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30" windowWidth="15480" windowHeight="11640" tabRatio="150" activeTab="0"/>
  </bookViews>
  <sheets>
    <sheet name="A" sheetId="1" r:id="rId1"/>
    <sheet name="Sheet1" sheetId="2" r:id="rId2"/>
  </sheets>
  <definedNames>
    <definedName name="_xlnm.Print_Area" localSheetId="0">'A'!$B$1:$X$137</definedName>
    <definedName name="_xlnm.Print_Area" localSheetId="1">'Sheet1'!$A$1:$AA$53</definedName>
  </definedNames>
  <calcPr fullCalcOnLoad="1"/>
</workbook>
</file>

<file path=xl/sharedStrings.xml><?xml version="1.0" encoding="utf-8"?>
<sst xmlns="http://schemas.openxmlformats.org/spreadsheetml/2006/main" count="328" uniqueCount="147">
  <si>
    <t>　</t>
  </si>
  <si>
    <t xml:space="preserve"> </t>
  </si>
  <si>
    <t>周　産　期　死　亡</t>
  </si>
  <si>
    <t>保健所</t>
  </si>
  <si>
    <t>（１歳未満再掲）</t>
  </si>
  <si>
    <t>(生後4週未満再掲)</t>
  </si>
  <si>
    <t>総</t>
  </si>
  <si>
    <t>数</t>
  </si>
  <si>
    <t>後期死産</t>
  </si>
  <si>
    <t>早期新生児死亡</t>
  </si>
  <si>
    <t>市町村</t>
  </si>
  <si>
    <t>率</t>
  </si>
  <si>
    <t>2,500g未満</t>
  </si>
  <si>
    <t>(妊娠満</t>
  </si>
  <si>
    <t>（生後</t>
  </si>
  <si>
    <t>(人口千対)</t>
  </si>
  <si>
    <t>（再掲）</t>
  </si>
  <si>
    <t>(出生千対)</t>
  </si>
  <si>
    <t>(出産千対)</t>
  </si>
  <si>
    <t xml:space="preserve"> 22週以後)</t>
  </si>
  <si>
    <t>１週未満)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</si>
  <si>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</si>
  <si>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</si>
  <si>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</si>
  <si>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</si>
  <si>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</si>
  <si>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</si>
  <si>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</si>
  <si>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</si>
  <si>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</si>
  <si>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</si>
  <si>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</si>
  <si>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</si>
  <si>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</si>
  <si>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</si>
  <si>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柏</t>
  </si>
  <si>
    <t>習志野</t>
  </si>
  <si>
    <t>香取</t>
  </si>
  <si>
    <t>海匝</t>
  </si>
  <si>
    <t>山武</t>
  </si>
  <si>
    <t>安房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</si>
  <si>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</si>
  <si>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</si>
  <si>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</si>
  <si>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</si>
  <si>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</si>
  <si>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</si>
  <si>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</si>
  <si>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</si>
  <si>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</si>
  <si>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</si>
  <si>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</si>
  <si>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</si>
  <si>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</si>
  <si>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</si>
  <si>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</si>
  <si>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</si>
  <si>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</si>
  <si>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</si>
  <si>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</si>
  <si>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</si>
  <si>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</si>
  <si>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</si>
  <si>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</si>
  <si>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</si>
  <si>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</si>
  <si>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</si>
  <si>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</si>
  <si>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</si>
  <si>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袖ケ浦市</t>
  </si>
  <si>
    <t>八街市</t>
  </si>
  <si>
    <t>（２－２）</t>
  </si>
  <si>
    <t>印西市</t>
  </si>
  <si>
    <t>関宿町</t>
  </si>
  <si>
    <t>沼南町</t>
  </si>
  <si>
    <t>酒々井町</t>
  </si>
  <si>
    <t>富里町</t>
  </si>
  <si>
    <t>印旛村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</si>
  <si>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</si>
  <si>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</si>
  <si>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</si>
  <si>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</si>
  <si>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</si>
  <si>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</si>
  <si>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</si>
  <si>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</si>
  <si>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</si>
  <si>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</si>
  <si>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</si>
  <si>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</si>
  <si>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</si>
  <si>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</si>
  <si>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</si>
  <si>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</si>
  <si>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</si>
  <si>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</si>
  <si>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</si>
  <si>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</si>
  <si>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</si>
  <si>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</si>
  <si>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</si>
  <si>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</si>
  <si>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</si>
  <si>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</si>
  <si>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</si>
  <si>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</si>
  <si>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</si>
  <si>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</si>
  <si>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</si>
  <si>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</si>
  <si>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</si>
  <si>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</si>
  <si>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</si>
  <si>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</si>
  <si>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</si>
  <si>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</si>
  <si>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</si>
  <si>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</si>
  <si>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</si>
  <si>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</si>
  <si>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</si>
  <si>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出　　　　生</t>
  </si>
  <si>
    <t>乳児死亡</t>
  </si>
  <si>
    <t xml:space="preserve"> 新生児死亡</t>
  </si>
  <si>
    <t>死　　亡</t>
  </si>
  <si>
    <t>自然死産</t>
  </si>
  <si>
    <t>人工死産</t>
  </si>
  <si>
    <t>死</t>
  </si>
  <si>
    <t>　　　産</t>
  </si>
  <si>
    <t>婚　　　姻</t>
  </si>
  <si>
    <t>離　　　婚</t>
  </si>
  <si>
    <t>実　数</t>
  </si>
  <si>
    <t>合計特殊</t>
  </si>
  <si>
    <t>出 生 率</t>
  </si>
  <si>
    <t>保健所</t>
  </si>
  <si>
    <t>出生率</t>
  </si>
  <si>
    <t>死亡率</t>
  </si>
  <si>
    <t>入力済み</t>
  </si>
  <si>
    <t>　表１０　人口動態総覧、保健所・市町村別</t>
  </si>
  <si>
    <t>（２－１）</t>
  </si>
  <si>
    <t>注４）死産率は死産数を出産数（死産数に出生数を加えたもの）で除している。</t>
  </si>
  <si>
    <t>注５）周産期死亡率は周産期死亡数を出産数（妊娠満22週以後の死産数に出生数を加えたもの）で除している。</t>
  </si>
  <si>
    <t>平成１３年</t>
  </si>
  <si>
    <t>注３）県計の率は、平成13年厚生労働省大臣官房統計情報部「人口動態統計（確定数）の概況」による。</t>
  </si>
  <si>
    <t>注１）率算出に用いた市町村人口は、企画部統計課「千葉県毎月常住人口（平成13年10月1日現在）」である。</t>
  </si>
  <si>
    <t>注２）合計特殊出生率の算出に用いた市町村人口は、企画部統計課「千葉県年齢別・町丁字別人口（平成13年4月1日現在）」である。</t>
  </si>
  <si>
    <t>白井市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</si>
</sst>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</numFmts>
  <fonts count="21">
    <font>
      <sz val="14"/>
      <name val="ＭＳ 明朝"/>
      <family val="1"/>
    </font>
    <font>
      <sz val="11"/>
      <name val="ＭＳ Ｐゴシック"/>
      <family val="3"/>
    </font>
    <font>
      <sz val="16"/>
      <name val=""/>
      <family val="1"/>
    </font>
    <font>
      <sz val="14"/>
      <name val=""/>
      <family val="1"/>
    </font>
    <font>
      <sz val="20"/>
      <name val=""/>
      <family val="1"/>
    </font>
    <font>
      <sz val="20"/>
      <color indexed="8"/>
      <name val=""/>
      <family val="1"/>
    </font>
    <font>
      <sz val="18"/>
      <name val=""/>
      <family val="1"/>
    </font>
    <font>
      <sz val="16"/>
      <color indexed="8"/>
      <name val=""/>
      <family val="1"/>
    </font>
    <font>
      <sz val="14"/>
      <color indexed="8"/>
      <name val=""/>
      <family val="1"/>
    </font>
    <font>
      <sz val="7"/>
      <name val="ＭＳ Ｐ明朝"/>
      <family val="1"/>
    </font>
    <font>
      <sz val="20"/>
      <name val="ＭＳ 明朝"/>
      <family val="1"/>
    </font>
    <font>
      <b/>
      <sz val="20"/>
      <name val="ＭＳ ゴシック"/>
      <family val="3"/>
    </font>
    <font>
      <b/>
      <sz val="20"/>
      <color indexed="8"/>
      <name val="ＭＳ ゴシック"/>
      <family val="3"/>
    </font>
    <font>
      <sz val="20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sz val="24"/>
      <name val="ＭＳ 明朝"/>
      <family val="1"/>
    </font>
    <font>
      <sz val="17"/>
      <name val="ＭＳ 明朝"/>
      <family val="1"/>
    </font>
    <font>
      <sz val="17"/>
      <name val="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56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/>
    </xf>
    <xf numFmtId="0" fontId="6" fillId="0" borderId="6" xfId="0" applyFont="1" applyBorder="1" applyAlignment="1">
      <alignment vertic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Continuous" wrapText="1"/>
    </xf>
    <xf numFmtId="0" fontId="4" fillId="0" borderId="0" xfId="0" applyFont="1" applyAlignment="1">
      <alignment horizontal="center" vertical="top"/>
    </xf>
    <xf numFmtId="0" fontId="4" fillId="0" borderId="8" xfId="0" applyFont="1" applyBorder="1" applyAlignment="1">
      <alignment horizontal="center" vertical="center"/>
    </xf>
    <xf numFmtId="37" fontId="4" fillId="0" borderId="8" xfId="0" applyNumberFormat="1" applyFont="1" applyBorder="1" applyAlignment="1" applyProtection="1">
      <alignment horizontal="left" wrapText="1"/>
      <protection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Continuous" wrapText="1"/>
    </xf>
    <xf numFmtId="0" fontId="4" fillId="0" borderId="6" xfId="0" applyFont="1" applyBorder="1" applyAlignment="1">
      <alignment horizontal="centerContinuous" vertical="center" wrapText="1"/>
    </xf>
    <xf numFmtId="37" fontId="4" fillId="0" borderId="6" xfId="0" applyNumberFormat="1" applyFont="1" applyBorder="1" applyAlignment="1" applyProtection="1">
      <alignment vertical="center"/>
      <protection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Continuous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 applyProtection="1">
      <alignment/>
      <protection/>
    </xf>
    <xf numFmtId="176" fontId="4" fillId="0" borderId="10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37" fontId="4" fillId="0" borderId="11" xfId="0" applyNumberFormat="1" applyFont="1" applyBorder="1" applyAlignment="1" applyProtection="1">
      <alignment/>
      <protection/>
    </xf>
    <xf numFmtId="176" fontId="4" fillId="0" borderId="11" xfId="0" applyNumberFormat="1" applyFont="1" applyBorder="1" applyAlignment="1" applyProtection="1">
      <alignment/>
      <protection/>
    </xf>
    <xf numFmtId="176" fontId="4" fillId="0" borderId="12" xfId="0" applyNumberFormat="1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37" fontId="7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0" fontId="4" fillId="0" borderId="3" xfId="0" applyFont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distributed" vertical="center"/>
    </xf>
    <xf numFmtId="2" fontId="4" fillId="0" borderId="10" xfId="0" applyNumberFormat="1" applyFont="1" applyBorder="1" applyAlignment="1" applyProtection="1">
      <alignment horizontal="distributed" vertical="center"/>
      <protection/>
    </xf>
    <xf numFmtId="0" fontId="4" fillId="0" borderId="12" xfId="0" applyFont="1" applyBorder="1" applyAlignment="1">
      <alignment horizontal="distributed" vertical="center"/>
    </xf>
    <xf numFmtId="2" fontId="10" fillId="0" borderId="10" xfId="0" applyNumberFormat="1" applyFont="1" applyBorder="1" applyAlignment="1" applyProtection="1">
      <alignment/>
      <protection/>
    </xf>
    <xf numFmtId="0" fontId="4" fillId="0" borderId="2" xfId="0" applyFont="1" applyBorder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Alignment="1" applyProtection="1">
      <alignment/>
      <protection/>
    </xf>
    <xf numFmtId="177" fontId="4" fillId="0" borderId="11" xfId="0" applyNumberFormat="1" applyFont="1" applyBorder="1" applyAlignment="1" applyProtection="1">
      <alignment/>
      <protection/>
    </xf>
    <xf numFmtId="177" fontId="4" fillId="0" borderId="10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/>
    </xf>
    <xf numFmtId="177" fontId="4" fillId="0" borderId="12" xfId="0" applyNumberFormat="1" applyFont="1" applyBorder="1" applyAlignment="1" applyProtection="1">
      <alignment/>
      <protection/>
    </xf>
    <xf numFmtId="177" fontId="5" fillId="0" borderId="11" xfId="0" applyNumberFormat="1" applyFont="1" applyBorder="1" applyAlignment="1" applyProtection="1">
      <alignment/>
      <protection/>
    </xf>
    <xf numFmtId="177" fontId="4" fillId="0" borderId="0" xfId="0" applyNumberFormat="1" applyFont="1" applyAlignment="1">
      <alignment/>
    </xf>
    <xf numFmtId="177" fontId="4" fillId="0" borderId="11" xfId="0" applyNumberFormat="1" applyFont="1" applyBorder="1" applyAlignment="1">
      <alignment/>
    </xf>
    <xf numFmtId="177" fontId="4" fillId="0" borderId="8" xfId="0" applyNumberFormat="1" applyFont="1" applyBorder="1" applyAlignment="1">
      <alignment/>
    </xf>
    <xf numFmtId="177" fontId="4" fillId="0" borderId="14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2" fontId="10" fillId="0" borderId="10" xfId="0" applyNumberFormat="1" applyFont="1" applyBorder="1" applyAlignment="1" applyProtection="1">
      <alignment vertical="center"/>
      <protection/>
    </xf>
    <xf numFmtId="2" fontId="10" fillId="0" borderId="12" xfId="0" applyNumberFormat="1" applyFont="1" applyBorder="1" applyAlignment="1" applyProtection="1">
      <alignment vertical="center"/>
      <protection/>
    </xf>
    <xf numFmtId="176" fontId="4" fillId="0" borderId="15" xfId="0" applyNumberFormat="1" applyFont="1" applyBorder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Continuous" vertical="center" wrapText="1"/>
    </xf>
    <xf numFmtId="4" fontId="4" fillId="0" borderId="10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/>
      <protection/>
    </xf>
    <xf numFmtId="176" fontId="4" fillId="0" borderId="17" xfId="0" applyNumberFormat="1" applyFont="1" applyBorder="1" applyAlignment="1" applyProtection="1">
      <alignment/>
      <protection/>
    </xf>
    <xf numFmtId="176" fontId="4" fillId="0" borderId="6" xfId="0" applyNumberFormat="1" applyFont="1" applyBorder="1" applyAlignment="1" applyProtection="1">
      <alignment/>
      <protection/>
    </xf>
    <xf numFmtId="176" fontId="4" fillId="0" borderId="0" xfId="0" applyNumberFormat="1" applyFont="1" applyAlignment="1" applyProtection="1">
      <alignment horizontal="center"/>
      <protection/>
    </xf>
    <xf numFmtId="4" fontId="2" fillId="0" borderId="0" xfId="0" applyNumberFormat="1" applyFont="1" applyAlignment="1" applyProtection="1">
      <alignment/>
      <protection/>
    </xf>
    <xf numFmtId="4" fontId="4" fillId="0" borderId="14" xfId="0" applyNumberFormat="1" applyFont="1" applyBorder="1" applyAlignment="1">
      <alignment/>
    </xf>
    <xf numFmtId="4" fontId="10" fillId="0" borderId="0" xfId="0" applyNumberFormat="1" applyFont="1" applyAlignment="1" applyProtection="1">
      <alignment/>
      <protection/>
    </xf>
    <xf numFmtId="4" fontId="10" fillId="0" borderId="14" xfId="0" applyNumberFormat="1" applyFont="1" applyBorder="1" applyAlignment="1" applyProtection="1">
      <alignment/>
      <protection/>
    </xf>
    <xf numFmtId="4" fontId="13" fillId="0" borderId="10" xfId="0" applyNumberFormat="1" applyFont="1" applyBorder="1" applyAlignment="1" applyProtection="1">
      <alignment/>
      <protection/>
    </xf>
    <xf numFmtId="4" fontId="13" fillId="0" borderId="12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176" fontId="0" fillId="0" borderId="0" xfId="0" applyNumberFormat="1" applyFont="1" applyAlignment="1" applyProtection="1">
      <alignment/>
      <protection/>
    </xf>
    <xf numFmtId="0" fontId="0" fillId="0" borderId="10" xfId="0" applyFont="1" applyBorder="1" applyAlignment="1">
      <alignment horizontal="distributed" vertical="center"/>
    </xf>
    <xf numFmtId="176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176" fontId="0" fillId="0" borderId="0" xfId="0" applyNumberFormat="1" applyFont="1" applyBorder="1" applyAlignment="1" applyProtection="1">
      <alignment/>
      <protection/>
    </xf>
    <xf numFmtId="177" fontId="4" fillId="0" borderId="10" xfId="0" applyNumberFormat="1" applyFont="1" applyBorder="1" applyAlignment="1" applyProtection="1">
      <alignment/>
      <protection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 applyProtection="1">
      <alignment/>
      <protection/>
    </xf>
    <xf numFmtId="0" fontId="11" fillId="0" borderId="10" xfId="0" applyFont="1" applyFill="1" applyBorder="1" applyAlignment="1">
      <alignment horizontal="distributed" vertical="center"/>
    </xf>
    <xf numFmtId="177" fontId="11" fillId="0" borderId="0" xfId="0" applyNumberFormat="1" applyFont="1" applyFill="1" applyAlignment="1" applyProtection="1">
      <alignment/>
      <protection/>
    </xf>
    <xf numFmtId="176" fontId="11" fillId="0" borderId="0" xfId="0" applyNumberFormat="1" applyFont="1" applyFill="1" applyAlignment="1" applyProtection="1">
      <alignment/>
      <protection/>
    </xf>
    <xf numFmtId="177" fontId="11" fillId="0" borderId="10" xfId="0" applyNumberFormat="1" applyFont="1" applyFill="1" applyBorder="1" applyAlignment="1" applyProtection="1">
      <alignment/>
      <protection/>
    </xf>
    <xf numFmtId="177" fontId="12" fillId="0" borderId="0" xfId="0" applyNumberFormat="1" applyFont="1" applyFill="1" applyAlignment="1" applyProtection="1">
      <alignment/>
      <protection/>
    </xf>
    <xf numFmtId="176" fontId="11" fillId="0" borderId="10" xfId="0" applyNumberFormat="1" applyFont="1" applyFill="1" applyBorder="1" applyAlignment="1" applyProtection="1">
      <alignment/>
      <protection/>
    </xf>
    <xf numFmtId="177" fontId="11" fillId="0" borderId="0" xfId="0" applyNumberFormat="1" applyFont="1" applyFill="1" applyAlignment="1">
      <alignment/>
    </xf>
    <xf numFmtId="177" fontId="11" fillId="0" borderId="8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/>
    </xf>
    <xf numFmtId="37" fontId="11" fillId="0" borderId="0" xfId="0" applyNumberFormat="1" applyFont="1" applyFill="1" applyAlignment="1" applyProtection="1">
      <alignment/>
      <protection/>
    </xf>
    <xf numFmtId="4" fontId="4" fillId="0" borderId="0" xfId="0" applyNumberFormat="1" applyFont="1" applyFill="1" applyAlignment="1" applyProtection="1">
      <alignment/>
      <protection/>
    </xf>
    <xf numFmtId="4" fontId="11" fillId="0" borderId="10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 locked="0"/>
    </xf>
    <xf numFmtId="176" fontId="4" fillId="0" borderId="10" xfId="0" applyNumberFormat="1" applyFont="1" applyFill="1" applyBorder="1" applyAlignment="1" applyProtection="1">
      <alignment/>
      <protection/>
    </xf>
    <xf numFmtId="176" fontId="4" fillId="0" borderId="10" xfId="0" applyNumberFormat="1" applyFont="1" applyFill="1" applyBorder="1" applyAlignment="1" applyProtection="1">
      <alignment/>
      <protection/>
    </xf>
    <xf numFmtId="177" fontId="4" fillId="0" borderId="8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Alignment="1">
      <alignment/>
    </xf>
    <xf numFmtId="177" fontId="4" fillId="0" borderId="10" xfId="0" applyNumberFormat="1" applyFont="1" applyFill="1" applyBorder="1" applyAlignment="1">
      <alignment/>
    </xf>
    <xf numFmtId="37" fontId="4" fillId="0" borderId="0" xfId="0" applyNumberFormat="1" applyFont="1" applyFill="1" applyAlignment="1" applyProtection="1">
      <alignment/>
      <protection/>
    </xf>
    <xf numFmtId="4" fontId="4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 applyProtection="1">
      <alignment/>
      <protection/>
    </xf>
    <xf numFmtId="176" fontId="4" fillId="0" borderId="10" xfId="0" applyNumberFormat="1" applyFont="1" applyFill="1" applyBorder="1" applyAlignment="1" applyProtection="1">
      <alignment/>
      <protection/>
    </xf>
    <xf numFmtId="4" fontId="13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vertical="center"/>
    </xf>
    <xf numFmtId="177" fontId="4" fillId="0" borderId="10" xfId="0" applyNumberFormat="1" applyFont="1" applyFill="1" applyBorder="1" applyAlignment="1" applyProtection="1">
      <alignment/>
      <protection/>
    </xf>
    <xf numFmtId="4" fontId="4" fillId="2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37" fontId="18" fillId="0" borderId="0" xfId="0" applyNumberFormat="1" applyFont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3" borderId="0" xfId="0" applyFont="1" applyFill="1" applyAlignment="1">
      <alignment/>
    </xf>
    <xf numFmtId="0" fontId="20" fillId="0" borderId="11" xfId="0" applyFont="1" applyBorder="1" applyAlignment="1">
      <alignment/>
    </xf>
    <xf numFmtId="177" fontId="4" fillId="0" borderId="10" xfId="0" applyNumberFormat="1" applyFont="1" applyBorder="1" applyAlignment="1" applyProtection="1">
      <alignment horizontal="right"/>
      <protection/>
    </xf>
    <xf numFmtId="180" fontId="4" fillId="0" borderId="12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2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center" vertical="center"/>
      <protection/>
    </xf>
    <xf numFmtId="37" fontId="4" fillId="0" borderId="1" xfId="0" applyNumberFormat="1" applyFont="1" applyBorder="1" applyAlignment="1" applyProtection="1">
      <alignment horizontal="center" vertical="center"/>
      <protection/>
    </xf>
    <xf numFmtId="37" fontId="4" fillId="0" borderId="18" xfId="0" applyNumberFormat="1" applyFont="1" applyBorder="1" applyAlignment="1" applyProtection="1">
      <alignment horizontal="center" vertical="center"/>
      <protection/>
    </xf>
    <xf numFmtId="37" fontId="4" fillId="0" borderId="6" xfId="0" applyNumberFormat="1" applyFont="1" applyBorder="1" applyAlignment="1" applyProtection="1">
      <alignment horizontal="center" vertical="center"/>
      <protection/>
    </xf>
    <xf numFmtId="37" fontId="4" fillId="0" borderId="5" xfId="0" applyNumberFormat="1" applyFont="1" applyBorder="1" applyAlignment="1" applyProtection="1">
      <alignment horizontal="center" vertical="center"/>
      <protection/>
    </xf>
    <xf numFmtId="37" fontId="4" fillId="0" borderId="7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37" fontId="5" fillId="0" borderId="17" xfId="0" applyNumberFormat="1" applyFont="1" applyBorder="1" applyAlignment="1" applyProtection="1">
      <alignment horizontal="center" vertical="center"/>
      <protection/>
    </xf>
    <xf numFmtId="37" fontId="5" fillId="0" borderId="18" xfId="0" applyNumberFormat="1" applyFont="1" applyBorder="1" applyAlignment="1" applyProtection="1">
      <alignment horizontal="center" vertical="center"/>
      <protection/>
    </xf>
    <xf numFmtId="37" fontId="5" fillId="0" borderId="6" xfId="0" applyNumberFormat="1" applyFont="1" applyBorder="1" applyAlignment="1" applyProtection="1">
      <alignment horizontal="center" vertical="center"/>
      <protection/>
    </xf>
    <xf numFmtId="37" fontId="5" fillId="0" borderId="7" xfId="0" applyNumberFormat="1" applyFont="1" applyBorder="1" applyAlignment="1" applyProtection="1">
      <alignment horizontal="center" vertical="center"/>
      <protection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7" fontId="4" fillId="0" borderId="16" xfId="0" applyNumberFormat="1" applyFont="1" applyBorder="1" applyAlignment="1" applyProtection="1">
      <alignment horizontal="center" vertical="center"/>
      <protection/>
    </xf>
    <xf numFmtId="37" fontId="4" fillId="0" borderId="9" xfId="0" applyNumberFormat="1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107"/>
          <c:w val="0.88875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出生率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Sheet1!$A$2:$A$17</c:f>
              <c:strCache>
                <c:ptCount val="16"/>
                <c:pt idx="0">
                  <c:v>千葉市</c:v>
                </c:pt>
                <c:pt idx="1">
                  <c:v>市川</c:v>
                </c:pt>
                <c:pt idx="2">
                  <c:v>松戸</c:v>
                </c:pt>
                <c:pt idx="3">
                  <c:v>野田</c:v>
                </c:pt>
                <c:pt idx="4">
                  <c:v>佐倉</c:v>
                </c:pt>
                <c:pt idx="5">
                  <c:v>茂原</c:v>
                </c:pt>
                <c:pt idx="6">
                  <c:v>勝浦</c:v>
                </c:pt>
                <c:pt idx="7">
                  <c:v>市原</c:v>
                </c:pt>
                <c:pt idx="8">
                  <c:v>木更津</c:v>
                </c:pt>
                <c:pt idx="9">
                  <c:v>船橋</c:v>
                </c:pt>
                <c:pt idx="10">
                  <c:v>柏</c:v>
                </c:pt>
                <c:pt idx="11">
                  <c:v>習志野</c:v>
                </c:pt>
                <c:pt idx="12">
                  <c:v>香取</c:v>
                </c:pt>
                <c:pt idx="13">
                  <c:v>海匝</c:v>
                </c:pt>
                <c:pt idx="14">
                  <c:v>山武</c:v>
                </c:pt>
                <c:pt idx="15">
                  <c:v>安房</c:v>
                </c:pt>
              </c:strCache>
            </c:strRef>
          </c:cat>
          <c:val>
            <c:numRef>
              <c:f>Sheet1!$B$2:$B$17</c:f>
              <c:numCache>
                <c:ptCount val="16"/>
                <c:pt idx="0">
                  <c:v>9.7</c:v>
                </c:pt>
                <c:pt idx="1">
                  <c:v>10.8</c:v>
                </c:pt>
                <c:pt idx="2">
                  <c:v>10.5</c:v>
                </c:pt>
                <c:pt idx="3">
                  <c:v>8</c:v>
                </c:pt>
                <c:pt idx="4">
                  <c:v>8.5</c:v>
                </c:pt>
                <c:pt idx="5">
                  <c:v>8.1</c:v>
                </c:pt>
                <c:pt idx="6">
                  <c:v>6.7</c:v>
                </c:pt>
                <c:pt idx="7">
                  <c:v>9.2</c:v>
                </c:pt>
                <c:pt idx="8">
                  <c:v>8.9</c:v>
                </c:pt>
                <c:pt idx="9">
                  <c:v>9.8</c:v>
                </c:pt>
                <c:pt idx="10">
                  <c:v>9.3</c:v>
                </c:pt>
                <c:pt idx="11">
                  <c:v>10.4</c:v>
                </c:pt>
                <c:pt idx="12">
                  <c:v>7.7</c:v>
                </c:pt>
                <c:pt idx="13">
                  <c:v>8.3</c:v>
                </c:pt>
                <c:pt idx="14">
                  <c:v>8.4</c:v>
                </c:pt>
                <c:pt idx="15">
                  <c:v>7.1</c:v>
                </c:pt>
              </c:numCache>
            </c:numRef>
          </c:val>
        </c:ser>
        <c:gapWidth val="40"/>
        <c:axId val="59505825"/>
        <c:axId val="36388826"/>
      </c:barChart>
      <c:catAx>
        <c:axId val="59505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1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36388826"/>
        <c:crosses val="autoZero"/>
        <c:auto val="1"/>
        <c:lblOffset val="100"/>
        <c:noMultiLvlLbl val="0"/>
      </c:catAx>
      <c:valAx>
        <c:axId val="3638882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595058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11875"/>
          <c:w val="0.88975"/>
          <c:h val="0.8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Sheet1!$U$1</c:f>
              <c:strCache>
                <c:ptCount val="1"/>
                <c:pt idx="0">
                  <c:v>死亡率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Sheet1!$T$2:$T$17</c:f>
              <c:strCache>
                <c:ptCount val="16"/>
                <c:pt idx="0">
                  <c:v>千葉市</c:v>
                </c:pt>
                <c:pt idx="1">
                  <c:v>市川</c:v>
                </c:pt>
                <c:pt idx="2">
                  <c:v>松戸</c:v>
                </c:pt>
                <c:pt idx="3">
                  <c:v>野田</c:v>
                </c:pt>
                <c:pt idx="4">
                  <c:v>佐倉</c:v>
                </c:pt>
                <c:pt idx="5">
                  <c:v>茂原</c:v>
                </c:pt>
                <c:pt idx="6">
                  <c:v>勝浦</c:v>
                </c:pt>
                <c:pt idx="7">
                  <c:v>市原</c:v>
                </c:pt>
                <c:pt idx="8">
                  <c:v>木更津</c:v>
                </c:pt>
                <c:pt idx="9">
                  <c:v>船橋</c:v>
                </c:pt>
                <c:pt idx="10">
                  <c:v>柏</c:v>
                </c:pt>
                <c:pt idx="11">
                  <c:v>習志野</c:v>
                </c:pt>
                <c:pt idx="12">
                  <c:v>香取</c:v>
                </c:pt>
                <c:pt idx="13">
                  <c:v>海匝</c:v>
                </c:pt>
                <c:pt idx="14">
                  <c:v>山武</c:v>
                </c:pt>
                <c:pt idx="15">
                  <c:v>安房</c:v>
                </c:pt>
              </c:strCache>
            </c:strRef>
          </c:cat>
          <c:val>
            <c:numRef>
              <c:f>Sheet1!$U$2:$U$17</c:f>
              <c:numCache>
                <c:ptCount val="16"/>
                <c:pt idx="0">
                  <c:v>5.3</c:v>
                </c:pt>
                <c:pt idx="1">
                  <c:v>4.8</c:v>
                </c:pt>
                <c:pt idx="2">
                  <c:v>5.1</c:v>
                </c:pt>
                <c:pt idx="3">
                  <c:v>6.5</c:v>
                </c:pt>
                <c:pt idx="4">
                  <c:v>5.7</c:v>
                </c:pt>
                <c:pt idx="5">
                  <c:v>8.2</c:v>
                </c:pt>
                <c:pt idx="6">
                  <c:v>12</c:v>
                </c:pt>
                <c:pt idx="7">
                  <c:v>6</c:v>
                </c:pt>
                <c:pt idx="8">
                  <c:v>7.4</c:v>
                </c:pt>
                <c:pt idx="9">
                  <c:v>5.2</c:v>
                </c:pt>
                <c:pt idx="10">
                  <c:v>5.3</c:v>
                </c:pt>
                <c:pt idx="11">
                  <c:v>5.2</c:v>
                </c:pt>
                <c:pt idx="12">
                  <c:v>9.8</c:v>
                </c:pt>
                <c:pt idx="13">
                  <c:v>10.3</c:v>
                </c:pt>
                <c:pt idx="14">
                  <c:v>8.3</c:v>
                </c:pt>
                <c:pt idx="15">
                  <c:v>11.9</c:v>
                </c:pt>
              </c:numCache>
            </c:numRef>
          </c:val>
        </c:ser>
        <c:gapWidth val="40"/>
        <c:axId val="60897163"/>
        <c:axId val="48586228"/>
      </c:barChart>
      <c:catAx>
        <c:axId val="608971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1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48586228"/>
        <c:crosses val="autoZero"/>
        <c:auto val="1"/>
        <c:lblOffset val="100"/>
        <c:noMultiLvlLbl val="0"/>
      </c:catAx>
      <c:valAx>
        <c:axId val="4858622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608971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1</xdr:row>
      <xdr:rowOff>28575</xdr:rowOff>
    </xdr:from>
    <xdr:to>
      <xdr:col>17</xdr:col>
      <xdr:colOff>704850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8591550" y="371475"/>
        <a:ext cx="925830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371475</xdr:colOff>
      <xdr:row>27</xdr:row>
      <xdr:rowOff>85725</xdr:rowOff>
    </xdr:from>
    <xdr:to>
      <xdr:col>17</xdr:col>
      <xdr:colOff>704850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8601075" y="6353175"/>
        <a:ext cx="924877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561975</xdr:colOff>
      <xdr:row>7</xdr:row>
      <xdr:rowOff>76200</xdr:rowOff>
    </xdr:from>
    <xdr:to>
      <xdr:col>17</xdr:col>
      <xdr:colOff>238125</xdr:colOff>
      <xdr:row>7</xdr:row>
      <xdr:rowOff>76200</xdr:rowOff>
    </xdr:to>
    <xdr:sp>
      <xdr:nvSpPr>
        <xdr:cNvPr id="3" name="Line 4"/>
        <xdr:cNvSpPr>
          <a:spLocks/>
        </xdr:cNvSpPr>
      </xdr:nvSpPr>
      <xdr:spPr>
        <a:xfrm>
          <a:off x="9782175" y="1857375"/>
          <a:ext cx="760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619125</xdr:colOff>
      <xdr:row>7</xdr:row>
      <xdr:rowOff>161925</xdr:rowOff>
    </xdr:from>
    <xdr:to>
      <xdr:col>17</xdr:col>
      <xdr:colOff>228600</xdr:colOff>
      <xdr:row>7</xdr:row>
      <xdr:rowOff>171450</xdr:rowOff>
    </xdr:to>
    <xdr:sp>
      <xdr:nvSpPr>
        <xdr:cNvPr id="4" name="Line 6"/>
        <xdr:cNvSpPr>
          <a:spLocks/>
        </xdr:cNvSpPr>
      </xdr:nvSpPr>
      <xdr:spPr>
        <a:xfrm flipV="1">
          <a:off x="9839325" y="1943100"/>
          <a:ext cx="7534275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600075</xdr:colOff>
      <xdr:row>38</xdr:row>
      <xdr:rowOff>180975</xdr:rowOff>
    </xdr:from>
    <xdr:to>
      <xdr:col>17</xdr:col>
      <xdr:colOff>209550</xdr:colOff>
      <xdr:row>38</xdr:row>
      <xdr:rowOff>190500</xdr:rowOff>
    </xdr:to>
    <xdr:sp>
      <xdr:nvSpPr>
        <xdr:cNvPr id="5" name="Line 7"/>
        <xdr:cNvSpPr>
          <a:spLocks/>
        </xdr:cNvSpPr>
      </xdr:nvSpPr>
      <xdr:spPr>
        <a:xfrm>
          <a:off x="9820275" y="8963025"/>
          <a:ext cx="7534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600075</xdr:colOff>
      <xdr:row>40</xdr:row>
      <xdr:rowOff>28575</xdr:rowOff>
    </xdr:from>
    <xdr:to>
      <xdr:col>17</xdr:col>
      <xdr:colOff>209550</xdr:colOff>
      <xdr:row>40</xdr:row>
      <xdr:rowOff>38100</xdr:rowOff>
    </xdr:to>
    <xdr:sp>
      <xdr:nvSpPr>
        <xdr:cNvPr id="6" name="Line 8"/>
        <xdr:cNvSpPr>
          <a:spLocks/>
        </xdr:cNvSpPr>
      </xdr:nvSpPr>
      <xdr:spPr>
        <a:xfrm>
          <a:off x="9820275" y="9267825"/>
          <a:ext cx="7534275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9</xdr:col>
      <xdr:colOff>57150</xdr:colOff>
      <xdr:row>1</xdr:row>
      <xdr:rowOff>190500</xdr:rowOff>
    </xdr:from>
    <xdr:ext cx="3962400" cy="361950"/>
    <xdr:sp>
      <xdr:nvSpPr>
        <xdr:cNvPr id="7" name="TextBox 9"/>
        <xdr:cNvSpPr txBox="1">
          <a:spLocks noChangeArrowheads="1"/>
        </xdr:cNvSpPr>
      </xdr:nvSpPr>
      <xdr:spPr>
        <a:xfrm>
          <a:off x="9277350" y="533400"/>
          <a:ext cx="3962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latin typeface="ＭＳ 明朝"/>
              <a:ea typeface="ＭＳ 明朝"/>
              <a:cs typeface="ＭＳ 明朝"/>
            </a:rPr>
            <a:t>図３．保健所別出生率（人口千対）</a:t>
          </a:r>
          <a:r>
            <a:rPr lang="en-US" cap="none" sz="1400" b="0" i="0" u="none" baseline="0"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oneCellAnchor>
    <xdr:from>
      <xdr:col>9</xdr:col>
      <xdr:colOff>190500</xdr:colOff>
      <xdr:row>28</xdr:row>
      <xdr:rowOff>28575</xdr:rowOff>
    </xdr:from>
    <xdr:ext cx="3905250" cy="457200"/>
    <xdr:sp>
      <xdr:nvSpPr>
        <xdr:cNvPr id="8" name="TextBox 10"/>
        <xdr:cNvSpPr txBox="1">
          <a:spLocks noChangeArrowheads="1"/>
        </xdr:cNvSpPr>
      </xdr:nvSpPr>
      <xdr:spPr>
        <a:xfrm>
          <a:off x="9410700" y="6524625"/>
          <a:ext cx="390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latin typeface="ＭＳ 明朝"/>
              <a:ea typeface="ＭＳ 明朝"/>
              <a:cs typeface="ＭＳ 明朝"/>
            </a:rPr>
            <a:t>図４．保健所別死亡率（人口千対）</a:t>
          </a:r>
        </a:p>
      </xdr:txBody>
    </xdr:sp>
    <xdr:clientData/>
  </xdr:oneCellAnchor>
  <xdr:oneCellAnchor>
    <xdr:from>
      <xdr:col>17</xdr:col>
      <xdr:colOff>257175</xdr:colOff>
      <xdr:row>6</xdr:row>
      <xdr:rowOff>171450</xdr:rowOff>
    </xdr:from>
    <xdr:ext cx="438150" cy="238125"/>
    <xdr:sp>
      <xdr:nvSpPr>
        <xdr:cNvPr id="9" name="TextBox 11"/>
        <xdr:cNvSpPr txBox="1">
          <a:spLocks noChangeArrowheads="1"/>
        </xdr:cNvSpPr>
      </xdr:nvSpPr>
      <xdr:spPr>
        <a:xfrm>
          <a:off x="17402175" y="1724025"/>
          <a:ext cx="438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9.6</a:t>
          </a:r>
        </a:p>
      </xdr:txBody>
    </xdr:sp>
    <xdr:clientData/>
  </xdr:oneCellAnchor>
  <xdr:oneCellAnchor>
    <xdr:from>
      <xdr:col>17</xdr:col>
      <xdr:colOff>257175</xdr:colOff>
      <xdr:row>7</xdr:row>
      <xdr:rowOff>76200</xdr:rowOff>
    </xdr:from>
    <xdr:ext cx="476250" cy="342900"/>
    <xdr:sp>
      <xdr:nvSpPr>
        <xdr:cNvPr id="10" name="TextBox 12"/>
        <xdr:cNvSpPr txBox="1">
          <a:spLocks noChangeArrowheads="1"/>
        </xdr:cNvSpPr>
      </xdr:nvSpPr>
      <xdr:spPr>
        <a:xfrm>
          <a:off x="17402175" y="1857375"/>
          <a:ext cx="476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9.4</a:t>
          </a:r>
        </a:p>
      </xdr:txBody>
    </xdr:sp>
    <xdr:clientData/>
  </xdr:oneCellAnchor>
  <xdr:oneCellAnchor>
    <xdr:from>
      <xdr:col>17</xdr:col>
      <xdr:colOff>285750</xdr:colOff>
      <xdr:row>38</xdr:row>
      <xdr:rowOff>66675</xdr:rowOff>
    </xdr:from>
    <xdr:ext cx="533400" cy="314325"/>
    <xdr:sp>
      <xdr:nvSpPr>
        <xdr:cNvPr id="11" name="TextBox 13"/>
        <xdr:cNvSpPr txBox="1">
          <a:spLocks noChangeArrowheads="1"/>
        </xdr:cNvSpPr>
      </xdr:nvSpPr>
      <xdr:spPr>
        <a:xfrm>
          <a:off x="17430750" y="8848725"/>
          <a:ext cx="533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7.5</a:t>
          </a:r>
        </a:p>
      </xdr:txBody>
    </xdr:sp>
    <xdr:clientData/>
  </xdr:oneCellAnchor>
  <xdr:oneCellAnchor>
    <xdr:from>
      <xdr:col>17</xdr:col>
      <xdr:colOff>285750</xdr:colOff>
      <xdr:row>39</xdr:row>
      <xdr:rowOff>152400</xdr:rowOff>
    </xdr:from>
    <xdr:ext cx="638175" cy="314325"/>
    <xdr:sp>
      <xdr:nvSpPr>
        <xdr:cNvPr id="12" name="TextBox 14"/>
        <xdr:cNvSpPr txBox="1">
          <a:spLocks noChangeArrowheads="1"/>
        </xdr:cNvSpPr>
      </xdr:nvSpPr>
      <xdr:spPr>
        <a:xfrm>
          <a:off x="17430750" y="9163050"/>
          <a:ext cx="638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6.2</a:t>
          </a:r>
        </a:p>
      </xdr:txBody>
    </xdr:sp>
    <xdr:clientData/>
  </xdr:oneCellAnchor>
  <xdr:oneCellAnchor>
    <xdr:from>
      <xdr:col>14</xdr:col>
      <xdr:colOff>133350</xdr:colOff>
      <xdr:row>1</xdr:row>
      <xdr:rowOff>123825</xdr:rowOff>
    </xdr:from>
    <xdr:ext cx="2257425" cy="314325"/>
    <xdr:sp>
      <xdr:nvSpPr>
        <xdr:cNvPr id="13" name="TextBox 15"/>
        <xdr:cNvSpPr txBox="1">
          <a:spLocks noChangeArrowheads="1"/>
        </xdr:cNvSpPr>
      </xdr:nvSpPr>
      <xdr:spPr>
        <a:xfrm>
          <a:off x="14306550" y="466725"/>
          <a:ext cx="2257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latin typeface="ＭＳ 明朝"/>
              <a:ea typeface="ＭＳ 明朝"/>
              <a:cs typeface="ＭＳ 明朝"/>
            </a:rPr>
            <a:t>──　全　国</a:t>
          </a:r>
        </a:p>
      </xdr:txBody>
    </xdr:sp>
    <xdr:clientData/>
  </xdr:oneCellAnchor>
  <xdr:oneCellAnchor>
    <xdr:from>
      <xdr:col>14</xdr:col>
      <xdr:colOff>133350</xdr:colOff>
      <xdr:row>2</xdr:row>
      <xdr:rowOff>133350</xdr:rowOff>
    </xdr:from>
    <xdr:ext cx="1790700" cy="342900"/>
    <xdr:sp>
      <xdr:nvSpPr>
        <xdr:cNvPr id="14" name="TextBox 16"/>
        <xdr:cNvSpPr txBox="1">
          <a:spLocks noChangeArrowheads="1"/>
        </xdr:cNvSpPr>
      </xdr:nvSpPr>
      <xdr:spPr>
        <a:xfrm>
          <a:off x="14306550" y="781050"/>
          <a:ext cx="1790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latin typeface="ＭＳ 明朝"/>
              <a:ea typeface="ＭＳ 明朝"/>
              <a:cs typeface="ＭＳ 明朝"/>
            </a:rPr>
            <a:t>……　千葉県</a:t>
          </a:r>
        </a:p>
      </xdr:txBody>
    </xdr:sp>
    <xdr:clientData/>
  </xdr:oneCellAnchor>
  <xdr:oneCellAnchor>
    <xdr:from>
      <xdr:col>14</xdr:col>
      <xdr:colOff>200025</xdr:colOff>
      <xdr:row>27</xdr:row>
      <xdr:rowOff>219075</xdr:rowOff>
    </xdr:from>
    <xdr:ext cx="1838325" cy="390525"/>
    <xdr:sp>
      <xdr:nvSpPr>
        <xdr:cNvPr id="15" name="TextBox 17"/>
        <xdr:cNvSpPr txBox="1">
          <a:spLocks noChangeArrowheads="1"/>
        </xdr:cNvSpPr>
      </xdr:nvSpPr>
      <xdr:spPr>
        <a:xfrm>
          <a:off x="14373225" y="6486525"/>
          <a:ext cx="18383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latin typeface="ＭＳ 明朝"/>
              <a:ea typeface="ＭＳ 明朝"/>
              <a:cs typeface="ＭＳ 明朝"/>
            </a:rPr>
            <a:t>──　全　国</a:t>
          </a:r>
        </a:p>
      </xdr:txBody>
    </xdr:sp>
    <xdr:clientData/>
  </xdr:oneCellAnchor>
  <xdr:oneCellAnchor>
    <xdr:from>
      <xdr:col>14</xdr:col>
      <xdr:colOff>228600</xdr:colOff>
      <xdr:row>29</xdr:row>
      <xdr:rowOff>66675</xdr:rowOff>
    </xdr:from>
    <xdr:ext cx="1809750" cy="381000"/>
    <xdr:sp>
      <xdr:nvSpPr>
        <xdr:cNvPr id="16" name="TextBox 18"/>
        <xdr:cNvSpPr txBox="1">
          <a:spLocks noChangeArrowheads="1"/>
        </xdr:cNvSpPr>
      </xdr:nvSpPr>
      <xdr:spPr>
        <a:xfrm>
          <a:off x="14401800" y="6791325"/>
          <a:ext cx="1809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latin typeface="ＭＳ 明朝"/>
              <a:ea typeface="ＭＳ 明朝"/>
              <a:cs typeface="ＭＳ 明朝"/>
            </a:rPr>
            <a:t>……　千葉県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137"/>
  <sheetViews>
    <sheetView tabSelected="1" defaultGridColor="0" zoomScale="50" zoomScaleNormal="50" zoomScaleSheetLayoutView="50" colorId="22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1" sqref="B11"/>
      <selection pane="bottomRight" activeCell="C11" sqref="C11"/>
    </sheetView>
  </sheetViews>
  <sheetFormatPr defaultColWidth="10.66015625" defaultRowHeight="18"/>
  <cols>
    <col min="1" max="1" width="0" style="131" hidden="1" customWidth="1"/>
    <col min="2" max="2" width="14.91015625" style="0" customWidth="1"/>
    <col min="3" max="3" width="13.66015625" style="1" customWidth="1"/>
    <col min="4" max="4" width="8.66015625" style="0" customWidth="1"/>
    <col min="5" max="5" width="12.66015625" style="1" customWidth="1"/>
    <col min="6" max="6" width="13.66015625" style="38" customWidth="1"/>
    <col min="7" max="7" width="8.66015625" style="0" customWidth="1"/>
    <col min="8" max="8" width="12.66015625" style="0" customWidth="1"/>
    <col min="9" max="9" width="8.66015625" style="0" customWidth="1"/>
    <col min="10" max="10" width="12.66015625" style="0" customWidth="1"/>
    <col min="11" max="11" width="8.66015625" style="0" customWidth="1"/>
    <col min="12" max="12" width="13.66015625" style="0" customWidth="1"/>
    <col min="13" max="13" width="8.66015625" style="0" customWidth="1"/>
    <col min="14" max="14" width="13.66015625" style="0" customWidth="1"/>
    <col min="15" max="15" width="8.66015625" style="0" customWidth="1"/>
    <col min="16" max="16" width="13.66015625" style="0" customWidth="1"/>
    <col min="17" max="17" width="8.66015625" style="0" customWidth="1"/>
    <col min="18" max="19" width="12.66015625" style="0" customWidth="1"/>
    <col min="20" max="20" width="15.66015625" style="1" customWidth="1"/>
    <col min="21" max="21" width="8.66015625" style="0" customWidth="1"/>
    <col min="22" max="22" width="15.66015625" style="1" customWidth="1"/>
    <col min="23" max="23" width="8.66015625" style="0" customWidth="1"/>
    <col min="24" max="24" width="13.5" style="0" customWidth="1"/>
    <col min="25" max="25" width="0" style="131" hidden="1" customWidth="1"/>
    <col min="27" max="27" width="0" style="0" hidden="1" customWidth="1"/>
  </cols>
  <sheetData>
    <row r="1" ht="30.75" customHeight="1">
      <c r="E1" s="130" t="s">
        <v>138</v>
      </c>
    </row>
    <row r="2" spans="1:26" ht="24.75" thickBot="1">
      <c r="A2" s="132"/>
      <c r="B2" s="5" t="s">
        <v>139</v>
      </c>
      <c r="C2" s="6"/>
      <c r="D2" s="5"/>
      <c r="E2" s="6"/>
      <c r="F2" s="7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5"/>
      <c r="V2" s="6"/>
      <c r="W2" s="5" t="s">
        <v>0</v>
      </c>
      <c r="X2" s="6" t="s">
        <v>142</v>
      </c>
      <c r="Y2" s="132"/>
      <c r="Z2" s="4"/>
    </row>
    <row r="3" spans="1:26" ht="24">
      <c r="A3" s="132"/>
      <c r="B3" s="9" t="s">
        <v>0</v>
      </c>
      <c r="C3" s="140" t="s">
        <v>121</v>
      </c>
      <c r="D3" s="141"/>
      <c r="E3" s="142"/>
      <c r="F3" s="148" t="s">
        <v>124</v>
      </c>
      <c r="G3" s="149"/>
      <c r="H3" s="146" t="s">
        <v>122</v>
      </c>
      <c r="I3" s="147"/>
      <c r="J3" s="146" t="s">
        <v>123</v>
      </c>
      <c r="K3" s="147"/>
      <c r="L3" s="48" t="s">
        <v>127</v>
      </c>
      <c r="M3" s="39"/>
      <c r="N3" s="11" t="s">
        <v>128</v>
      </c>
      <c r="O3" s="12"/>
      <c r="P3" s="10"/>
      <c r="Q3" s="11" t="s">
        <v>2</v>
      </c>
      <c r="R3" s="11"/>
      <c r="S3" s="11"/>
      <c r="T3" s="140" t="s">
        <v>129</v>
      </c>
      <c r="U3" s="142"/>
      <c r="V3" s="140" t="s">
        <v>130</v>
      </c>
      <c r="W3" s="142"/>
      <c r="X3" s="77"/>
      <c r="Y3" s="132"/>
      <c r="Z3" s="4"/>
    </row>
    <row r="4" spans="1:26" ht="51" customHeight="1">
      <c r="A4" s="132"/>
      <c r="B4" s="13" t="s">
        <v>3</v>
      </c>
      <c r="C4" s="143"/>
      <c r="D4" s="144"/>
      <c r="E4" s="145"/>
      <c r="F4" s="150"/>
      <c r="G4" s="151"/>
      <c r="H4" s="15" t="s">
        <v>4</v>
      </c>
      <c r="I4" s="14"/>
      <c r="J4" s="15" t="s">
        <v>5</v>
      </c>
      <c r="K4" s="16"/>
      <c r="L4" s="152" t="s">
        <v>125</v>
      </c>
      <c r="M4" s="153"/>
      <c r="N4" s="152" t="s">
        <v>126</v>
      </c>
      <c r="O4" s="153"/>
      <c r="P4" s="40" t="s">
        <v>6</v>
      </c>
      <c r="Q4" s="41" t="s">
        <v>7</v>
      </c>
      <c r="R4" s="17" t="s">
        <v>8</v>
      </c>
      <c r="S4" s="18" t="s">
        <v>9</v>
      </c>
      <c r="T4" s="143"/>
      <c r="U4" s="145"/>
      <c r="V4" s="143"/>
      <c r="W4" s="145"/>
      <c r="X4" s="79" t="s">
        <v>132</v>
      </c>
      <c r="Y4" s="132"/>
      <c r="Z4" s="4"/>
    </row>
    <row r="5" spans="1:26" ht="48">
      <c r="A5" s="132"/>
      <c r="B5" s="19" t="s">
        <v>10</v>
      </c>
      <c r="C5" s="154" t="s">
        <v>131</v>
      </c>
      <c r="D5" s="20" t="s">
        <v>11</v>
      </c>
      <c r="E5" s="21" t="s">
        <v>12</v>
      </c>
      <c r="F5" s="154" t="s">
        <v>131</v>
      </c>
      <c r="G5" s="20" t="s">
        <v>11</v>
      </c>
      <c r="H5" s="154" t="s">
        <v>131</v>
      </c>
      <c r="I5" s="20" t="s">
        <v>11</v>
      </c>
      <c r="J5" s="154" t="s">
        <v>131</v>
      </c>
      <c r="K5" s="20" t="s">
        <v>11</v>
      </c>
      <c r="L5" s="154" t="s">
        <v>131</v>
      </c>
      <c r="M5" s="42" t="s">
        <v>11</v>
      </c>
      <c r="N5" s="154" t="s">
        <v>131</v>
      </c>
      <c r="O5" s="20" t="s">
        <v>11</v>
      </c>
      <c r="P5" s="154" t="s">
        <v>131</v>
      </c>
      <c r="Q5" s="20" t="s">
        <v>11</v>
      </c>
      <c r="R5" s="22" t="s">
        <v>13</v>
      </c>
      <c r="S5" s="23" t="s">
        <v>14</v>
      </c>
      <c r="T5" s="154" t="s">
        <v>131</v>
      </c>
      <c r="U5" s="43" t="s">
        <v>11</v>
      </c>
      <c r="V5" s="154" t="s">
        <v>131</v>
      </c>
      <c r="W5" s="73" t="s">
        <v>11</v>
      </c>
      <c r="X5" s="79" t="s">
        <v>133</v>
      </c>
      <c r="Y5" s="132"/>
      <c r="Z5" s="4"/>
    </row>
    <row r="6" spans="1:26" ht="48">
      <c r="A6" s="133" t="s">
        <v>137</v>
      </c>
      <c r="B6" s="14" t="s">
        <v>1</v>
      </c>
      <c r="C6" s="155"/>
      <c r="D6" s="24" t="s">
        <v>15</v>
      </c>
      <c r="E6" s="25" t="s">
        <v>16</v>
      </c>
      <c r="F6" s="155"/>
      <c r="G6" s="24" t="s">
        <v>15</v>
      </c>
      <c r="H6" s="155"/>
      <c r="I6" s="26" t="s">
        <v>17</v>
      </c>
      <c r="J6" s="155"/>
      <c r="K6" s="24" t="s">
        <v>17</v>
      </c>
      <c r="L6" s="155"/>
      <c r="M6" s="27" t="s">
        <v>18</v>
      </c>
      <c r="N6" s="155"/>
      <c r="O6" s="26" t="s">
        <v>18</v>
      </c>
      <c r="P6" s="155"/>
      <c r="Q6" s="26" t="s">
        <v>18</v>
      </c>
      <c r="R6" s="28" t="s">
        <v>19</v>
      </c>
      <c r="S6" s="28" t="s">
        <v>20</v>
      </c>
      <c r="T6" s="155"/>
      <c r="U6" s="24" t="s">
        <v>15</v>
      </c>
      <c r="V6" s="155"/>
      <c r="W6" s="74" t="s">
        <v>15</v>
      </c>
      <c r="X6" s="78"/>
      <c r="Y6" s="132"/>
      <c r="Z6" s="4"/>
    </row>
    <row r="7" spans="1:27" ht="24">
      <c r="A7" s="132">
        <f>A8+A9</f>
        <v>5963514</v>
      </c>
      <c r="B7" s="98" t="s">
        <v>21</v>
      </c>
      <c r="C7" s="99">
        <f>C8+C9</f>
        <v>54511</v>
      </c>
      <c r="D7" s="100">
        <v>9.2</v>
      </c>
      <c r="E7" s="101">
        <f>E8+E9</f>
        <v>4416</v>
      </c>
      <c r="F7" s="102">
        <f>F8+F9</f>
        <v>37810</v>
      </c>
      <c r="G7" s="103">
        <v>6.4</v>
      </c>
      <c r="H7" s="104">
        <f>H8+H9</f>
        <v>161</v>
      </c>
      <c r="I7" s="103">
        <v>3</v>
      </c>
      <c r="J7" s="104">
        <f>J8+J9</f>
        <v>85</v>
      </c>
      <c r="K7" s="103">
        <v>1.6</v>
      </c>
      <c r="L7" s="104">
        <f>L8+L9</f>
        <v>894</v>
      </c>
      <c r="M7" s="103">
        <v>15.9</v>
      </c>
      <c r="N7" s="105">
        <f>N8+N9</f>
        <v>749</v>
      </c>
      <c r="O7" s="103">
        <v>13.3</v>
      </c>
      <c r="P7" s="104">
        <f>P8+P9</f>
        <v>320</v>
      </c>
      <c r="Q7" s="103">
        <v>5.8</v>
      </c>
      <c r="R7" s="104">
        <f>R8+R9</f>
        <v>254</v>
      </c>
      <c r="S7" s="106">
        <f>S8+S9</f>
        <v>66</v>
      </c>
      <c r="T7" s="107">
        <f>T8+T9</f>
        <v>39532</v>
      </c>
      <c r="U7" s="103">
        <v>6.7</v>
      </c>
      <c r="V7" s="107">
        <f>V8+V9</f>
        <v>13204</v>
      </c>
      <c r="W7" s="109">
        <v>2.24</v>
      </c>
      <c r="X7" s="127">
        <v>1.24</v>
      </c>
      <c r="Y7" s="132">
        <f>Y8+Y9</f>
        <v>56154</v>
      </c>
      <c r="Z7" s="4"/>
      <c r="AA7">
        <f>AA8+AA9</f>
        <v>54765</v>
      </c>
    </row>
    <row r="8" spans="1:27" ht="24">
      <c r="A8" s="132">
        <f>SUM(A31:A77)</f>
        <v>5267867</v>
      </c>
      <c r="B8" s="98" t="s">
        <v>22</v>
      </c>
      <c r="C8" s="99">
        <f>SUM(C31:C77)</f>
        <v>49522</v>
      </c>
      <c r="D8" s="100">
        <f>ROUND(C8/A8*1000,1)</f>
        <v>9.4</v>
      </c>
      <c r="E8" s="101">
        <f>SUM(E31:E77)</f>
        <v>3959</v>
      </c>
      <c r="F8" s="99">
        <f>SUM(F31:F77)</f>
        <v>31428</v>
      </c>
      <c r="G8" s="103">
        <f>ROUND(F8/A8*1000,1)</f>
        <v>6</v>
      </c>
      <c r="H8" s="99">
        <f>SUM(H31:H77)</f>
        <v>137</v>
      </c>
      <c r="I8" s="103">
        <f>ROUND(H8/C8*1000,1)</f>
        <v>2.8</v>
      </c>
      <c r="J8" s="99">
        <f>SUM(J31:J77)</f>
        <v>73</v>
      </c>
      <c r="K8" s="103">
        <f>ROUND(J8/C8*1000,1)</f>
        <v>1.5</v>
      </c>
      <c r="L8" s="99">
        <f>SUM(L31:L77)</f>
        <v>799</v>
      </c>
      <c r="M8" s="103">
        <f>ROUND(L8/Y8*1000,1)</f>
        <v>15.7</v>
      </c>
      <c r="N8" s="99">
        <f>SUM(N31:N77)</f>
        <v>657</v>
      </c>
      <c r="O8" s="103">
        <f>ROUND(N8/Y8*1000,1)</f>
        <v>12.9</v>
      </c>
      <c r="P8" s="99">
        <f>SUM(P31:P77)</f>
        <v>280</v>
      </c>
      <c r="Q8" s="103">
        <f>ROUND(P8/AA8*1000,1)</f>
        <v>5.6</v>
      </c>
      <c r="R8" s="99">
        <f>SUM(R31:R77)</f>
        <v>224</v>
      </c>
      <c r="S8" s="106">
        <v>56</v>
      </c>
      <c r="T8" s="99">
        <f>SUM(T31:T77)</f>
        <v>36095</v>
      </c>
      <c r="U8" s="103">
        <f>ROUND(T8/A8*1000,1)</f>
        <v>6.9</v>
      </c>
      <c r="V8" s="99">
        <f>SUM(V31:V77)</f>
        <v>11741</v>
      </c>
      <c r="W8" s="109">
        <f aca="true" t="shared" si="0" ref="W8:W65">ROUND(V8/A8*1000,2)</f>
        <v>2.23</v>
      </c>
      <c r="X8" s="108">
        <v>1.22</v>
      </c>
      <c r="Y8" s="132">
        <f>SUM(Y31:Y77)</f>
        <v>50978</v>
      </c>
      <c r="Z8" s="4"/>
      <c r="AA8" s="4">
        <f>SUM(AA31:AA77)</f>
        <v>49746</v>
      </c>
    </row>
    <row r="9" spans="1:27" ht="24">
      <c r="A9" s="132">
        <f>SUM(A78:A134)</f>
        <v>695647</v>
      </c>
      <c r="B9" s="98" t="s">
        <v>23</v>
      </c>
      <c r="C9" s="99">
        <f>SUM(C78:C134)</f>
        <v>4989</v>
      </c>
      <c r="D9" s="100">
        <f>ROUND(C9/A9*1000,1)</f>
        <v>7.2</v>
      </c>
      <c r="E9" s="101">
        <f>SUM(E78:E134)</f>
        <v>457</v>
      </c>
      <c r="F9" s="99">
        <f>SUM(F78:F134)</f>
        <v>6382</v>
      </c>
      <c r="G9" s="103">
        <f>ROUND(F9/A9*1000,1)</f>
        <v>9.2</v>
      </c>
      <c r="H9" s="99">
        <f>SUM(H78:H134)</f>
        <v>24</v>
      </c>
      <c r="I9" s="103">
        <f>ROUND(H9/C9*1000,1)</f>
        <v>4.8</v>
      </c>
      <c r="J9" s="99">
        <f>SUM(J78:J134)</f>
        <v>12</v>
      </c>
      <c r="K9" s="103">
        <f>ROUND(J9/C9*1000,1)</f>
        <v>2.4</v>
      </c>
      <c r="L9" s="99">
        <f>SUM(L78:L134)</f>
        <v>95</v>
      </c>
      <c r="M9" s="103">
        <f>ROUND(L9/Y9*1000,1)</f>
        <v>18.4</v>
      </c>
      <c r="N9" s="99">
        <f>SUM(N78:N134)</f>
        <v>92</v>
      </c>
      <c r="O9" s="103">
        <f>ROUND(N9/Y9*1000,1)</f>
        <v>17.8</v>
      </c>
      <c r="P9" s="99">
        <f>SUM(P78:P134)</f>
        <v>40</v>
      </c>
      <c r="Q9" s="103">
        <f>ROUND(P9/AA9*1000,1)</f>
        <v>8</v>
      </c>
      <c r="R9" s="99">
        <f>SUM(R78:R134)</f>
        <v>30</v>
      </c>
      <c r="S9" s="106">
        <v>10</v>
      </c>
      <c r="T9" s="99">
        <f>SUM(T78:T134)</f>
        <v>3437</v>
      </c>
      <c r="U9" s="103">
        <f>ROUND(T9/A9*1000,1)</f>
        <v>4.9</v>
      </c>
      <c r="V9" s="99">
        <f>SUM(V78:V134)</f>
        <v>1463</v>
      </c>
      <c r="W9" s="109">
        <f t="shared" si="0"/>
        <v>2.1</v>
      </c>
      <c r="X9" s="108">
        <v>1.22</v>
      </c>
      <c r="Y9" s="132">
        <f>SUM(Y78:Y134)</f>
        <v>5176</v>
      </c>
      <c r="Z9" s="4"/>
      <c r="AA9" s="4">
        <f>SUM(AA78:AA134)</f>
        <v>5019</v>
      </c>
    </row>
    <row r="10" spans="1:26" ht="24">
      <c r="A10" s="132">
        <f>SUM(A11:A29)</f>
        <v>5963514</v>
      </c>
      <c r="B10" s="128" t="s">
        <v>24</v>
      </c>
      <c r="C10" s="110"/>
      <c r="D10" s="111" t="s">
        <v>0</v>
      </c>
      <c r="E10" s="112"/>
      <c r="F10" s="113"/>
      <c r="G10" s="114" t="s">
        <v>0</v>
      </c>
      <c r="H10" s="110"/>
      <c r="I10" s="114"/>
      <c r="J10" s="110"/>
      <c r="K10" s="115" t="s">
        <v>1</v>
      </c>
      <c r="L10" s="110"/>
      <c r="M10" s="114"/>
      <c r="N10" s="116"/>
      <c r="O10" s="114" t="s">
        <v>1</v>
      </c>
      <c r="P10" s="117"/>
      <c r="Q10" s="114" t="s">
        <v>1</v>
      </c>
      <c r="R10" s="117"/>
      <c r="S10" s="118"/>
      <c r="T10" s="119"/>
      <c r="U10" s="114" t="s">
        <v>1</v>
      </c>
      <c r="V10" s="119"/>
      <c r="W10" s="109"/>
      <c r="X10" s="120"/>
      <c r="Y10" s="132"/>
      <c r="Z10" s="4"/>
    </row>
    <row r="11" spans="1:27" ht="24">
      <c r="A11" s="132">
        <f>A31</f>
        <v>895609</v>
      </c>
      <c r="B11" s="121" t="s">
        <v>25</v>
      </c>
      <c r="C11" s="110">
        <f aca="true" t="shared" si="1" ref="C11:J11">C31</f>
        <v>8390</v>
      </c>
      <c r="D11" s="111">
        <f t="shared" si="1"/>
        <v>9.4</v>
      </c>
      <c r="E11" s="112">
        <f t="shared" si="1"/>
        <v>665</v>
      </c>
      <c r="F11" s="122">
        <f t="shared" si="1"/>
        <v>4969</v>
      </c>
      <c r="G11" s="114">
        <f>ROUND(F11/A11*1000,1)</f>
        <v>5.5</v>
      </c>
      <c r="H11" s="110">
        <f t="shared" si="1"/>
        <v>23</v>
      </c>
      <c r="I11" s="114">
        <f>I31</f>
        <v>2.7</v>
      </c>
      <c r="J11" s="110">
        <f t="shared" si="1"/>
        <v>7</v>
      </c>
      <c r="K11" s="123">
        <f>ROUND(J11/C11*1000,1)</f>
        <v>0.8</v>
      </c>
      <c r="L11" s="110">
        <f>L31</f>
        <v>149</v>
      </c>
      <c r="M11" s="114">
        <f>ROUND(L11/Y11*1000,1)</f>
        <v>17.3</v>
      </c>
      <c r="N11" s="116">
        <f>N31</f>
        <v>91</v>
      </c>
      <c r="O11" s="114">
        <f>ROUND(N11/Y11*1000,1)</f>
        <v>10.5</v>
      </c>
      <c r="P11" s="110">
        <f aca="true" t="shared" si="2" ref="P11:V11">P31</f>
        <v>44</v>
      </c>
      <c r="Q11" s="114">
        <f t="shared" si="2"/>
        <v>5.2</v>
      </c>
      <c r="R11" s="110">
        <f t="shared" si="2"/>
        <v>38</v>
      </c>
      <c r="S11" s="112">
        <f t="shared" si="2"/>
        <v>6</v>
      </c>
      <c r="T11" s="119">
        <f t="shared" si="2"/>
        <v>6186</v>
      </c>
      <c r="U11" s="114">
        <f t="shared" si="2"/>
        <v>6.9</v>
      </c>
      <c r="V11" s="119">
        <f t="shared" si="2"/>
        <v>2061</v>
      </c>
      <c r="W11" s="124">
        <f t="shared" si="0"/>
        <v>2.3</v>
      </c>
      <c r="X11" s="120">
        <v>1.18</v>
      </c>
      <c r="Y11" s="132">
        <f>C11+L11+N11</f>
        <v>8630</v>
      </c>
      <c r="Z11" s="4"/>
      <c r="AA11">
        <f>C11+R11</f>
        <v>8428</v>
      </c>
    </row>
    <row r="12" spans="1:27" ht="24">
      <c r="A12" s="132">
        <f>A33+A62</f>
        <v>592711</v>
      </c>
      <c r="B12" s="121" t="s">
        <v>26</v>
      </c>
      <c r="C12" s="110">
        <f>C33+C62</f>
        <v>6592</v>
      </c>
      <c r="D12" s="111">
        <f>ROUND(C12/A12*1000,1)</f>
        <v>11.1</v>
      </c>
      <c r="E12" s="112">
        <f>E33+E62</f>
        <v>529</v>
      </c>
      <c r="F12" s="122">
        <f>F33+F62</f>
        <v>2740</v>
      </c>
      <c r="G12" s="114">
        <f>ROUND(F12/A12*1000,1)</f>
        <v>4.6</v>
      </c>
      <c r="H12" s="110">
        <f>H33+H62</f>
        <v>14</v>
      </c>
      <c r="I12" s="114">
        <f>ROUND(H12/C12*1000,1)</f>
        <v>2.1</v>
      </c>
      <c r="J12" s="110">
        <f>J33+J62</f>
        <v>9</v>
      </c>
      <c r="K12" s="123">
        <f>ROUND(J12/C12*1000,1)</f>
        <v>1.4</v>
      </c>
      <c r="L12" s="110">
        <f>L33+L62</f>
        <v>79</v>
      </c>
      <c r="M12" s="114">
        <f>ROUND(L12/Y12*1000,1)</f>
        <v>11.7</v>
      </c>
      <c r="N12" s="116">
        <f>N33+N62</f>
        <v>74</v>
      </c>
      <c r="O12" s="114">
        <f>ROUND(N12/Y12*1000,1)</f>
        <v>11</v>
      </c>
      <c r="P12" s="110">
        <f>P33+P62</f>
        <v>30</v>
      </c>
      <c r="Q12" s="114">
        <f>ROUND(P12/AA12*1000,1)</f>
        <v>4.5</v>
      </c>
      <c r="R12" s="110">
        <f>R33+R62</f>
        <v>23</v>
      </c>
      <c r="S12" s="112">
        <f>S33+S62</f>
        <v>7</v>
      </c>
      <c r="T12" s="119">
        <f>T33+T62</f>
        <v>5513</v>
      </c>
      <c r="U12" s="114">
        <f>ROUND(T12/A12*1000,1)</f>
        <v>9.3</v>
      </c>
      <c r="V12" s="119">
        <f>V33+V62</f>
        <v>1421</v>
      </c>
      <c r="W12" s="124">
        <f t="shared" si="0"/>
        <v>2.4</v>
      </c>
      <c r="X12" s="120">
        <v>1.24</v>
      </c>
      <c r="Y12" s="132">
        <f>C12+L12+N12</f>
        <v>6745</v>
      </c>
      <c r="Z12" s="4"/>
      <c r="AA12">
        <f>C12+R12</f>
        <v>6615</v>
      </c>
    </row>
    <row r="13" spans="1:27" ht="24">
      <c r="A13" s="132">
        <f>A38</f>
        <v>467197</v>
      </c>
      <c r="B13" s="121" t="s">
        <v>27</v>
      </c>
      <c r="C13" s="110">
        <f>C38</f>
        <v>4930</v>
      </c>
      <c r="D13" s="111">
        <f>ROUND(C13/A13*1000,1)</f>
        <v>10.6</v>
      </c>
      <c r="E13" s="112">
        <f>E38</f>
        <v>432</v>
      </c>
      <c r="F13" s="122">
        <f>F38</f>
        <v>2505</v>
      </c>
      <c r="G13" s="114">
        <f>ROUND(F13/A13*1000,1)</f>
        <v>5.4</v>
      </c>
      <c r="H13" s="110">
        <f>H38</f>
        <v>19</v>
      </c>
      <c r="I13" s="114">
        <f>ROUND(H13/C13*1000,1)</f>
        <v>3.9</v>
      </c>
      <c r="J13" s="110">
        <f>J38</f>
        <v>10</v>
      </c>
      <c r="K13" s="123">
        <f>ROUND(J13/C13*1000,1)</f>
        <v>2</v>
      </c>
      <c r="L13" s="110">
        <f>L38</f>
        <v>89</v>
      </c>
      <c r="M13" s="114">
        <f>ROUND(L13/Y13*1000,1)</f>
        <v>17.5</v>
      </c>
      <c r="N13" s="116">
        <f>N38</f>
        <v>60</v>
      </c>
      <c r="O13" s="114">
        <f>ROUND(N13/Y13*1000,1)</f>
        <v>11.8</v>
      </c>
      <c r="P13" s="110">
        <f>P38</f>
        <v>29</v>
      </c>
      <c r="Q13" s="114">
        <f>ROUND(P13/AA13*1000,1)</f>
        <v>5.9</v>
      </c>
      <c r="R13" s="110">
        <f>R38</f>
        <v>23</v>
      </c>
      <c r="S13" s="112">
        <f>S38</f>
        <v>6</v>
      </c>
      <c r="T13" s="119">
        <f>T38</f>
        <v>3534</v>
      </c>
      <c r="U13" s="114">
        <f>ROUND(T13/A13*1000,1)</f>
        <v>7.6</v>
      </c>
      <c r="V13" s="119">
        <f>V38</f>
        <v>1176</v>
      </c>
      <c r="W13" s="124">
        <f t="shared" si="0"/>
        <v>2.52</v>
      </c>
      <c r="X13" s="120">
        <v>1.29</v>
      </c>
      <c r="Y13" s="132">
        <f>C13+L13+N13</f>
        <v>5079</v>
      </c>
      <c r="Z13" s="4"/>
      <c r="AA13">
        <f>C13+R13</f>
        <v>4953</v>
      </c>
    </row>
    <row r="14" spans="1:27" ht="24">
      <c r="A14" s="132">
        <f>A39+A78</f>
        <v>151481</v>
      </c>
      <c r="B14" s="121" t="s">
        <v>28</v>
      </c>
      <c r="C14" s="110">
        <f>C39+C78</f>
        <v>1240</v>
      </c>
      <c r="D14" s="111">
        <f>ROUND(C14/A14*1000,1)</f>
        <v>8.2</v>
      </c>
      <c r="E14" s="112">
        <f>E39+E78</f>
        <v>91</v>
      </c>
      <c r="F14" s="122">
        <f>F39+F78</f>
        <v>1003</v>
      </c>
      <c r="G14" s="114">
        <f>ROUND(F14/A14*1000,1)</f>
        <v>6.6</v>
      </c>
      <c r="H14" s="110">
        <f>H39+H78</f>
        <v>4</v>
      </c>
      <c r="I14" s="114">
        <f>ROUND(H14/C14*1000,1)</f>
        <v>3.2</v>
      </c>
      <c r="J14" s="110">
        <f>J39+J78</f>
        <v>3</v>
      </c>
      <c r="K14" s="123">
        <f>ROUND(J14/C14*1000,1)</f>
        <v>2.4</v>
      </c>
      <c r="L14" s="110">
        <f>L39+L78</f>
        <v>24</v>
      </c>
      <c r="M14" s="114">
        <f>ROUND(L14/Y14*1000,1)</f>
        <v>18.8</v>
      </c>
      <c r="N14" s="116">
        <f>N39+N78</f>
        <v>16</v>
      </c>
      <c r="O14" s="114">
        <f>ROUND(N14/Y14*1000,1)</f>
        <v>12.5</v>
      </c>
      <c r="P14" s="110">
        <f>P39+P78</f>
        <v>11</v>
      </c>
      <c r="Q14" s="114">
        <f>ROUND(P14/AA14*1000,1)</f>
        <v>8.8</v>
      </c>
      <c r="R14" s="110">
        <f>R39+R78</f>
        <v>8</v>
      </c>
      <c r="S14" s="112">
        <f>S39+S78</f>
        <v>3</v>
      </c>
      <c r="T14" s="119">
        <f>T39+T78</f>
        <v>804</v>
      </c>
      <c r="U14" s="114">
        <f>ROUND(T14/A14*1000,1)</f>
        <v>5.3</v>
      </c>
      <c r="V14" s="119">
        <f>V39+V78</f>
        <v>347</v>
      </c>
      <c r="W14" s="124">
        <f t="shared" si="0"/>
        <v>2.29</v>
      </c>
      <c r="X14" s="120">
        <v>1.15</v>
      </c>
      <c r="Y14" s="132">
        <f>C14+L14+N14</f>
        <v>1280</v>
      </c>
      <c r="Z14" s="4"/>
      <c r="AA14">
        <f>C14+R14</f>
        <v>1248</v>
      </c>
    </row>
    <row r="15" spans="1:27" ht="24">
      <c r="A15" s="132">
        <f>A43+A44+A63+A65+A76+A80+A82+A83+A77+A84+A85</f>
        <v>651878</v>
      </c>
      <c r="B15" s="121" t="s">
        <v>29</v>
      </c>
      <c r="C15" s="110">
        <f>C43+C44+C63+C65+C76+C80+C82+C83+C77+C84+C85</f>
        <v>5404</v>
      </c>
      <c r="D15" s="111">
        <f>ROUND(C15/A15*1000,1)</f>
        <v>8.3</v>
      </c>
      <c r="E15" s="112">
        <f>E43+E44+E63+E65+E76+E80+E82+E83+E77+E84+E85</f>
        <v>473</v>
      </c>
      <c r="F15" s="122">
        <f>F43+F44+F63+F65+F76+F80+F82+F83+F77+F84+F85</f>
        <v>3814</v>
      </c>
      <c r="G15" s="114">
        <f>ROUND(F15/A15*1000,1)</f>
        <v>5.9</v>
      </c>
      <c r="H15" s="110">
        <f>H43+H44+H63+H65+H76+H80+H82+H83+H77+H84+H85</f>
        <v>13</v>
      </c>
      <c r="I15" s="114">
        <f>ROUND(H15/C15*1000,1)</f>
        <v>2.4</v>
      </c>
      <c r="J15" s="110">
        <f>J43+J44+J63+J65+J76+J80+J82+J83+J77+J84+J85</f>
        <v>7</v>
      </c>
      <c r="K15" s="123">
        <f>ROUND(J15/C15*1000,1)</f>
        <v>1.3</v>
      </c>
      <c r="L15" s="110">
        <f>L43+L44+L63+L65+L76+L80+L82+L83+L77+L84+L85</f>
        <v>77</v>
      </c>
      <c r="M15" s="114">
        <f>ROUND(L15/Y15*1000,1)</f>
        <v>13.8</v>
      </c>
      <c r="N15" s="116">
        <f>N43+N44+N63+N65+N76+N80+N82+N83+N77+N84+N85</f>
        <v>93</v>
      </c>
      <c r="O15" s="114">
        <f>ROUND(N15/Y15*1000,1)</f>
        <v>16.7</v>
      </c>
      <c r="P15" s="110">
        <f>P43+P44+P63+P65+P76+P80+P82+P83+P77+P84+P85</f>
        <v>26</v>
      </c>
      <c r="Q15" s="114">
        <f>ROUND(P15/AA15*1000,1)</f>
        <v>4.8</v>
      </c>
      <c r="R15" s="110">
        <f>R43+R44+R63+R65+R76+R80+R82+R83+R77+R84+R85</f>
        <v>22</v>
      </c>
      <c r="S15" s="112">
        <f>S43+S44+S63+S65+S76+S80+S82+S83+S77+S84+S85</f>
        <v>4</v>
      </c>
      <c r="T15" s="119">
        <f>T43+T44+T63+T65+T76+T80+T82+T83+T77+T84+T85</f>
        <v>3827</v>
      </c>
      <c r="U15" s="114">
        <f>ROUND(T15/A15*1000,1)</f>
        <v>5.9</v>
      </c>
      <c r="V15" s="119">
        <f>V43+V44+V63+V65+V76+V80+V82+V83+V77+V84+V85</f>
        <v>1429</v>
      </c>
      <c r="W15" s="124">
        <f t="shared" si="0"/>
        <v>2.19</v>
      </c>
      <c r="X15" s="120">
        <v>1.2</v>
      </c>
      <c r="Y15" s="132">
        <f>C15+L15+N15</f>
        <v>5574</v>
      </c>
      <c r="Z15" s="4"/>
      <c r="AA15">
        <f>C15+R15</f>
        <v>5426</v>
      </c>
    </row>
    <row r="16" spans="1:26" ht="15" customHeight="1">
      <c r="A16" s="132"/>
      <c r="B16" s="121"/>
      <c r="C16" s="110"/>
      <c r="D16" s="111"/>
      <c r="E16" s="112"/>
      <c r="F16" s="122"/>
      <c r="G16" s="114"/>
      <c r="H16" s="110"/>
      <c r="I16" s="114"/>
      <c r="J16" s="110"/>
      <c r="K16" s="123" t="s">
        <v>1</v>
      </c>
      <c r="L16" s="110"/>
      <c r="M16" s="114"/>
      <c r="N16" s="116"/>
      <c r="O16" s="114"/>
      <c r="P16" s="110"/>
      <c r="Q16" s="114"/>
      <c r="R16" s="110"/>
      <c r="S16" s="112"/>
      <c r="T16" s="119"/>
      <c r="U16" s="114"/>
      <c r="V16" s="119"/>
      <c r="W16" s="124"/>
      <c r="X16" s="120"/>
      <c r="Y16" s="132"/>
      <c r="Z16" s="4"/>
    </row>
    <row r="17" spans="1:27" ht="24">
      <c r="A17" s="132">
        <f>A41+A112+A113+A114+A115+A116+A118</f>
        <v>160048</v>
      </c>
      <c r="B17" s="121" t="s">
        <v>30</v>
      </c>
      <c r="C17" s="110">
        <f>C41+C112+C113+C114+C115+C116+C118</f>
        <v>1219</v>
      </c>
      <c r="D17" s="111">
        <f>ROUND(C17/A17*1000,1)</f>
        <v>7.6</v>
      </c>
      <c r="E17" s="112">
        <f>E41+E112+E113+E114+E115+E116+E118</f>
        <v>91</v>
      </c>
      <c r="F17" s="122">
        <f>F41+F112+F113+F114+F115+F116+F118</f>
        <v>1384</v>
      </c>
      <c r="G17" s="114">
        <f>ROUND(F17/A17*1000,1)</f>
        <v>8.6</v>
      </c>
      <c r="H17" s="110">
        <f>H41+H112+H113+H114+H115+H116+H118</f>
        <v>6</v>
      </c>
      <c r="I17" s="114">
        <f>ROUND(H17/C17*1000,1)</f>
        <v>4.9</v>
      </c>
      <c r="J17" s="110">
        <f>J41+J112+J113+J114+J115+J116+J118</f>
        <v>2</v>
      </c>
      <c r="K17" s="123">
        <f>ROUND(J17/C17*1000,1)</f>
        <v>1.6</v>
      </c>
      <c r="L17" s="110">
        <f>L41+L112+L113+L114+L115+L116+L118</f>
        <v>19</v>
      </c>
      <c r="M17" s="114">
        <f>ROUND(L17/Y17*1000,1)</f>
        <v>15.1</v>
      </c>
      <c r="N17" s="116">
        <f>N41+N112+N113+N114+N115+N116+N118</f>
        <v>20</v>
      </c>
      <c r="O17" s="114">
        <f>ROUND(N17/Y17*1000,1)</f>
        <v>15.9</v>
      </c>
      <c r="P17" s="110">
        <f>P41+P112+P113+P114+P115+P116+P118</f>
        <v>11</v>
      </c>
      <c r="Q17" s="114">
        <f>ROUND(P17/AA17*1000,1)</f>
        <v>9</v>
      </c>
      <c r="R17" s="110">
        <f>R41+R112+R113+R114+R115+R116+R118</f>
        <v>10</v>
      </c>
      <c r="S17" s="112">
        <f>S41+S112+S113+S114+S115+S116+S118</f>
        <v>1</v>
      </c>
      <c r="T17" s="119">
        <f>T41+T112+T113+T114+T115+T116+T118</f>
        <v>896</v>
      </c>
      <c r="U17" s="114">
        <f>ROUND(T17/A17*1000,1)</f>
        <v>5.6</v>
      </c>
      <c r="V17" s="119">
        <f>V41+V112+V113+V114+V115+V116+V118</f>
        <v>326</v>
      </c>
      <c r="W17" s="124">
        <f t="shared" si="0"/>
        <v>2.04</v>
      </c>
      <c r="X17" s="120">
        <v>1.23</v>
      </c>
      <c r="Y17" s="132">
        <f>C17+L17+N17</f>
        <v>1258</v>
      </c>
      <c r="Z17" s="4"/>
      <c r="AA17">
        <f>C17+R17</f>
        <v>1229</v>
      </c>
    </row>
    <row r="18" spans="1:27" ht="24">
      <c r="A18" s="132">
        <f>A51+A119+A120+A121+A122+A124</f>
        <v>85883</v>
      </c>
      <c r="B18" s="121" t="s">
        <v>31</v>
      </c>
      <c r="C18" s="110">
        <f>C51+C119+C120+C121+C122+C124</f>
        <v>531</v>
      </c>
      <c r="D18" s="111">
        <f>ROUND(C18/A18*1000,1)</f>
        <v>6.2</v>
      </c>
      <c r="E18" s="112">
        <f>E51+E119+E120+E121+E122+E124</f>
        <v>62</v>
      </c>
      <c r="F18" s="122">
        <f>F51+F119+F120+F121+F122+F124</f>
        <v>934</v>
      </c>
      <c r="G18" s="114">
        <f>ROUND(F18/A18*1000,1)</f>
        <v>10.9</v>
      </c>
      <c r="H18" s="110">
        <f>H51+H119+H120+H121+H122+H124</f>
        <v>0</v>
      </c>
      <c r="I18" s="114">
        <f>ROUND(H18/C18*1000,1)</f>
        <v>0</v>
      </c>
      <c r="J18" s="110">
        <f>J51+J119+J120+J121+J122+J124</f>
        <v>0</v>
      </c>
      <c r="K18" s="126">
        <f>ROUND(J18/C18*1000,1)</f>
        <v>0</v>
      </c>
      <c r="L18" s="110">
        <f>L51+L119+L120+L121+L122+L124</f>
        <v>8</v>
      </c>
      <c r="M18" s="114">
        <f>ROUND(L18/Y18*1000,1)</f>
        <v>14.5</v>
      </c>
      <c r="N18" s="116">
        <f>N51+N119+N120+N121+N122+N124</f>
        <v>13</v>
      </c>
      <c r="O18" s="114">
        <f>ROUND(N18/Y18*1000,1)</f>
        <v>23.6</v>
      </c>
      <c r="P18" s="110">
        <f>P51+P119+P120+P121+P122+P124</f>
        <v>3</v>
      </c>
      <c r="Q18" s="114">
        <f>ROUND(P18/AA18*1000,1)</f>
        <v>5.6</v>
      </c>
      <c r="R18" s="110">
        <f>R51+R119+R120+R121+R122+R124</f>
        <v>3</v>
      </c>
      <c r="S18" s="112">
        <f>S51+S119+S120+S121+S122+S124</f>
        <v>0</v>
      </c>
      <c r="T18" s="119">
        <f>T51+T119+T120+T121+T122+T124</f>
        <v>375</v>
      </c>
      <c r="U18" s="114">
        <f>ROUND(T18/A18*1000,1)</f>
        <v>4.4</v>
      </c>
      <c r="V18" s="119">
        <f>V51+V119+V120+V121+V122+V124</f>
        <v>136</v>
      </c>
      <c r="W18" s="124">
        <f t="shared" si="0"/>
        <v>1.58</v>
      </c>
      <c r="X18" s="120">
        <v>1.32</v>
      </c>
      <c r="Y18" s="132">
        <f>C18+L18+N18</f>
        <v>552</v>
      </c>
      <c r="Z18" s="4"/>
      <c r="AA18">
        <f>C18+R18</f>
        <v>534</v>
      </c>
    </row>
    <row r="19" spans="1:27" ht="24">
      <c r="A19" s="132">
        <f>A52</f>
        <v>279288</v>
      </c>
      <c r="B19" s="121" t="s">
        <v>32</v>
      </c>
      <c r="C19" s="110">
        <f>C52</f>
        <v>2486</v>
      </c>
      <c r="D19" s="111">
        <f>ROUND(C19/A19*1000,1)</f>
        <v>8.9</v>
      </c>
      <c r="E19" s="112">
        <f>E52</f>
        <v>188</v>
      </c>
      <c r="F19" s="122">
        <f>F52</f>
        <v>1802</v>
      </c>
      <c r="G19" s="114">
        <f>ROUND(F19/A19*1000,1)</f>
        <v>6.5</v>
      </c>
      <c r="H19" s="110">
        <f>H52</f>
        <v>12</v>
      </c>
      <c r="I19" s="114">
        <f>ROUND(H19/C19*1000,1)</f>
        <v>4.8</v>
      </c>
      <c r="J19" s="110">
        <f>J52</f>
        <v>3</v>
      </c>
      <c r="K19" s="123">
        <f>ROUND(J19/C19*1000,1)</f>
        <v>1.2</v>
      </c>
      <c r="L19" s="110">
        <f>L52</f>
        <v>56</v>
      </c>
      <c r="M19" s="114">
        <f>ROUND(L19/Y19*1000,1)</f>
        <v>21.6</v>
      </c>
      <c r="N19" s="116">
        <f>N52</f>
        <v>47</v>
      </c>
      <c r="O19" s="114">
        <f>ROUND(N19/Y19*1000,1)</f>
        <v>18.2</v>
      </c>
      <c r="P19" s="110">
        <f>P52</f>
        <v>18</v>
      </c>
      <c r="Q19" s="114">
        <f>ROUND(P19/AA19*1000,1)</f>
        <v>7.2</v>
      </c>
      <c r="R19" s="110">
        <f>R52</f>
        <v>15</v>
      </c>
      <c r="S19" s="112">
        <f>S52</f>
        <v>3</v>
      </c>
      <c r="T19" s="119">
        <f>T52</f>
        <v>1765</v>
      </c>
      <c r="U19" s="114">
        <f>ROUND(T19/A19*1000,1)</f>
        <v>6.3</v>
      </c>
      <c r="V19" s="119">
        <f>V52</f>
        <v>659</v>
      </c>
      <c r="W19" s="124">
        <f t="shared" si="0"/>
        <v>2.36</v>
      </c>
      <c r="X19" s="120">
        <v>1.27</v>
      </c>
      <c r="Y19" s="132">
        <f>C19+L19+N19</f>
        <v>2589</v>
      </c>
      <c r="Z19" s="4"/>
      <c r="AA19">
        <f>C19+R19</f>
        <v>2501</v>
      </c>
    </row>
    <row r="20" spans="1:27" ht="24">
      <c r="A20" s="132">
        <f>A37+A59+A61+A64</f>
        <v>325881</v>
      </c>
      <c r="B20" s="121" t="s">
        <v>33</v>
      </c>
      <c r="C20" s="110">
        <f>C37+C59+C61+C64</f>
        <v>2789</v>
      </c>
      <c r="D20" s="111">
        <f>ROUND(C20/A20*1000,1)</f>
        <v>8.6</v>
      </c>
      <c r="E20" s="112">
        <f>E37+E59+E61+E64</f>
        <v>229</v>
      </c>
      <c r="F20" s="122">
        <f>F37+F59+F61+F64</f>
        <v>2512</v>
      </c>
      <c r="G20" s="114">
        <f>ROUND(F20/A20*1000,1)</f>
        <v>7.7</v>
      </c>
      <c r="H20" s="110">
        <f>H37+H59+H61+H64</f>
        <v>3</v>
      </c>
      <c r="I20" s="114">
        <f>ROUND(H20/C20*1000,1)</f>
        <v>1.1</v>
      </c>
      <c r="J20" s="110">
        <f>J37+J59+J61+J64</f>
        <v>1</v>
      </c>
      <c r="K20" s="123">
        <f>ROUND(J20/C20*1000,1)</f>
        <v>0.4</v>
      </c>
      <c r="L20" s="110">
        <f>L37+L59+L61+L64</f>
        <v>52</v>
      </c>
      <c r="M20" s="114">
        <f>ROUND(L20/Y20*1000,1)</f>
        <v>18</v>
      </c>
      <c r="N20" s="116">
        <f>N37+N59+N61+N64</f>
        <v>51</v>
      </c>
      <c r="O20" s="114">
        <f>ROUND(N20/Y20*1000,1)</f>
        <v>17.6</v>
      </c>
      <c r="P20" s="110">
        <f>P37+P59+P61+P64</f>
        <v>14</v>
      </c>
      <c r="Q20" s="114">
        <f>ROUND(P20/AA20*1000,1)</f>
        <v>5</v>
      </c>
      <c r="R20" s="110">
        <f>R37+R59+R61+R64</f>
        <v>13</v>
      </c>
      <c r="S20" s="112">
        <f>S37+S59+S61+S64</f>
        <v>1</v>
      </c>
      <c r="T20" s="119">
        <f>T37+T59+T61+T64</f>
        <v>2040</v>
      </c>
      <c r="U20" s="114">
        <f>ROUND(T20/A20*1000,1)</f>
        <v>6.3</v>
      </c>
      <c r="V20" s="119">
        <f>V37+V59+V61+V64</f>
        <v>746</v>
      </c>
      <c r="W20" s="124">
        <f t="shared" si="0"/>
        <v>2.29</v>
      </c>
      <c r="X20" s="120">
        <v>1.36</v>
      </c>
      <c r="Y20" s="132">
        <f>C20+L20+N20</f>
        <v>2892</v>
      </c>
      <c r="Z20" s="4"/>
      <c r="AA20">
        <f>C20+R20</f>
        <v>2802</v>
      </c>
    </row>
    <row r="21" spans="1:27" ht="24">
      <c r="A21" s="132">
        <f>A34+A58</f>
        <v>656382</v>
      </c>
      <c r="B21" s="121" t="s">
        <v>34</v>
      </c>
      <c r="C21" s="110">
        <f>C34+C58</f>
        <v>6429</v>
      </c>
      <c r="D21" s="111">
        <f>ROUND(C21/A21*1000,1)</f>
        <v>9.8</v>
      </c>
      <c r="E21" s="112">
        <f>E34+E58</f>
        <v>479</v>
      </c>
      <c r="F21" s="122">
        <f>F34+F58</f>
        <v>3644</v>
      </c>
      <c r="G21" s="114">
        <f>ROUND(F21/A21*1000,1)</f>
        <v>5.6</v>
      </c>
      <c r="H21" s="110">
        <f>H34+H58</f>
        <v>19</v>
      </c>
      <c r="I21" s="114">
        <f>ROUND(H21/C21*1000,1)</f>
        <v>3</v>
      </c>
      <c r="J21" s="110">
        <f>J34+J58</f>
        <v>12</v>
      </c>
      <c r="K21" s="123">
        <f>ROUND(J21/C21*1000,1)</f>
        <v>1.9</v>
      </c>
      <c r="L21" s="110">
        <f>L34+L58</f>
        <v>81</v>
      </c>
      <c r="M21" s="114">
        <f>ROUND(L21/Y21*1000,1)</f>
        <v>12.3</v>
      </c>
      <c r="N21" s="116">
        <f>N34+N58</f>
        <v>81</v>
      </c>
      <c r="O21" s="114">
        <f>ROUND(N21/Y21*1000,1)</f>
        <v>12.3</v>
      </c>
      <c r="P21" s="110">
        <f>P34+P58</f>
        <v>33</v>
      </c>
      <c r="Q21" s="114">
        <f>ROUND(P21/AA21*1000,1)</f>
        <v>5.1</v>
      </c>
      <c r="R21" s="110">
        <f>R34+R58</f>
        <v>23</v>
      </c>
      <c r="S21" s="112">
        <f>S34+S58</f>
        <v>10</v>
      </c>
      <c r="T21" s="119">
        <f>T34+T58</f>
        <v>4690</v>
      </c>
      <c r="U21" s="114">
        <f>ROUND(T21/A21*1000,1)</f>
        <v>7.1</v>
      </c>
      <c r="V21" s="119">
        <f>V34+V58</f>
        <v>1432</v>
      </c>
      <c r="W21" s="124">
        <f t="shared" si="0"/>
        <v>2.18</v>
      </c>
      <c r="X21" s="120">
        <v>1.25</v>
      </c>
      <c r="Y21" s="132">
        <f>C21+L21+N21</f>
        <v>6591</v>
      </c>
      <c r="Z21" s="4"/>
      <c r="AA21">
        <f>C21+R21</f>
        <v>6452</v>
      </c>
    </row>
    <row r="22" spans="1:26" ht="15" customHeight="1">
      <c r="A22" s="132"/>
      <c r="B22" s="121"/>
      <c r="C22" s="110"/>
      <c r="D22" s="111"/>
      <c r="E22" s="112"/>
      <c r="F22" s="122"/>
      <c r="G22" s="114"/>
      <c r="H22" s="110"/>
      <c r="I22" s="114"/>
      <c r="J22" s="110"/>
      <c r="K22" s="123" t="s">
        <v>1</v>
      </c>
      <c r="L22" s="110"/>
      <c r="M22" s="114"/>
      <c r="N22" s="116"/>
      <c r="O22" s="114"/>
      <c r="P22" s="110"/>
      <c r="Q22" s="114"/>
      <c r="R22" s="110"/>
      <c r="S22" s="112"/>
      <c r="T22" s="119"/>
      <c r="U22" s="114"/>
      <c r="V22" s="119"/>
      <c r="W22" s="124"/>
      <c r="X22" s="120"/>
      <c r="Y22" s="132"/>
      <c r="Z22" s="4"/>
    </row>
    <row r="23" spans="1:27" ht="24">
      <c r="A23" s="132">
        <f>A50+A53+A56+A79</f>
        <v>655550</v>
      </c>
      <c r="B23" s="125" t="s">
        <v>35</v>
      </c>
      <c r="C23" s="110">
        <f>C50+C53+C56+C79</f>
        <v>5827</v>
      </c>
      <c r="D23" s="111">
        <f>ROUND(C23/A23*1000,1)</f>
        <v>8.9</v>
      </c>
      <c r="E23" s="112">
        <f>E50+E53+E56+E79</f>
        <v>404</v>
      </c>
      <c r="F23" s="122">
        <f>F50+F53+F56+F79</f>
        <v>3549</v>
      </c>
      <c r="G23" s="114">
        <f>ROUND(F23/A23*1000,1)</f>
        <v>5.4</v>
      </c>
      <c r="H23" s="110">
        <f>H50+H53+H56+H79</f>
        <v>17</v>
      </c>
      <c r="I23" s="114">
        <f>ROUND(H23/C23*1000,1)</f>
        <v>2.9</v>
      </c>
      <c r="J23" s="110">
        <f>J50+J53+J56+J79</f>
        <v>13</v>
      </c>
      <c r="K23" s="123">
        <f>ROUND(J23/C23*1000,1)</f>
        <v>2.2</v>
      </c>
      <c r="L23" s="110">
        <f>L50+L53+L56+L79</f>
        <v>85</v>
      </c>
      <c r="M23" s="114">
        <f>ROUND(L23/Y23*1000,1)</f>
        <v>14.2</v>
      </c>
      <c r="N23" s="116">
        <f>N50+N53+N56+N79</f>
        <v>81</v>
      </c>
      <c r="O23" s="114">
        <f>ROUND(N23/Y23*1000,1)</f>
        <v>13.5</v>
      </c>
      <c r="P23" s="110">
        <f>P50+P53+P56+P79</f>
        <v>38</v>
      </c>
      <c r="Q23" s="114">
        <f>ROUND(P23/AA23*1000,1)</f>
        <v>6.5</v>
      </c>
      <c r="R23" s="110">
        <f>R50+R53+R56+R79</f>
        <v>28</v>
      </c>
      <c r="S23" s="112">
        <f>S50+S53+S56+S79</f>
        <v>10</v>
      </c>
      <c r="T23" s="119">
        <f>T50+T53+T56+T79</f>
        <v>4076</v>
      </c>
      <c r="U23" s="114">
        <f>ROUND(T23/A23*1000,1)</f>
        <v>6.2</v>
      </c>
      <c r="V23" s="119">
        <f>V50+V53+V56+V79</f>
        <v>1257</v>
      </c>
      <c r="W23" s="124">
        <f t="shared" si="0"/>
        <v>1.92</v>
      </c>
      <c r="X23" s="120">
        <v>1.19</v>
      </c>
      <c r="Y23" s="132">
        <f>C23+L23+N23</f>
        <v>5993</v>
      </c>
      <c r="Z23" s="4"/>
      <c r="AA23">
        <f>C23+R23</f>
        <v>5855</v>
      </c>
    </row>
    <row r="24" spans="1:27" ht="24">
      <c r="A24" s="132">
        <f>A49+A55</f>
        <v>326925</v>
      </c>
      <c r="B24" s="121" t="s">
        <v>36</v>
      </c>
      <c r="C24" s="110">
        <f>C49+C55</f>
        <v>3330</v>
      </c>
      <c r="D24" s="111">
        <f>ROUND(C24/A24*1000,1)</f>
        <v>10.2</v>
      </c>
      <c r="E24" s="112">
        <f>E49+E55</f>
        <v>270</v>
      </c>
      <c r="F24" s="122">
        <f>F49+F55</f>
        <v>1687</v>
      </c>
      <c r="G24" s="114">
        <f>ROUND(F24/A24*1000,1)</f>
        <v>5.2</v>
      </c>
      <c r="H24" s="110">
        <f>H49+H55</f>
        <v>7</v>
      </c>
      <c r="I24" s="114">
        <f>ROUND(H24/C24*1000,1)</f>
        <v>2.1</v>
      </c>
      <c r="J24" s="110">
        <f>J49+J55</f>
        <v>3</v>
      </c>
      <c r="K24" s="123">
        <f>ROUND(J24/C24*1000,1)</f>
        <v>0.9</v>
      </c>
      <c r="L24" s="110">
        <f>L49+L55</f>
        <v>53</v>
      </c>
      <c r="M24" s="114">
        <f>ROUND(L24/Y24*1000,1)</f>
        <v>15.5</v>
      </c>
      <c r="N24" s="116">
        <f>N49+N55</f>
        <v>38</v>
      </c>
      <c r="O24" s="114">
        <f>ROUND(N24/Y24*1000,1)</f>
        <v>11.1</v>
      </c>
      <c r="P24" s="110">
        <f>P49+P55</f>
        <v>19</v>
      </c>
      <c r="Q24" s="114">
        <f>ROUND(P24/AA24*1000,1)</f>
        <v>5.7</v>
      </c>
      <c r="R24" s="110">
        <f>R49+R55</f>
        <v>17</v>
      </c>
      <c r="S24" s="112">
        <f>S49+S55</f>
        <v>2</v>
      </c>
      <c r="T24" s="119">
        <f>T49+T55</f>
        <v>2201</v>
      </c>
      <c r="U24" s="114">
        <f>ROUND(T24/A24*1000,1)</f>
        <v>6.7</v>
      </c>
      <c r="V24" s="119">
        <f>V49+V55</f>
        <v>673</v>
      </c>
      <c r="W24" s="124">
        <f t="shared" si="0"/>
        <v>2.06</v>
      </c>
      <c r="X24" s="120">
        <v>1.24</v>
      </c>
      <c r="Y24" s="132">
        <f>C24+L24+N24</f>
        <v>3421</v>
      </c>
      <c r="Z24" s="4"/>
      <c r="AA24">
        <f>C24+R24</f>
        <v>3347</v>
      </c>
    </row>
    <row r="25" spans="1:27" ht="24">
      <c r="A25" s="132">
        <f>A40+A86+A88+A89+A90+A91+A92+A94+A95+A96</f>
        <v>160808</v>
      </c>
      <c r="B25" s="121" t="s">
        <v>37</v>
      </c>
      <c r="C25" s="110">
        <f>C40+C86+C88+C89+C90+C91+C92+C94+C95+C96</f>
        <v>1168</v>
      </c>
      <c r="D25" s="111">
        <f>ROUND(C25/A25*1000,1)</f>
        <v>7.3</v>
      </c>
      <c r="E25" s="112">
        <f>E40+E86+E88+E89+E90+E91+E92+E94+E95+E96</f>
        <v>125</v>
      </c>
      <c r="F25" s="122">
        <f>F40+F86+F88+F89+F90+F91+F92+F94+F95+F96</f>
        <v>1572</v>
      </c>
      <c r="G25" s="114">
        <f>ROUND(F25/A25*1000,1)</f>
        <v>9.8</v>
      </c>
      <c r="H25" s="110">
        <f>H40+H86+H88+H89+H90+H91+H92+H94+H95+H96</f>
        <v>2</v>
      </c>
      <c r="I25" s="114">
        <f>ROUND(H25/C25*1000,1)</f>
        <v>1.7</v>
      </c>
      <c r="J25" s="110">
        <f>J40+J86+J88+J89+J90+J91+J92+J94+J95+J96</f>
        <v>2</v>
      </c>
      <c r="K25" s="123">
        <f>ROUND(J25/C25*1000,1)</f>
        <v>1.7</v>
      </c>
      <c r="L25" s="110">
        <f>L40+L86+L88+L89+L90+L91+L92+L94+L95+L96</f>
        <v>27</v>
      </c>
      <c r="M25" s="114">
        <f>ROUND(L25/Y25*1000,1)</f>
        <v>22.2</v>
      </c>
      <c r="N25" s="116">
        <f>N40+N86+N88+N89+N90+N91+N92+N94+N95+N96</f>
        <v>21</v>
      </c>
      <c r="O25" s="114">
        <f>ROUND(N25/Y25*1000,1)</f>
        <v>17.3</v>
      </c>
      <c r="P25" s="110">
        <f>P40+P86+P88+P89+P90+P91+P92+P94+P95+P96</f>
        <v>8</v>
      </c>
      <c r="Q25" s="114">
        <f>ROUND(P25/AA25*1000,1)</f>
        <v>6.8</v>
      </c>
      <c r="R25" s="110">
        <f>R40+R86+R88+R89+R90+R91+R92+R94+R95+R96</f>
        <v>6</v>
      </c>
      <c r="S25" s="112">
        <f>S40+S86+S88+S89+S90+S91+S92+S94+S95+S96</f>
        <v>2</v>
      </c>
      <c r="T25" s="119">
        <f>T40+T86+T88+T89+T90+T91+T92+T94+T95+T96</f>
        <v>784</v>
      </c>
      <c r="U25" s="114">
        <f>ROUND(T25/A25*1000,1)</f>
        <v>4.9</v>
      </c>
      <c r="V25" s="119">
        <f>V40+V86+V88+V89+V90+V91+V92+V94+V95+V96</f>
        <v>329</v>
      </c>
      <c r="W25" s="124">
        <f t="shared" si="0"/>
        <v>2.05</v>
      </c>
      <c r="X25" s="120">
        <v>1.28</v>
      </c>
      <c r="Y25" s="132">
        <f>C25+L25+N25</f>
        <v>1216</v>
      </c>
      <c r="Z25" s="4"/>
      <c r="AA25">
        <f>C25+R25</f>
        <v>1174</v>
      </c>
    </row>
    <row r="26" spans="1:27" ht="24">
      <c r="A26" s="132">
        <f>A32+A46+A47+A97+A98+A100+A101</f>
        <v>196198</v>
      </c>
      <c r="B26" s="121" t="s">
        <v>38</v>
      </c>
      <c r="C26" s="110">
        <f>C32+C46+C47+C97+C98+C100+C101</f>
        <v>1577</v>
      </c>
      <c r="D26" s="111">
        <f>ROUND(C26/A26*1000,1)</f>
        <v>8</v>
      </c>
      <c r="E26" s="112">
        <f>E32+E46+E47+E97+E98+E100+E101</f>
        <v>150</v>
      </c>
      <c r="F26" s="122">
        <f>F32+F46+F47+F97+F98+F100+F101</f>
        <v>1994</v>
      </c>
      <c r="G26" s="114">
        <f>ROUND(F26/A26*1000,1)</f>
        <v>10.2</v>
      </c>
      <c r="H26" s="110">
        <f>H32+H46+H47+H97+H98+H100+H101</f>
        <v>9</v>
      </c>
      <c r="I26" s="114">
        <f>ROUND(H26/C26*1000,1)</f>
        <v>5.7</v>
      </c>
      <c r="J26" s="110">
        <f>J32+J46+J47+J97+J98+J100+J101</f>
        <v>5</v>
      </c>
      <c r="K26" s="123">
        <f>ROUND(J26/C26*1000,1)</f>
        <v>3.2</v>
      </c>
      <c r="L26" s="110">
        <f>L32+L46+L47+L97+L98+L100+L101</f>
        <v>43</v>
      </c>
      <c r="M26" s="114">
        <f>ROUND(L26/Y26*1000,1)</f>
        <v>26.1</v>
      </c>
      <c r="N26" s="116">
        <f>N32+N46+N47+N97+N98+N100+N101</f>
        <v>27</v>
      </c>
      <c r="O26" s="114">
        <f>ROUND(N26/Y26*1000,1)</f>
        <v>16.4</v>
      </c>
      <c r="P26" s="110">
        <f>P32+P46+P47+P97+P98+P100+P101</f>
        <v>17</v>
      </c>
      <c r="Q26" s="114">
        <f>ROUND(P26/AA26*1000,1)</f>
        <v>10.7</v>
      </c>
      <c r="R26" s="110">
        <f>R32+R46+R47+R97+R98+R100+R101</f>
        <v>12</v>
      </c>
      <c r="S26" s="112">
        <f>S32+S46+S47+S97+S98+S100+S101</f>
        <v>5</v>
      </c>
      <c r="T26" s="119">
        <f>T32+T46+T47+T97+T98+T100+T101</f>
        <v>1017</v>
      </c>
      <c r="U26" s="114">
        <f>ROUND(T26/A26*1000,1)</f>
        <v>5.2</v>
      </c>
      <c r="V26" s="119">
        <f>V32+V46+V47+V97+V98+V100+V101</f>
        <v>414</v>
      </c>
      <c r="W26" s="124">
        <f t="shared" si="0"/>
        <v>2.11</v>
      </c>
      <c r="X26" s="120">
        <v>1.33</v>
      </c>
      <c r="Y26" s="132">
        <f>C26+L26+N26</f>
        <v>1647</v>
      </c>
      <c r="Z26" s="4"/>
      <c r="AA26">
        <f>C26+R26</f>
        <v>1589</v>
      </c>
    </row>
    <row r="27" spans="1:27" ht="24">
      <c r="A27" s="132">
        <f>A45+A102+A103+A104+A106+A107+A108+A109+A110</f>
        <v>211987</v>
      </c>
      <c r="B27" s="121" t="s">
        <v>39</v>
      </c>
      <c r="C27" s="110">
        <f>C45+C102+C103+C104+C106+C107+C108+C109+C110</f>
        <v>1637</v>
      </c>
      <c r="D27" s="111">
        <f>ROUND(C27/A27*1000,1)</f>
        <v>7.7</v>
      </c>
      <c r="E27" s="112">
        <f>E45+E102+E103+E104+E106+E107+E108+E109+E110</f>
        <v>134</v>
      </c>
      <c r="F27" s="122">
        <f>F45+F102+F103+F104+F106+F107+F108+F109+F110</f>
        <v>1908</v>
      </c>
      <c r="G27" s="114">
        <f>ROUND(F27/A27*1000,1)</f>
        <v>9</v>
      </c>
      <c r="H27" s="110">
        <f>H45+H102+H103+H104+H106+H107+H108+H109+H110</f>
        <v>9</v>
      </c>
      <c r="I27" s="114">
        <f>ROUND(H27/C27*1000,1)</f>
        <v>5.5</v>
      </c>
      <c r="J27" s="110">
        <f>J45+J102+J103+J104+J106+J107+J108+J109+J110</f>
        <v>5</v>
      </c>
      <c r="K27" s="126">
        <f>ROUND(J27/C27*1000,1)</f>
        <v>3.1</v>
      </c>
      <c r="L27" s="110">
        <f>L45+L102+L103+L104+L106+L107+L108+L109+L110</f>
        <v>30</v>
      </c>
      <c r="M27" s="114">
        <f>ROUND(L27/Y27*1000,1)</f>
        <v>17.8</v>
      </c>
      <c r="N27" s="116">
        <f>N45+N102+N103+N104+N106+N107+N108+N109+N110</f>
        <v>23</v>
      </c>
      <c r="O27" s="114">
        <f>ROUND(N27/Y27*1000,1)</f>
        <v>13.6</v>
      </c>
      <c r="P27" s="110">
        <f>P45+P102+P103+P104+P106+P107+P108+P109+P110</f>
        <v>13</v>
      </c>
      <c r="Q27" s="114">
        <f>ROUND(P27/AA27*1000,1)</f>
        <v>7.9</v>
      </c>
      <c r="R27" s="110">
        <f>R45+R102+R103+R104+R106+R107+R108+R109+R110</f>
        <v>9</v>
      </c>
      <c r="S27" s="112">
        <f>S45+S102+S103+S104+S106+S107+S108+S109+S110</f>
        <v>4</v>
      </c>
      <c r="T27" s="119">
        <f>T45+T102+T103+T104+T106+T107+T108+T109+T110</f>
        <v>1147</v>
      </c>
      <c r="U27" s="114">
        <f>ROUND(T27/A27*1000,1)</f>
        <v>5.4</v>
      </c>
      <c r="V27" s="119">
        <f>V45+V102+V103+V104+V106+V107+V108+V109+V110</f>
        <v>537</v>
      </c>
      <c r="W27" s="124">
        <f t="shared" si="0"/>
        <v>2.53</v>
      </c>
      <c r="X27" s="120">
        <v>1.25</v>
      </c>
      <c r="Y27" s="132">
        <f>C27+L27+N27</f>
        <v>1690</v>
      </c>
      <c r="Z27" s="4"/>
      <c r="AA27">
        <f>C27+R27</f>
        <v>1646</v>
      </c>
    </row>
    <row r="28" spans="1:26" ht="15" customHeight="1">
      <c r="A28" s="132"/>
      <c r="B28" s="121"/>
      <c r="C28" s="110"/>
      <c r="D28" s="111"/>
      <c r="E28" s="112"/>
      <c r="F28" s="122"/>
      <c r="G28" s="114"/>
      <c r="H28" s="110"/>
      <c r="I28" s="114"/>
      <c r="J28" s="110"/>
      <c r="K28" s="123" t="s">
        <v>1</v>
      </c>
      <c r="L28" s="110"/>
      <c r="M28" s="114"/>
      <c r="N28" s="116"/>
      <c r="O28" s="114"/>
      <c r="P28" s="110"/>
      <c r="Q28" s="114"/>
      <c r="R28" s="110"/>
      <c r="S28" s="112"/>
      <c r="T28" s="119"/>
      <c r="U28" s="114"/>
      <c r="V28" s="119"/>
      <c r="W28" s="124"/>
      <c r="X28" s="120"/>
      <c r="Y28" s="132"/>
      <c r="Z28" s="4"/>
    </row>
    <row r="29" spans="1:27" ht="24">
      <c r="A29" s="132">
        <f>A35+A57+A125+A126+A127+A128+A130+A131+A132+A133+A134</f>
        <v>145688</v>
      </c>
      <c r="B29" s="121" t="s">
        <v>40</v>
      </c>
      <c r="C29" s="110">
        <f>C35+C57+C125+C126+C127+C128+C130+C131+C132+C133+C134</f>
        <v>962</v>
      </c>
      <c r="D29" s="111">
        <f>ROUND(C29/A29*1000,1)</f>
        <v>6.6</v>
      </c>
      <c r="E29" s="112">
        <f>E35+E57+E125+E126+E127+E128+E130+E131+E132+E133+E134</f>
        <v>94</v>
      </c>
      <c r="F29" s="122">
        <f>F35+F57+F125+F126+F127+F128+F130+F131+F132+F133+F134</f>
        <v>1793</v>
      </c>
      <c r="G29" s="114">
        <f>ROUND(F29/A29*1000,1)</f>
        <v>12.3</v>
      </c>
      <c r="H29" s="110">
        <f>H35+H57+H125+H126+H127+H128+H130+H131+H132+H133+H134</f>
        <v>4</v>
      </c>
      <c r="I29" s="114">
        <f>ROUND(H29/C29*1000,1)</f>
        <v>4.2</v>
      </c>
      <c r="J29" s="110">
        <f>J35+J57+J125+J126+J127+J128+J130+J131+J132+J133+J134</f>
        <v>3</v>
      </c>
      <c r="K29" s="123">
        <f>ROUND(J29/C29*1000,1)</f>
        <v>3.1</v>
      </c>
      <c r="L29" s="110">
        <f>L35+L57+L125+L126+L127+L128+L130+L131+L132+L133+L134</f>
        <v>22</v>
      </c>
      <c r="M29" s="114">
        <f>ROUND(L29/Y29*1000,1)</f>
        <v>22.1</v>
      </c>
      <c r="N29" s="116">
        <f>N35+N57+N125+N126+N127+N128+N130+N131+N132+N133+N134</f>
        <v>13</v>
      </c>
      <c r="O29" s="114">
        <f>ROUND(N29/Y29*1000,1)</f>
        <v>13</v>
      </c>
      <c r="P29" s="110">
        <f>P35+P57+P125+P126+P127+P128+P130+P131+P132+P133+P134</f>
        <v>6</v>
      </c>
      <c r="Q29" s="114">
        <f>ROUND(P29/AA29*1000,1)</f>
        <v>6.2</v>
      </c>
      <c r="R29" s="110">
        <f>R35+R57+R125+R126+R127+R128+R130+R131+R132+R133+R134</f>
        <v>4</v>
      </c>
      <c r="S29" s="112">
        <f>S35+S57+S125+S126+S127+S128+S130+S131+S132+S133+S134</f>
        <v>2</v>
      </c>
      <c r="T29" s="119">
        <f>T35+T57+T125+T126+T127+T128+T130+T131+T132+T133+T134</f>
        <v>677</v>
      </c>
      <c r="U29" s="114">
        <f>ROUND(T29/A29*1000,1)</f>
        <v>4.6</v>
      </c>
      <c r="V29" s="119">
        <f>V35+V57+V125+V126+V127+V128+V130+V131+V132+V133+V134</f>
        <v>261</v>
      </c>
      <c r="W29" s="124">
        <f t="shared" si="0"/>
        <v>1.79</v>
      </c>
      <c r="X29" s="120">
        <v>1.32</v>
      </c>
      <c r="Y29" s="132">
        <f>C29+L29+N29</f>
        <v>997</v>
      </c>
      <c r="Z29" s="4"/>
      <c r="AA29">
        <f>C29+R29</f>
        <v>966</v>
      </c>
    </row>
    <row r="30" spans="1:26" ht="24">
      <c r="A30" s="132"/>
      <c r="B30" s="129" t="s">
        <v>41</v>
      </c>
      <c r="C30" s="55"/>
      <c r="D30" s="8" t="s">
        <v>1</v>
      </c>
      <c r="E30" s="57"/>
      <c r="F30" s="59"/>
      <c r="G30" s="30" t="s">
        <v>1</v>
      </c>
      <c r="H30" s="62"/>
      <c r="I30" s="30"/>
      <c r="J30" s="62" t="s">
        <v>1</v>
      </c>
      <c r="K30" s="31" t="s">
        <v>1</v>
      </c>
      <c r="L30" s="62"/>
      <c r="M30" s="30" t="s">
        <v>1</v>
      </c>
      <c r="N30" s="64"/>
      <c r="O30" s="30" t="s">
        <v>1</v>
      </c>
      <c r="P30" s="62"/>
      <c r="Q30" s="30" t="s">
        <v>1</v>
      </c>
      <c r="R30" s="62"/>
      <c r="S30" s="66"/>
      <c r="T30" s="6"/>
      <c r="U30" s="30" t="s">
        <v>1</v>
      </c>
      <c r="V30" s="6"/>
      <c r="W30" s="84"/>
      <c r="X30" s="71"/>
      <c r="Y30" s="132" t="s">
        <v>1</v>
      </c>
      <c r="Z30" s="4"/>
    </row>
    <row r="31" spans="1:27" ht="24">
      <c r="A31" s="132">
        <v>895609</v>
      </c>
      <c r="B31" s="44" t="s">
        <v>25</v>
      </c>
      <c r="C31" s="55">
        <v>8390</v>
      </c>
      <c r="D31" s="8">
        <f>ROUND(C31/A31*1000,1)</f>
        <v>9.4</v>
      </c>
      <c r="E31" s="57">
        <v>665</v>
      </c>
      <c r="F31" s="59">
        <v>4969</v>
      </c>
      <c r="G31" s="30">
        <f>ROUND(F31/A31*1000,1)</f>
        <v>5.5</v>
      </c>
      <c r="H31" s="62">
        <v>23</v>
      </c>
      <c r="I31" s="30">
        <f>ROUND(H31/C31*1000,1)</f>
        <v>2.7</v>
      </c>
      <c r="J31" s="62">
        <v>7</v>
      </c>
      <c r="K31" s="31">
        <f>ROUND(J31/C31*1000,1)</f>
        <v>0.8</v>
      </c>
      <c r="L31" s="62">
        <v>149</v>
      </c>
      <c r="M31" s="30">
        <f>ROUND(L31/Y31*1000,1)</f>
        <v>17.3</v>
      </c>
      <c r="N31" s="64">
        <v>91</v>
      </c>
      <c r="O31" s="30">
        <f>ROUND(N31/Y31*1000,1)</f>
        <v>10.5</v>
      </c>
      <c r="P31" s="62">
        <v>44</v>
      </c>
      <c r="Q31" s="30">
        <f>ROUND(P31/AA31*1000,1)</f>
        <v>5.2</v>
      </c>
      <c r="R31" s="62">
        <v>38</v>
      </c>
      <c r="S31" s="66">
        <f>P31-R31</f>
        <v>6</v>
      </c>
      <c r="T31" s="6">
        <v>6186</v>
      </c>
      <c r="U31" s="30">
        <f>ROUND(T31/A31*1000,1)</f>
        <v>6.9</v>
      </c>
      <c r="V31" s="6">
        <v>2061</v>
      </c>
      <c r="W31" s="84">
        <f t="shared" si="0"/>
        <v>2.3</v>
      </c>
      <c r="X31" s="71">
        <v>1.18</v>
      </c>
      <c r="Y31" s="132">
        <f>C31+L31+N31</f>
        <v>8630</v>
      </c>
      <c r="Z31" s="4"/>
      <c r="AA31">
        <f>C31+R31</f>
        <v>8428</v>
      </c>
    </row>
    <row r="32" spans="1:27" ht="24">
      <c r="A32" s="132">
        <v>78117</v>
      </c>
      <c r="B32" s="45" t="s">
        <v>42</v>
      </c>
      <c r="C32" s="55">
        <v>536</v>
      </c>
      <c r="D32" s="8">
        <f>ROUND(C32/A32*1000,1)</f>
        <v>6.9</v>
      </c>
      <c r="E32" s="57">
        <v>54</v>
      </c>
      <c r="F32" s="59">
        <v>844</v>
      </c>
      <c r="G32" s="30">
        <f>ROUND(F32/A32*1000,1)</f>
        <v>10.8</v>
      </c>
      <c r="H32" s="62">
        <v>5</v>
      </c>
      <c r="I32" s="30">
        <f>ROUND(H32/C32*1000,1)</f>
        <v>9.3</v>
      </c>
      <c r="J32" s="62">
        <v>3</v>
      </c>
      <c r="K32" s="31">
        <f>ROUND(J32/C32*1000,1)</f>
        <v>5.6</v>
      </c>
      <c r="L32" s="62">
        <v>14</v>
      </c>
      <c r="M32" s="30">
        <f>ROUND(L32/Y32*1000,1)</f>
        <v>25</v>
      </c>
      <c r="N32" s="64">
        <v>10</v>
      </c>
      <c r="O32" s="30">
        <f>ROUND(N32/Y32*1000,1)</f>
        <v>17.9</v>
      </c>
      <c r="P32" s="62">
        <v>9</v>
      </c>
      <c r="Q32" s="30">
        <f>ROUND(P32/AA32*1000,1)</f>
        <v>16.6</v>
      </c>
      <c r="R32" s="62">
        <v>6</v>
      </c>
      <c r="S32" s="66">
        <f>P32-R32</f>
        <v>3</v>
      </c>
      <c r="T32" s="6">
        <v>386</v>
      </c>
      <c r="U32" s="30">
        <f>ROUND(T32/A32*1000,1)</f>
        <v>4.9</v>
      </c>
      <c r="V32" s="6">
        <v>142</v>
      </c>
      <c r="W32" s="84">
        <f t="shared" si="0"/>
        <v>1.82</v>
      </c>
      <c r="X32" s="71">
        <v>1.15</v>
      </c>
      <c r="Y32" s="132">
        <f>C32+L32+N32</f>
        <v>560</v>
      </c>
      <c r="Z32" s="4"/>
      <c r="AA32">
        <f>C32+R32</f>
        <v>542</v>
      </c>
    </row>
    <row r="33" spans="1:27" ht="24">
      <c r="A33" s="132">
        <v>454858</v>
      </c>
      <c r="B33" s="45" t="s">
        <v>43</v>
      </c>
      <c r="C33" s="55">
        <v>5091</v>
      </c>
      <c r="D33" s="8">
        <f>ROUND(C33/A33*1000,1)</f>
        <v>11.2</v>
      </c>
      <c r="E33" s="57">
        <v>406</v>
      </c>
      <c r="F33" s="59">
        <v>2251</v>
      </c>
      <c r="G33" s="30">
        <f>ROUND(F33/A33*1000,1)</f>
        <v>4.9</v>
      </c>
      <c r="H33" s="62">
        <v>10</v>
      </c>
      <c r="I33" s="30">
        <f>ROUND(H33/C33*1000,1)</f>
        <v>2</v>
      </c>
      <c r="J33" s="62">
        <v>6</v>
      </c>
      <c r="K33" s="31">
        <f>ROUND(J33/C33*1000,1)</f>
        <v>1.2</v>
      </c>
      <c r="L33" s="62">
        <v>61</v>
      </c>
      <c r="M33" s="30">
        <f>ROUND(L33/Y33*1000,1)</f>
        <v>11.7</v>
      </c>
      <c r="N33" s="64">
        <v>61</v>
      </c>
      <c r="O33" s="30">
        <f>ROUND(N33/Y33*1000,1)</f>
        <v>11.7</v>
      </c>
      <c r="P33" s="62">
        <v>21</v>
      </c>
      <c r="Q33" s="30">
        <f>ROUND(P33/AA33*1000,1)</f>
        <v>4.1</v>
      </c>
      <c r="R33" s="62">
        <v>17</v>
      </c>
      <c r="S33" s="66">
        <f>P33-R33</f>
        <v>4</v>
      </c>
      <c r="T33" s="6">
        <v>4292</v>
      </c>
      <c r="U33" s="30">
        <f>ROUND(T33/A33*1000,1)</f>
        <v>9.4</v>
      </c>
      <c r="V33" s="6">
        <v>1076</v>
      </c>
      <c r="W33" s="84">
        <f t="shared" si="0"/>
        <v>2.37</v>
      </c>
      <c r="X33" s="71">
        <v>1.26</v>
      </c>
      <c r="Y33" s="132">
        <f>C33+L33+N33</f>
        <v>5213</v>
      </c>
      <c r="Z33" s="4"/>
      <c r="AA33">
        <f>C33+R33</f>
        <v>5108</v>
      </c>
    </row>
    <row r="34" spans="1:27" ht="24">
      <c r="A34" s="132">
        <v>553598</v>
      </c>
      <c r="B34" s="44" t="s">
        <v>44</v>
      </c>
      <c r="C34" s="55">
        <v>5448</v>
      </c>
      <c r="D34" s="8">
        <f>ROUND(C34/A34*1000,1)</f>
        <v>9.8</v>
      </c>
      <c r="E34" s="57">
        <v>387</v>
      </c>
      <c r="F34" s="59">
        <v>3066</v>
      </c>
      <c r="G34" s="30">
        <f>ROUND(F34/A34*1000,1)</f>
        <v>5.5</v>
      </c>
      <c r="H34" s="62">
        <v>14</v>
      </c>
      <c r="I34" s="30">
        <f>ROUND(H34/C34*1000,1)</f>
        <v>2.6</v>
      </c>
      <c r="J34" s="62">
        <v>10</v>
      </c>
      <c r="K34" s="31">
        <f>ROUND(J34/C34*1000,1)</f>
        <v>1.8</v>
      </c>
      <c r="L34" s="62">
        <v>68</v>
      </c>
      <c r="M34" s="30">
        <f>ROUND(L34/Y34*1000,1)</f>
        <v>12.2</v>
      </c>
      <c r="N34" s="64">
        <v>64</v>
      </c>
      <c r="O34" s="30">
        <f>ROUND(N34/Y34*1000,1)</f>
        <v>11.5</v>
      </c>
      <c r="P34" s="62">
        <v>26</v>
      </c>
      <c r="Q34" s="30">
        <f>ROUND(P34/AA34*1000,1)</f>
        <v>4.8</v>
      </c>
      <c r="R34" s="62">
        <v>18</v>
      </c>
      <c r="S34" s="66">
        <f>P34-R34</f>
        <v>8</v>
      </c>
      <c r="T34" s="6">
        <v>4020</v>
      </c>
      <c r="U34" s="30">
        <f>ROUND(T34/A34*1000,1)</f>
        <v>7.3</v>
      </c>
      <c r="V34" s="6">
        <v>1197</v>
      </c>
      <c r="W34" s="84">
        <f t="shared" si="0"/>
        <v>2.16</v>
      </c>
      <c r="X34" s="71">
        <v>1.21</v>
      </c>
      <c r="Y34" s="132">
        <f>C34+L34+N34</f>
        <v>5580</v>
      </c>
      <c r="Z34" s="4"/>
      <c r="AA34">
        <f>C34+R34</f>
        <v>5466</v>
      </c>
    </row>
    <row r="35" spans="1:27" ht="24">
      <c r="A35" s="132">
        <v>51152</v>
      </c>
      <c r="B35" s="45" t="s">
        <v>45</v>
      </c>
      <c r="C35" s="55">
        <v>401</v>
      </c>
      <c r="D35" s="8">
        <f>ROUND(C35/A35*1000,1)</f>
        <v>7.8</v>
      </c>
      <c r="E35" s="57">
        <v>35</v>
      </c>
      <c r="F35" s="58">
        <v>583</v>
      </c>
      <c r="G35" s="30">
        <f>ROUND(F35/A35*1000,1)</f>
        <v>11.4</v>
      </c>
      <c r="H35" s="62">
        <v>1</v>
      </c>
      <c r="I35" s="30">
        <f>ROUND(H35/C35*1000,1)</f>
        <v>2.5</v>
      </c>
      <c r="J35" s="62">
        <v>1</v>
      </c>
      <c r="K35" s="138">
        <f>ROUND(J35/C35*1000,1)</f>
        <v>2.5</v>
      </c>
      <c r="L35" s="62">
        <v>10</v>
      </c>
      <c r="M35" s="30">
        <f>ROUND(L35/Y35*1000,1)</f>
        <v>24</v>
      </c>
      <c r="N35" s="64">
        <v>5</v>
      </c>
      <c r="O35" s="30">
        <f>ROUND(N35/Y35*1000,1)</f>
        <v>12</v>
      </c>
      <c r="P35" s="62">
        <v>1</v>
      </c>
      <c r="Q35" s="30">
        <f>ROUND(P35/AA35*1000,1)</f>
        <v>2.5</v>
      </c>
      <c r="R35" s="62">
        <v>0</v>
      </c>
      <c r="S35" s="66">
        <f>P35-R35</f>
        <v>1</v>
      </c>
      <c r="T35" s="6">
        <v>268</v>
      </c>
      <c r="U35" s="30">
        <f>ROUND(T35/A35*1000,1)</f>
        <v>5.2</v>
      </c>
      <c r="V35" s="6">
        <v>107</v>
      </c>
      <c r="W35" s="84">
        <f t="shared" si="0"/>
        <v>2.09</v>
      </c>
      <c r="X35" s="71">
        <v>1.44</v>
      </c>
      <c r="Y35" s="132">
        <f>C35+L35+N35</f>
        <v>416</v>
      </c>
      <c r="Z35" s="4"/>
      <c r="AA35">
        <f>C35+R35</f>
        <v>401</v>
      </c>
    </row>
    <row r="36" spans="1:26" ht="15" customHeight="1">
      <c r="A36" s="132"/>
      <c r="B36" s="45"/>
      <c r="C36" s="55"/>
      <c r="D36" s="8"/>
      <c r="E36" s="57"/>
      <c r="F36" s="58"/>
      <c r="G36" s="30"/>
      <c r="H36" s="62"/>
      <c r="I36" s="30"/>
      <c r="J36" s="62"/>
      <c r="K36" s="95"/>
      <c r="L36" s="62"/>
      <c r="M36" s="30"/>
      <c r="N36" s="64"/>
      <c r="O36" s="30"/>
      <c r="P36" s="62"/>
      <c r="Q36" s="30"/>
      <c r="R36" s="62"/>
      <c r="S36" s="66" t="s">
        <v>1</v>
      </c>
      <c r="T36" s="6"/>
      <c r="U36" s="30"/>
      <c r="V36" s="6"/>
      <c r="W36" s="84"/>
      <c r="X36" s="71"/>
      <c r="Y36" s="132"/>
      <c r="Z36" s="4"/>
    </row>
    <row r="37" spans="1:27" ht="24">
      <c r="A37" s="132">
        <v>122734</v>
      </c>
      <c r="B37" s="44" t="s">
        <v>46</v>
      </c>
      <c r="C37" s="55">
        <v>1050</v>
      </c>
      <c r="D37" s="8">
        <f>ROUND(C37/A37*1000,1)</f>
        <v>8.6</v>
      </c>
      <c r="E37" s="57">
        <v>81</v>
      </c>
      <c r="F37" s="59">
        <v>871</v>
      </c>
      <c r="G37" s="30">
        <f>ROUND(F37/A37*1000,1)</f>
        <v>7.1</v>
      </c>
      <c r="H37" s="62">
        <v>2</v>
      </c>
      <c r="I37" s="30">
        <f>ROUND(H37/C37*1000,1)</f>
        <v>1.9</v>
      </c>
      <c r="J37" s="62">
        <v>0</v>
      </c>
      <c r="K37" s="95">
        <f>ROUND(J37/C37*1000,1)</f>
        <v>0</v>
      </c>
      <c r="L37" s="62">
        <v>15</v>
      </c>
      <c r="M37" s="30">
        <f>ROUND(L37/Y37*1000,1)</f>
        <v>13.8</v>
      </c>
      <c r="N37" s="64">
        <v>23</v>
      </c>
      <c r="O37" s="30">
        <f>ROUND(N37/Y37*1000,1)</f>
        <v>21.1</v>
      </c>
      <c r="P37" s="62">
        <v>4</v>
      </c>
      <c r="Q37" s="30">
        <f>ROUND(P37/AA37*1000,1)</f>
        <v>3.8</v>
      </c>
      <c r="R37" s="62">
        <v>4</v>
      </c>
      <c r="S37" s="66">
        <f>P37-R37</f>
        <v>0</v>
      </c>
      <c r="T37" s="6">
        <v>814</v>
      </c>
      <c r="U37" s="30">
        <f>ROUND(T37/A37*1000,1)</f>
        <v>6.6</v>
      </c>
      <c r="V37" s="6">
        <v>285</v>
      </c>
      <c r="W37" s="84">
        <f t="shared" si="0"/>
        <v>2.32</v>
      </c>
      <c r="X37" s="71">
        <v>1.24</v>
      </c>
      <c r="Y37" s="132">
        <f>C37+L37+N37</f>
        <v>1088</v>
      </c>
      <c r="Z37" s="4"/>
      <c r="AA37">
        <f>C37+R37</f>
        <v>1054</v>
      </c>
    </row>
    <row r="38" spans="1:27" ht="24">
      <c r="A38" s="132">
        <v>467197</v>
      </c>
      <c r="B38" s="44" t="s">
        <v>47</v>
      </c>
      <c r="C38" s="55">
        <v>4930</v>
      </c>
      <c r="D38" s="8">
        <f>ROUND(C38/A38*1000,1)</f>
        <v>10.6</v>
      </c>
      <c r="E38" s="57">
        <v>432</v>
      </c>
      <c r="F38" s="59">
        <v>2505</v>
      </c>
      <c r="G38" s="30">
        <f>ROUND(F38/A38*1000,1)</f>
        <v>5.4</v>
      </c>
      <c r="H38" s="62">
        <v>19</v>
      </c>
      <c r="I38" s="30">
        <f>ROUND(H38/C38*1000,1)</f>
        <v>3.9</v>
      </c>
      <c r="J38" s="62">
        <v>10</v>
      </c>
      <c r="K38" s="31">
        <f>ROUND(J38/C38*1000,1)</f>
        <v>2</v>
      </c>
      <c r="L38" s="62">
        <v>89</v>
      </c>
      <c r="M38" s="30">
        <f>ROUND(L38/Y38*1000,1)</f>
        <v>17.5</v>
      </c>
      <c r="N38" s="64">
        <v>60</v>
      </c>
      <c r="O38" s="30">
        <f>ROUND(N38/Y38*1000,1)</f>
        <v>11.8</v>
      </c>
      <c r="P38" s="62">
        <v>29</v>
      </c>
      <c r="Q38" s="30">
        <f>ROUND(P38/AA38*1000,1)</f>
        <v>5.9</v>
      </c>
      <c r="R38" s="62">
        <v>23</v>
      </c>
      <c r="S38" s="66">
        <f>P38-R38</f>
        <v>6</v>
      </c>
      <c r="T38" s="6">
        <v>3534</v>
      </c>
      <c r="U38" s="30">
        <f>ROUND(T38/A38*1000,1)</f>
        <v>7.6</v>
      </c>
      <c r="V38" s="6">
        <v>1176</v>
      </c>
      <c r="W38" s="84">
        <f t="shared" si="0"/>
        <v>2.52</v>
      </c>
      <c r="X38" s="71">
        <v>1.28</v>
      </c>
      <c r="Y38" s="132">
        <f>C38+L38+N38</f>
        <v>5079</v>
      </c>
      <c r="Z38" s="4"/>
      <c r="AA38">
        <f>C38+R38</f>
        <v>4953</v>
      </c>
    </row>
    <row r="39" spans="1:27" ht="24">
      <c r="A39" s="132">
        <v>120272</v>
      </c>
      <c r="B39" s="44" t="s">
        <v>48</v>
      </c>
      <c r="C39" s="55">
        <v>996</v>
      </c>
      <c r="D39" s="8">
        <f>ROUND(C39/A39*1000,1)</f>
        <v>8.3</v>
      </c>
      <c r="E39" s="57">
        <v>68</v>
      </c>
      <c r="F39" s="59">
        <v>792</v>
      </c>
      <c r="G39" s="30">
        <f>ROUND(F39/A39*1000,1)</f>
        <v>6.6</v>
      </c>
      <c r="H39" s="62">
        <v>2</v>
      </c>
      <c r="I39" s="30">
        <f>ROUND(H39/C39*1000,1)</f>
        <v>2</v>
      </c>
      <c r="J39" s="62">
        <v>2</v>
      </c>
      <c r="K39" s="31">
        <f>ROUND(J39/C39*1000,1)</f>
        <v>2</v>
      </c>
      <c r="L39" s="62">
        <v>20</v>
      </c>
      <c r="M39" s="30">
        <f>ROUND(L39/Y39*1000,1)</f>
        <v>19.5</v>
      </c>
      <c r="N39" s="64">
        <v>10</v>
      </c>
      <c r="O39" s="30">
        <f>ROUND(N39/Y39*1000,1)</f>
        <v>9.7</v>
      </c>
      <c r="P39" s="62">
        <v>9</v>
      </c>
      <c r="Q39" s="30">
        <f>ROUND(P39/AA39*1000,1)</f>
        <v>9</v>
      </c>
      <c r="R39" s="62">
        <v>7</v>
      </c>
      <c r="S39" s="66">
        <f>P39-R39</f>
        <v>2</v>
      </c>
      <c r="T39" s="6">
        <v>635</v>
      </c>
      <c r="U39" s="30">
        <f>ROUND(T39/A39*1000,1)</f>
        <v>5.3</v>
      </c>
      <c r="V39" s="6">
        <v>264</v>
      </c>
      <c r="W39" s="84">
        <f t="shared" si="0"/>
        <v>2.2</v>
      </c>
      <c r="X39" s="71">
        <v>1.19</v>
      </c>
      <c r="Y39" s="132">
        <f>C39+L39+N39</f>
        <v>1026</v>
      </c>
      <c r="Z39" s="4"/>
      <c r="AA39">
        <f>C39+R39</f>
        <v>1003</v>
      </c>
    </row>
    <row r="40" spans="1:27" ht="24">
      <c r="A40" s="132">
        <v>48007</v>
      </c>
      <c r="B40" s="45" t="s">
        <v>49</v>
      </c>
      <c r="C40" s="55">
        <v>350</v>
      </c>
      <c r="D40" s="8">
        <f>ROUND(C40/A40*1000,1)</f>
        <v>7.3</v>
      </c>
      <c r="E40" s="57">
        <v>35</v>
      </c>
      <c r="F40" s="58">
        <v>475</v>
      </c>
      <c r="G40" s="30">
        <f>ROUND(F40/A40*1000,1)</f>
        <v>9.9</v>
      </c>
      <c r="H40" s="62">
        <v>0</v>
      </c>
      <c r="I40" s="95">
        <f>ROUND(H40/A40*1000,1)</f>
        <v>0</v>
      </c>
      <c r="J40" s="62">
        <v>0</v>
      </c>
      <c r="K40" s="95">
        <f>ROUND(J40/C40*1000,1)</f>
        <v>0</v>
      </c>
      <c r="L40" s="62">
        <v>9</v>
      </c>
      <c r="M40" s="30">
        <f>ROUND(L40/Y40*1000,1)</f>
        <v>24.5</v>
      </c>
      <c r="N40" s="64">
        <v>9</v>
      </c>
      <c r="O40" s="30">
        <f>ROUND(N40/Y40*1000,1)</f>
        <v>24.5</v>
      </c>
      <c r="P40" s="62">
        <v>1</v>
      </c>
      <c r="Q40" s="30">
        <f>ROUND(P40/AA40*1000,1)</f>
        <v>2.8</v>
      </c>
      <c r="R40" s="62">
        <v>1</v>
      </c>
      <c r="S40" s="66">
        <f>P40-R40</f>
        <v>0</v>
      </c>
      <c r="T40" s="6">
        <v>263</v>
      </c>
      <c r="U40" s="30">
        <f>ROUND(T40/A40*1000,1)</f>
        <v>5.5</v>
      </c>
      <c r="V40" s="6">
        <v>105</v>
      </c>
      <c r="W40" s="84">
        <f t="shared" si="0"/>
        <v>2.19</v>
      </c>
      <c r="X40" s="71">
        <v>1.23</v>
      </c>
      <c r="Y40" s="132">
        <f>C40+L40+N40</f>
        <v>368</v>
      </c>
      <c r="Z40" s="4"/>
      <c r="AA40">
        <f>C40+R40</f>
        <v>351</v>
      </c>
    </row>
    <row r="41" spans="1:27" ht="24">
      <c r="A41" s="132">
        <v>93956</v>
      </c>
      <c r="B41" s="44" t="s">
        <v>50</v>
      </c>
      <c r="C41" s="55">
        <v>792</v>
      </c>
      <c r="D41" s="8">
        <f>ROUND(C41/A41*1000,1)</f>
        <v>8.4</v>
      </c>
      <c r="E41" s="57">
        <v>56</v>
      </c>
      <c r="F41" s="59">
        <v>729</v>
      </c>
      <c r="G41" s="30">
        <f>ROUND(F41/A41*1000,1)</f>
        <v>7.8</v>
      </c>
      <c r="H41" s="62">
        <v>4</v>
      </c>
      <c r="I41" s="30">
        <f>ROUND(H41/C41*1000,1)</f>
        <v>5.1</v>
      </c>
      <c r="J41" s="62">
        <v>2</v>
      </c>
      <c r="K41" s="31">
        <f>ROUND(J41/C41*1000,1)</f>
        <v>2.5</v>
      </c>
      <c r="L41" s="62">
        <v>12</v>
      </c>
      <c r="M41" s="30">
        <f>ROUND(L41/Y41*1000,1)</f>
        <v>14.7</v>
      </c>
      <c r="N41" s="64">
        <v>12</v>
      </c>
      <c r="O41" s="30">
        <f>ROUND(N41/Y41*1000,1)</f>
        <v>14.7</v>
      </c>
      <c r="P41" s="62">
        <v>8</v>
      </c>
      <c r="Q41" s="30">
        <f>ROUND(P41/AA41*1000,1)</f>
        <v>10</v>
      </c>
      <c r="R41" s="62">
        <v>7</v>
      </c>
      <c r="S41" s="66">
        <f>P41-R41</f>
        <v>1</v>
      </c>
      <c r="T41" s="6">
        <v>616</v>
      </c>
      <c r="U41" s="30">
        <f>ROUND(T41/A41*1000,1)</f>
        <v>6.6</v>
      </c>
      <c r="V41" s="6">
        <v>216</v>
      </c>
      <c r="W41" s="84">
        <f t="shared" si="0"/>
        <v>2.3</v>
      </c>
      <c r="X41" s="71">
        <v>1.23</v>
      </c>
      <c r="Y41" s="132">
        <f>C41+L41+N41</f>
        <v>816</v>
      </c>
      <c r="Z41" s="4"/>
      <c r="AA41">
        <f>C41+R41</f>
        <v>799</v>
      </c>
    </row>
    <row r="42" spans="1:26" ht="15" customHeight="1">
      <c r="A42" s="132"/>
      <c r="B42" s="44"/>
      <c r="C42" s="55"/>
      <c r="D42" s="8"/>
      <c r="E42" s="57"/>
      <c r="F42" s="59"/>
      <c r="G42" s="30"/>
      <c r="H42" s="62"/>
      <c r="I42" s="30"/>
      <c r="J42" s="62"/>
      <c r="K42" s="31" t="s">
        <v>1</v>
      </c>
      <c r="L42" s="62"/>
      <c r="M42" s="30"/>
      <c r="N42" s="64"/>
      <c r="O42" s="30"/>
      <c r="P42" s="62"/>
      <c r="Q42" s="30"/>
      <c r="R42" s="62"/>
      <c r="S42" s="66" t="s">
        <v>1</v>
      </c>
      <c r="T42" s="6"/>
      <c r="U42" s="30"/>
      <c r="V42" s="6"/>
      <c r="W42" s="84"/>
      <c r="X42" s="71"/>
      <c r="Y42" s="132"/>
      <c r="Z42" s="4"/>
    </row>
    <row r="43" spans="1:27" ht="24">
      <c r="A43" s="132">
        <v>96467</v>
      </c>
      <c r="B43" s="45" t="s">
        <v>51</v>
      </c>
      <c r="C43" s="55">
        <v>1101</v>
      </c>
      <c r="D43" s="8">
        <f>ROUND(C43/A43*1000,1)</f>
        <v>11.4</v>
      </c>
      <c r="E43" s="57">
        <v>108</v>
      </c>
      <c r="F43" s="58">
        <v>556</v>
      </c>
      <c r="G43" s="30">
        <f>ROUND(F43/A43*1000,1)</f>
        <v>5.8</v>
      </c>
      <c r="H43" s="62">
        <v>3</v>
      </c>
      <c r="I43" s="30">
        <f>ROUND(H43/C43*1000,1)</f>
        <v>2.7</v>
      </c>
      <c r="J43" s="62">
        <v>1</v>
      </c>
      <c r="K43" s="31">
        <f>ROUND(J43/C43*1000,1)</f>
        <v>0.9</v>
      </c>
      <c r="L43" s="62">
        <v>12</v>
      </c>
      <c r="M43" s="30">
        <f>ROUND(L43/Y43*1000,1)</f>
        <v>10.6</v>
      </c>
      <c r="N43" s="64">
        <v>18</v>
      </c>
      <c r="O43" s="30">
        <f>ROUND(N43/Y43*1000,1)</f>
        <v>15.9</v>
      </c>
      <c r="P43" s="62">
        <v>6</v>
      </c>
      <c r="Q43" s="30">
        <f>ROUND(P43/AA43*1000,1)</f>
        <v>5.4</v>
      </c>
      <c r="R43" s="62">
        <v>5</v>
      </c>
      <c r="S43" s="66">
        <f>P43-R43</f>
        <v>1</v>
      </c>
      <c r="T43" s="6">
        <v>858</v>
      </c>
      <c r="U43" s="30">
        <f>ROUND(T43/A43*1000,1)</f>
        <v>8.9</v>
      </c>
      <c r="V43" s="6">
        <v>236</v>
      </c>
      <c r="W43" s="84">
        <f t="shared" si="0"/>
        <v>2.45</v>
      </c>
      <c r="X43" s="71">
        <v>1.35</v>
      </c>
      <c r="Y43" s="132">
        <f>C43+L43+N43</f>
        <v>1131</v>
      </c>
      <c r="Z43" s="4"/>
      <c r="AA43">
        <f>C43+R43</f>
        <v>1106</v>
      </c>
    </row>
    <row r="44" spans="1:27" ht="24">
      <c r="A44" s="132">
        <v>171508</v>
      </c>
      <c r="B44" s="45" t="s">
        <v>52</v>
      </c>
      <c r="C44" s="55">
        <v>1286</v>
      </c>
      <c r="D44" s="8">
        <f>ROUND(C44/A44*1000,1)</f>
        <v>7.5</v>
      </c>
      <c r="E44" s="57">
        <v>104</v>
      </c>
      <c r="F44" s="58">
        <v>1032</v>
      </c>
      <c r="G44" s="30">
        <f>ROUND(F44/A44*1000,1)</f>
        <v>6</v>
      </c>
      <c r="H44" s="62">
        <v>2</v>
      </c>
      <c r="I44" s="30">
        <f>ROUND(H44/C44*1000,1)</f>
        <v>1.6</v>
      </c>
      <c r="J44" s="62">
        <v>1</v>
      </c>
      <c r="K44" s="31">
        <f>ROUND(J44/C44*1000,1)</f>
        <v>0.8</v>
      </c>
      <c r="L44" s="62">
        <v>16</v>
      </c>
      <c r="M44" s="30">
        <f>ROUND(L44/Y44*1000,1)</f>
        <v>12.1</v>
      </c>
      <c r="N44" s="64">
        <v>22</v>
      </c>
      <c r="O44" s="30">
        <f>ROUND(N44/Y44*1000,1)</f>
        <v>16.6</v>
      </c>
      <c r="P44" s="62">
        <v>3</v>
      </c>
      <c r="Q44" s="30">
        <f>ROUND(P44/AA44*1000,1)</f>
        <v>2.3</v>
      </c>
      <c r="R44" s="62">
        <v>3</v>
      </c>
      <c r="S44" s="66">
        <f>P44-R44</f>
        <v>0</v>
      </c>
      <c r="T44" s="6">
        <v>921</v>
      </c>
      <c r="U44" s="30">
        <f>ROUND(T44/A44*1000,1)</f>
        <v>5.4</v>
      </c>
      <c r="V44" s="6">
        <v>266</v>
      </c>
      <c r="W44" s="84">
        <f t="shared" si="0"/>
        <v>1.55</v>
      </c>
      <c r="X44" s="71">
        <v>1.05</v>
      </c>
      <c r="Y44" s="132">
        <f>C44+L44+N44</f>
        <v>1324</v>
      </c>
      <c r="Z44" s="4"/>
      <c r="AA44">
        <f>C44+R44</f>
        <v>1289</v>
      </c>
    </row>
    <row r="45" spans="1:27" ht="24">
      <c r="A45" s="132">
        <v>60586</v>
      </c>
      <c r="B45" s="45" t="s">
        <v>53</v>
      </c>
      <c r="C45" s="55">
        <v>496</v>
      </c>
      <c r="D45" s="8">
        <f>ROUND(C45/A45*1000,1)</f>
        <v>8.2</v>
      </c>
      <c r="E45" s="57">
        <v>32</v>
      </c>
      <c r="F45" s="58">
        <v>465</v>
      </c>
      <c r="G45" s="30">
        <f>ROUND(F45/A45*1000,1)</f>
        <v>7.7</v>
      </c>
      <c r="H45" s="62">
        <v>3</v>
      </c>
      <c r="I45" s="30">
        <f>ROUND(H45/C45*1000,1)</f>
        <v>6</v>
      </c>
      <c r="J45" s="62">
        <v>1</v>
      </c>
      <c r="K45" s="31">
        <f>ROUND(J45/C45*1000,1)</f>
        <v>2</v>
      </c>
      <c r="L45" s="62">
        <v>7</v>
      </c>
      <c r="M45" s="30">
        <f>ROUND(L45/Y45*1000,1)</f>
        <v>13.8</v>
      </c>
      <c r="N45" s="64">
        <v>5</v>
      </c>
      <c r="O45" s="30">
        <f>ROUND(N45/Y45*1000,1)</f>
        <v>9.8</v>
      </c>
      <c r="P45" s="62">
        <v>3</v>
      </c>
      <c r="Q45" s="30">
        <f>ROUND(P45/AA45*1000,1)</f>
        <v>6</v>
      </c>
      <c r="R45" s="62">
        <v>2</v>
      </c>
      <c r="S45" s="66">
        <f>P45-R45</f>
        <v>1</v>
      </c>
      <c r="T45" s="6">
        <v>349</v>
      </c>
      <c r="U45" s="30">
        <f>ROUND(T45/A45*1000,1)</f>
        <v>5.8</v>
      </c>
      <c r="V45" s="6">
        <v>156</v>
      </c>
      <c r="W45" s="84">
        <f t="shared" si="0"/>
        <v>2.57</v>
      </c>
      <c r="X45" s="71">
        <v>1.27</v>
      </c>
      <c r="Y45" s="132">
        <f>C45+L45+N45</f>
        <v>508</v>
      </c>
      <c r="Z45" s="4"/>
      <c r="AA45">
        <f>C45+R45</f>
        <v>498</v>
      </c>
    </row>
    <row r="46" spans="1:27" ht="24">
      <c r="A46" s="132">
        <v>32745</v>
      </c>
      <c r="B46" s="47" t="s">
        <v>54</v>
      </c>
      <c r="C46" s="55">
        <v>277</v>
      </c>
      <c r="D46" s="8">
        <f>ROUND(C46/A46*1000,1)</f>
        <v>8.5</v>
      </c>
      <c r="E46" s="57">
        <v>33</v>
      </c>
      <c r="F46" s="58">
        <v>330</v>
      </c>
      <c r="G46" s="30">
        <f>ROUND(F46/A46*1000,1)</f>
        <v>10.1</v>
      </c>
      <c r="H46" s="62">
        <v>0</v>
      </c>
      <c r="I46" s="57">
        <v>0</v>
      </c>
      <c r="J46" s="62">
        <v>0</v>
      </c>
      <c r="K46" s="66">
        <v>0</v>
      </c>
      <c r="L46" s="62">
        <v>8</v>
      </c>
      <c r="M46" s="30">
        <f>ROUND(L46/Y46*1000,1)</f>
        <v>27.4</v>
      </c>
      <c r="N46" s="64">
        <v>7</v>
      </c>
      <c r="O46" s="30">
        <f>ROUND(N46/Y46*1000,1)</f>
        <v>24</v>
      </c>
      <c r="P46" s="62">
        <v>3</v>
      </c>
      <c r="Q46" s="30">
        <f>ROUND(P46/AA46*1000,1)</f>
        <v>10.7</v>
      </c>
      <c r="R46" s="62">
        <v>3</v>
      </c>
      <c r="S46" s="66">
        <f>P46-R46</f>
        <v>0</v>
      </c>
      <c r="T46" s="6">
        <v>154</v>
      </c>
      <c r="U46" s="30">
        <f>ROUND(T46/A46*1000,1)</f>
        <v>4.7</v>
      </c>
      <c r="V46" s="6">
        <v>76</v>
      </c>
      <c r="W46" s="84">
        <f t="shared" si="0"/>
        <v>2.32</v>
      </c>
      <c r="X46" s="71">
        <v>1.44</v>
      </c>
      <c r="Y46" s="132">
        <f>C46+L46+N46</f>
        <v>292</v>
      </c>
      <c r="Z46" s="4"/>
      <c r="AA46">
        <f>C46+R46</f>
        <v>280</v>
      </c>
    </row>
    <row r="47" spans="1:27" ht="24">
      <c r="A47" s="132">
        <v>41175</v>
      </c>
      <c r="B47" s="45" t="s">
        <v>55</v>
      </c>
      <c r="C47" s="55">
        <v>406</v>
      </c>
      <c r="D47" s="8">
        <f>ROUND(C47/A47*1000,1)</f>
        <v>9.9</v>
      </c>
      <c r="E47" s="57">
        <v>31</v>
      </c>
      <c r="F47" s="58">
        <v>337</v>
      </c>
      <c r="G47" s="30">
        <f>ROUND(F47/A47*1000,1)</f>
        <v>8.2</v>
      </c>
      <c r="H47" s="62">
        <v>0</v>
      </c>
      <c r="I47" s="57">
        <v>0</v>
      </c>
      <c r="J47" s="62">
        <v>0</v>
      </c>
      <c r="K47" s="66">
        <v>0</v>
      </c>
      <c r="L47" s="62">
        <v>7</v>
      </c>
      <c r="M47" s="30">
        <f>ROUND(L47/Y47*1000,1)</f>
        <v>16.9</v>
      </c>
      <c r="N47" s="64">
        <v>2</v>
      </c>
      <c r="O47" s="30">
        <f>ROUND(N47/Y47*1000,1)</f>
        <v>4.8</v>
      </c>
      <c r="P47" s="62">
        <v>1</v>
      </c>
      <c r="Q47" s="30">
        <f>ROUND(P47/AA47*1000,1)</f>
        <v>2.5</v>
      </c>
      <c r="R47" s="62">
        <v>1</v>
      </c>
      <c r="S47" s="66">
        <f>P47-R47</f>
        <v>0</v>
      </c>
      <c r="T47" s="6">
        <v>236</v>
      </c>
      <c r="U47" s="30">
        <f>ROUND(T47/A47*1000,1)</f>
        <v>5.7</v>
      </c>
      <c r="V47" s="6">
        <v>81</v>
      </c>
      <c r="W47" s="84">
        <f t="shared" si="0"/>
        <v>1.97</v>
      </c>
      <c r="X47" s="71">
        <v>1.51</v>
      </c>
      <c r="Y47" s="132">
        <f>C47+L47+N47</f>
        <v>415</v>
      </c>
      <c r="Z47" s="4"/>
      <c r="AA47">
        <f>C47+R47</f>
        <v>407</v>
      </c>
    </row>
    <row r="48" spans="1:26" ht="15" customHeight="1">
      <c r="A48" s="132"/>
      <c r="B48" s="45"/>
      <c r="C48" s="55"/>
      <c r="D48" s="8"/>
      <c r="E48" s="57"/>
      <c r="F48" s="58"/>
      <c r="G48" s="30"/>
      <c r="H48" s="62"/>
      <c r="I48" s="30"/>
      <c r="J48" s="62"/>
      <c r="K48" s="31" t="s">
        <v>1</v>
      </c>
      <c r="L48" s="62"/>
      <c r="M48" s="30"/>
      <c r="N48" s="64"/>
      <c r="O48" s="30"/>
      <c r="P48" s="62"/>
      <c r="Q48" s="30" t="s">
        <v>1</v>
      </c>
      <c r="R48" s="62"/>
      <c r="S48" s="66" t="s">
        <v>1</v>
      </c>
      <c r="T48" s="6"/>
      <c r="U48" s="30"/>
      <c r="V48" s="6"/>
      <c r="W48" s="84"/>
      <c r="X48" s="71"/>
      <c r="Y48" s="132"/>
      <c r="Z48" s="4"/>
    </row>
    <row r="49" spans="1:27" ht="24">
      <c r="A49" s="132">
        <v>155100</v>
      </c>
      <c r="B49" s="45" t="s">
        <v>56</v>
      </c>
      <c r="C49" s="55">
        <v>1438</v>
      </c>
      <c r="D49" s="8">
        <f>ROUND(C49/A49*1000,1)</f>
        <v>9.3</v>
      </c>
      <c r="E49" s="57">
        <v>109</v>
      </c>
      <c r="F49" s="58">
        <v>801</v>
      </c>
      <c r="G49" s="30">
        <f>ROUND(F49/A49*1000,1)</f>
        <v>5.2</v>
      </c>
      <c r="H49" s="62">
        <v>3</v>
      </c>
      <c r="I49" s="30">
        <f>ROUND(H49/C49*1000,1)</f>
        <v>2.1</v>
      </c>
      <c r="J49" s="62">
        <v>2</v>
      </c>
      <c r="K49" s="31">
        <f>ROUND(J49/C49*1000,1)</f>
        <v>1.4</v>
      </c>
      <c r="L49" s="62">
        <v>30</v>
      </c>
      <c r="M49" s="30">
        <f>ROUND(L49/Y49*1000,1)</f>
        <v>20.2</v>
      </c>
      <c r="N49" s="64">
        <v>19</v>
      </c>
      <c r="O49" s="30">
        <f>ROUND(N49/Y49*1000,1)</f>
        <v>12.8</v>
      </c>
      <c r="P49" s="62">
        <v>12</v>
      </c>
      <c r="Q49" s="30">
        <f>ROUND(P49/AA49*1000,1)</f>
        <v>8.3</v>
      </c>
      <c r="R49" s="62">
        <v>10</v>
      </c>
      <c r="S49" s="66">
        <f>P49-R49</f>
        <v>2</v>
      </c>
      <c r="T49" s="6">
        <v>1000</v>
      </c>
      <c r="U49" s="30">
        <f>ROUND(T49/A49*1000,1)</f>
        <v>6.4</v>
      </c>
      <c r="V49" s="6">
        <v>281</v>
      </c>
      <c r="W49" s="84">
        <f t="shared" si="0"/>
        <v>1.81</v>
      </c>
      <c r="X49" s="71">
        <v>1.15</v>
      </c>
      <c r="Y49" s="132">
        <f>C49+L49+N49</f>
        <v>1487</v>
      </c>
      <c r="Z49" s="4"/>
      <c r="AA49">
        <f>C49+R49</f>
        <v>1448</v>
      </c>
    </row>
    <row r="50" spans="1:27" ht="24">
      <c r="A50" s="132">
        <v>328975</v>
      </c>
      <c r="B50" s="44" t="s">
        <v>57</v>
      </c>
      <c r="C50" s="55">
        <v>2985</v>
      </c>
      <c r="D50" s="8">
        <f>ROUND(C50/A50*1000,1)</f>
        <v>9.1</v>
      </c>
      <c r="E50" s="57">
        <v>199</v>
      </c>
      <c r="F50" s="59">
        <v>1730</v>
      </c>
      <c r="G50" s="30">
        <f>ROUND(F50/A50*1000,1)</f>
        <v>5.3</v>
      </c>
      <c r="H50" s="62">
        <v>7</v>
      </c>
      <c r="I50" s="30">
        <f>ROUND(H50/C50*1000,1)</f>
        <v>2.3</v>
      </c>
      <c r="J50" s="62">
        <v>7</v>
      </c>
      <c r="K50" s="31">
        <f>ROUND(J50/C50*1000,1)</f>
        <v>2.3</v>
      </c>
      <c r="L50" s="62">
        <v>43</v>
      </c>
      <c r="M50" s="30">
        <f>ROUND(L50/Y50*1000,1)</f>
        <v>14</v>
      </c>
      <c r="N50" s="64">
        <v>46</v>
      </c>
      <c r="O50" s="30">
        <f>ROUND(N50/Y50*1000,1)</f>
        <v>15</v>
      </c>
      <c r="P50" s="62">
        <v>22</v>
      </c>
      <c r="Q50" s="30">
        <f>ROUND(P50/AA50*1000,1)</f>
        <v>7.3</v>
      </c>
      <c r="R50" s="62">
        <v>17</v>
      </c>
      <c r="S50" s="66">
        <f>P50-R50</f>
        <v>5</v>
      </c>
      <c r="T50" s="6">
        <v>2049</v>
      </c>
      <c r="U50" s="30">
        <f>ROUND(T50/A50*1000,1)</f>
        <v>6.2</v>
      </c>
      <c r="V50" s="6">
        <v>621</v>
      </c>
      <c r="W50" s="84">
        <f t="shared" si="0"/>
        <v>1.89</v>
      </c>
      <c r="X50" s="71">
        <v>1.18</v>
      </c>
      <c r="Y50" s="132">
        <f>C50+L50+N50</f>
        <v>3074</v>
      </c>
      <c r="Z50" s="4"/>
      <c r="AA50">
        <f>C50+R50</f>
        <v>3002</v>
      </c>
    </row>
    <row r="51" spans="1:27" ht="24">
      <c r="A51" s="132">
        <v>23146</v>
      </c>
      <c r="B51" s="45" t="s">
        <v>58</v>
      </c>
      <c r="C51" s="55">
        <v>127</v>
      </c>
      <c r="D51" s="8">
        <f>ROUND(C51/A51*1000,1)</f>
        <v>5.5</v>
      </c>
      <c r="E51" s="57">
        <v>17</v>
      </c>
      <c r="F51" s="58">
        <v>256</v>
      </c>
      <c r="G51" s="30">
        <f>ROUND(F51/A51*1000,1)</f>
        <v>11.1</v>
      </c>
      <c r="H51" s="62">
        <v>0</v>
      </c>
      <c r="I51" s="135">
        <f>ROUND(H51/C51*1000,1)</f>
        <v>0</v>
      </c>
      <c r="J51" s="62">
        <v>0</v>
      </c>
      <c r="K51" s="95">
        <v>0</v>
      </c>
      <c r="L51" s="62">
        <v>3</v>
      </c>
      <c r="M51" s="30">
        <f>ROUND(L51/Y51*1000,1)</f>
        <v>22.6</v>
      </c>
      <c r="N51" s="64">
        <v>3</v>
      </c>
      <c r="O51" s="30">
        <f>ROUND(N51/Y51*1000,1)</f>
        <v>22.6</v>
      </c>
      <c r="P51" s="62">
        <v>0</v>
      </c>
      <c r="Q51" s="95">
        <v>0</v>
      </c>
      <c r="R51" s="62">
        <v>0</v>
      </c>
      <c r="S51" s="66">
        <f>P51-R51</f>
        <v>0</v>
      </c>
      <c r="T51" s="6">
        <v>80</v>
      </c>
      <c r="U51" s="30">
        <f>ROUND(T51/A51*1000,1)</f>
        <v>3.5</v>
      </c>
      <c r="V51" s="6">
        <v>36</v>
      </c>
      <c r="W51" s="84">
        <f t="shared" si="0"/>
        <v>1.56</v>
      </c>
      <c r="X51" s="71">
        <v>1.18</v>
      </c>
      <c r="Y51" s="132">
        <f>C51+L51+N51</f>
        <v>133</v>
      </c>
      <c r="Z51" s="4"/>
      <c r="AA51">
        <f>C51+R51</f>
        <v>127</v>
      </c>
    </row>
    <row r="52" spans="1:27" ht="24">
      <c r="A52" s="132">
        <v>279288</v>
      </c>
      <c r="B52" s="44" t="s">
        <v>59</v>
      </c>
      <c r="C52" s="55">
        <v>2486</v>
      </c>
      <c r="D52" s="8">
        <f>ROUND(C52/A52*1000,1)</f>
        <v>8.9</v>
      </c>
      <c r="E52" s="57">
        <v>188</v>
      </c>
      <c r="F52" s="59">
        <v>1802</v>
      </c>
      <c r="G52" s="30">
        <f>ROUND(F52/A52*1000,1)</f>
        <v>6.5</v>
      </c>
      <c r="H52" s="62">
        <v>12</v>
      </c>
      <c r="I52" s="30">
        <f>ROUND(H52/C52*1000,1)</f>
        <v>4.8</v>
      </c>
      <c r="J52" s="62">
        <v>3</v>
      </c>
      <c r="K52" s="31">
        <f>ROUND(J52/C52*1000,1)</f>
        <v>1.2</v>
      </c>
      <c r="L52" s="62">
        <v>56</v>
      </c>
      <c r="M52" s="30">
        <f>ROUND(L52/Y52*1000,1)</f>
        <v>21.6</v>
      </c>
      <c r="N52" s="64">
        <v>47</v>
      </c>
      <c r="O52" s="30">
        <f>ROUND(N52/Y52*1000,1)</f>
        <v>18.2</v>
      </c>
      <c r="P52" s="62">
        <v>18</v>
      </c>
      <c r="Q52" s="30">
        <f>ROUND(P52/AA52*1000,1)</f>
        <v>7.2</v>
      </c>
      <c r="R52" s="62">
        <v>15</v>
      </c>
      <c r="S52" s="66">
        <f>P52-R52</f>
        <v>3</v>
      </c>
      <c r="T52" s="6">
        <v>1765</v>
      </c>
      <c r="U52" s="30">
        <f>ROUND(T52/A52*1000,1)</f>
        <v>6.3</v>
      </c>
      <c r="V52" s="6">
        <v>659</v>
      </c>
      <c r="W52" s="84">
        <f t="shared" si="0"/>
        <v>2.36</v>
      </c>
      <c r="X52" s="71">
        <v>1.27</v>
      </c>
      <c r="Y52" s="132">
        <f>C52+L52+N52</f>
        <v>2589</v>
      </c>
      <c r="Z52" s="4"/>
      <c r="AA52">
        <f>C52+R52</f>
        <v>2501</v>
      </c>
    </row>
    <row r="53" spans="1:27" ht="24">
      <c r="A53" s="132">
        <v>151118</v>
      </c>
      <c r="B53" s="45" t="s">
        <v>60</v>
      </c>
      <c r="C53" s="55">
        <v>1353</v>
      </c>
      <c r="D53" s="8">
        <f>ROUND(C53/A53*1000,1)</f>
        <v>9</v>
      </c>
      <c r="E53" s="57">
        <v>102</v>
      </c>
      <c r="F53" s="58">
        <v>842</v>
      </c>
      <c r="G53" s="30">
        <f>ROUND(F53/A53*1000,1)</f>
        <v>5.6</v>
      </c>
      <c r="H53" s="62">
        <v>2</v>
      </c>
      <c r="I53" s="30">
        <f>ROUND(H53/C53*1000,1)</f>
        <v>1.5</v>
      </c>
      <c r="J53" s="62">
        <v>1</v>
      </c>
      <c r="K53" s="31">
        <f>ROUND(J53/C53*1000,1)</f>
        <v>0.7</v>
      </c>
      <c r="L53" s="62">
        <v>19</v>
      </c>
      <c r="M53" s="30">
        <f>ROUND(L53/Y53*1000,1)</f>
        <v>13.7</v>
      </c>
      <c r="N53" s="64">
        <v>18</v>
      </c>
      <c r="O53" s="30">
        <f>ROUND(N53/Y53*1000,1)</f>
        <v>12.9</v>
      </c>
      <c r="P53" s="62">
        <v>4</v>
      </c>
      <c r="Q53" s="30">
        <f>ROUND(P53/AA53*1000,1)</f>
        <v>2.9</v>
      </c>
      <c r="R53" s="62">
        <v>3</v>
      </c>
      <c r="S53" s="66">
        <f>P53-R53</f>
        <v>1</v>
      </c>
      <c r="T53" s="6">
        <v>944</v>
      </c>
      <c r="U53" s="30">
        <f>ROUND(T53/A53*1000,1)</f>
        <v>6.2</v>
      </c>
      <c r="V53" s="6">
        <v>305</v>
      </c>
      <c r="W53" s="84">
        <f t="shared" si="0"/>
        <v>2.02</v>
      </c>
      <c r="X53" s="71">
        <v>1.18</v>
      </c>
      <c r="Y53" s="132">
        <f>C53+L53+N53</f>
        <v>1390</v>
      </c>
      <c r="Z53" s="4"/>
      <c r="AA53">
        <f>C53+R53</f>
        <v>1356</v>
      </c>
    </row>
    <row r="54" spans="1:26" ht="15" customHeight="1">
      <c r="A54" s="132"/>
      <c r="B54" s="45"/>
      <c r="C54" s="55"/>
      <c r="D54" s="8"/>
      <c r="E54" s="57"/>
      <c r="F54" s="58"/>
      <c r="G54" s="30"/>
      <c r="H54" s="62"/>
      <c r="I54" s="30"/>
      <c r="J54" s="62"/>
      <c r="K54" s="31" t="s">
        <v>1</v>
      </c>
      <c r="L54" s="62"/>
      <c r="M54" s="30"/>
      <c r="N54" s="64"/>
      <c r="O54" s="30"/>
      <c r="P54" s="62"/>
      <c r="Q54" s="30"/>
      <c r="R54" s="62"/>
      <c r="S54" s="66" t="s">
        <v>1</v>
      </c>
      <c r="T54" s="6"/>
      <c r="U54" s="30"/>
      <c r="V54" s="6"/>
      <c r="W54" s="84"/>
      <c r="X54" s="71"/>
      <c r="Y54" s="132"/>
      <c r="Z54" s="4"/>
    </row>
    <row r="55" spans="1:27" ht="24">
      <c r="A55" s="132">
        <v>171825</v>
      </c>
      <c r="B55" s="45" t="s">
        <v>61</v>
      </c>
      <c r="C55" s="55">
        <v>1892</v>
      </c>
      <c r="D55" s="8">
        <f>ROUND(C55/A55*1000,1)</f>
        <v>11</v>
      </c>
      <c r="E55" s="57">
        <v>161</v>
      </c>
      <c r="F55" s="58">
        <v>886</v>
      </c>
      <c r="G55" s="30">
        <f>ROUND(F55/A55*1000,1)</f>
        <v>5.2</v>
      </c>
      <c r="H55" s="62">
        <v>4</v>
      </c>
      <c r="I55" s="30">
        <f>ROUND(H55/C55*1000,1)</f>
        <v>2.1</v>
      </c>
      <c r="J55" s="62">
        <v>1</v>
      </c>
      <c r="K55" s="31">
        <f>ROUND(J55/C55*1000,1)</f>
        <v>0.5</v>
      </c>
      <c r="L55" s="62">
        <v>23</v>
      </c>
      <c r="M55" s="30">
        <f>ROUND(L55/Y55*1000,1)</f>
        <v>11.9</v>
      </c>
      <c r="N55" s="64">
        <v>19</v>
      </c>
      <c r="O55" s="30">
        <f>ROUND(N55/Y55*1000,1)</f>
        <v>9.8</v>
      </c>
      <c r="P55" s="62">
        <v>7</v>
      </c>
      <c r="Q55" s="30">
        <f>ROUND(P55/AA55*1000,1)</f>
        <v>3.7</v>
      </c>
      <c r="R55" s="62">
        <v>7</v>
      </c>
      <c r="S55" s="66">
        <f>P55-R55</f>
        <v>0</v>
      </c>
      <c r="T55" s="6">
        <v>1201</v>
      </c>
      <c r="U55" s="30">
        <f>ROUND(T55/A55*1000,1)</f>
        <v>7</v>
      </c>
      <c r="V55" s="6">
        <v>392</v>
      </c>
      <c r="W55" s="84">
        <f t="shared" si="0"/>
        <v>2.28</v>
      </c>
      <c r="X55" s="71">
        <v>1.32</v>
      </c>
      <c r="Y55" s="132">
        <f>C55+L55+N55</f>
        <v>1934</v>
      </c>
      <c r="Z55" s="4"/>
      <c r="AA55">
        <f>C55+R55</f>
        <v>1899</v>
      </c>
    </row>
    <row r="56" spans="1:27" ht="24">
      <c r="A56" s="132">
        <v>129100</v>
      </c>
      <c r="B56" s="45" t="s">
        <v>62</v>
      </c>
      <c r="C56" s="55">
        <v>1116</v>
      </c>
      <c r="D56" s="8">
        <f>ROUND(C56/A56*1000,1)</f>
        <v>8.6</v>
      </c>
      <c r="E56" s="57">
        <v>78</v>
      </c>
      <c r="F56" s="58">
        <v>728</v>
      </c>
      <c r="G56" s="30">
        <f>ROUND(F56/A56*1000,1)</f>
        <v>5.6</v>
      </c>
      <c r="H56" s="62">
        <v>7</v>
      </c>
      <c r="I56" s="30">
        <f>ROUND(H56/C56*1000,1)</f>
        <v>6.3</v>
      </c>
      <c r="J56" s="62">
        <v>5</v>
      </c>
      <c r="K56" s="31">
        <f>ROUND(J56/C56*1000,1)</f>
        <v>4.5</v>
      </c>
      <c r="L56" s="62">
        <v>17</v>
      </c>
      <c r="M56" s="30">
        <f>ROUND(L56/Y56*1000,1)</f>
        <v>14.9</v>
      </c>
      <c r="N56" s="64">
        <v>11</v>
      </c>
      <c r="O56" s="30">
        <f>ROUND(N56/Y56*1000,1)</f>
        <v>9.6</v>
      </c>
      <c r="P56" s="62">
        <v>10</v>
      </c>
      <c r="Q56" s="30">
        <f>ROUND(P56/AA56*1000,1)</f>
        <v>8.9</v>
      </c>
      <c r="R56" s="62">
        <v>6</v>
      </c>
      <c r="S56" s="66">
        <f>P56-R56</f>
        <v>4</v>
      </c>
      <c r="T56" s="6">
        <v>856</v>
      </c>
      <c r="U56" s="30">
        <f>ROUND(T56/A56*1000,1)</f>
        <v>6.6</v>
      </c>
      <c r="V56" s="6">
        <v>249</v>
      </c>
      <c r="W56" s="84">
        <f t="shared" si="0"/>
        <v>1.93</v>
      </c>
      <c r="X56" s="71">
        <v>1.12</v>
      </c>
      <c r="Y56" s="132">
        <f>C56+L56+N56</f>
        <v>1144</v>
      </c>
      <c r="Z56" s="4"/>
      <c r="AA56">
        <f>C56+R56</f>
        <v>1122</v>
      </c>
    </row>
    <row r="57" spans="1:27" ht="24">
      <c r="A57" s="132">
        <v>29844</v>
      </c>
      <c r="B57" s="45" t="s">
        <v>63</v>
      </c>
      <c r="C57" s="55">
        <v>230</v>
      </c>
      <c r="D57" s="8">
        <f>ROUND(C57/A57*1000,1)</f>
        <v>7.7</v>
      </c>
      <c r="E57" s="57">
        <v>26</v>
      </c>
      <c r="F57" s="58">
        <v>359</v>
      </c>
      <c r="G57" s="30">
        <f>ROUND(F57/A57*1000,1)</f>
        <v>12</v>
      </c>
      <c r="H57" s="62">
        <v>1</v>
      </c>
      <c r="I57" s="30">
        <f>ROUND(H57/C57*1000,1)</f>
        <v>4.3</v>
      </c>
      <c r="J57" s="62">
        <v>1</v>
      </c>
      <c r="K57" s="31">
        <f>ROUND(J57/C57*1000,1)</f>
        <v>4.3</v>
      </c>
      <c r="L57" s="62">
        <v>3</v>
      </c>
      <c r="M57" s="30">
        <f>ROUND(L57/Y57*1000,1)</f>
        <v>12.7</v>
      </c>
      <c r="N57" s="64">
        <v>4</v>
      </c>
      <c r="O57" s="30">
        <f>ROUND(N57/Y57*1000,1)</f>
        <v>16.9</v>
      </c>
      <c r="P57" s="62">
        <v>1</v>
      </c>
      <c r="Q57" s="30">
        <f>ROUND(P57/AA57*1000,1)</f>
        <v>4.3</v>
      </c>
      <c r="R57" s="62">
        <v>1</v>
      </c>
      <c r="S57" s="66">
        <f>P57-R57</f>
        <v>0</v>
      </c>
      <c r="T57" s="6">
        <v>156</v>
      </c>
      <c r="U57" s="30">
        <f>ROUND(T57/A57*1000,1)</f>
        <v>5.2</v>
      </c>
      <c r="V57" s="6">
        <v>58</v>
      </c>
      <c r="W57" s="84">
        <f t="shared" si="0"/>
        <v>1.94</v>
      </c>
      <c r="X57" s="71">
        <v>1.22</v>
      </c>
      <c r="Y57" s="132">
        <f>C57+L57+N57</f>
        <v>237</v>
      </c>
      <c r="Z57" s="4"/>
      <c r="AA57">
        <f>C57+R57</f>
        <v>231</v>
      </c>
    </row>
    <row r="58" spans="1:27" ht="24">
      <c r="A58" s="132">
        <v>102784</v>
      </c>
      <c r="B58" s="45" t="s">
        <v>64</v>
      </c>
      <c r="C58" s="55">
        <v>981</v>
      </c>
      <c r="D58" s="8">
        <f>ROUND(C58/A58*1000,1)</f>
        <v>9.5</v>
      </c>
      <c r="E58" s="57">
        <v>92</v>
      </c>
      <c r="F58" s="58">
        <v>578</v>
      </c>
      <c r="G58" s="30">
        <f>ROUND(F58/A58*1000,1)</f>
        <v>5.6</v>
      </c>
      <c r="H58" s="62">
        <v>5</v>
      </c>
      <c r="I58" s="30">
        <f>ROUND(H58/C58*1000,1)</f>
        <v>5.1</v>
      </c>
      <c r="J58" s="62">
        <v>2</v>
      </c>
      <c r="K58" s="31">
        <f>ROUND(J58/C58*1000,1)</f>
        <v>2</v>
      </c>
      <c r="L58" s="62">
        <v>13</v>
      </c>
      <c r="M58" s="30">
        <f>ROUND(L58/Y58*1000,1)</f>
        <v>12.9</v>
      </c>
      <c r="N58" s="64">
        <v>17</v>
      </c>
      <c r="O58" s="30">
        <f>ROUND(N58/Y58*1000,1)</f>
        <v>16.8</v>
      </c>
      <c r="P58" s="62">
        <v>7</v>
      </c>
      <c r="Q58" s="30">
        <f>ROUND(P58/AA58*1000,1)</f>
        <v>7.1</v>
      </c>
      <c r="R58" s="62">
        <v>5</v>
      </c>
      <c r="S58" s="66">
        <f>P58-R58</f>
        <v>2</v>
      </c>
      <c r="T58" s="6">
        <v>670</v>
      </c>
      <c r="U58" s="30">
        <f>ROUND(T58/A58*1000,1)</f>
        <v>6.5</v>
      </c>
      <c r="V58" s="6">
        <v>235</v>
      </c>
      <c r="W58" s="84">
        <f t="shared" si="0"/>
        <v>2.29</v>
      </c>
      <c r="X58" s="71">
        <v>1.24</v>
      </c>
      <c r="Y58" s="132">
        <f>C58+L58+N58</f>
        <v>1011</v>
      </c>
      <c r="Z58" s="4"/>
      <c r="AA58">
        <f>C58+R58</f>
        <v>986</v>
      </c>
    </row>
    <row r="59" spans="1:27" ht="24">
      <c r="A59" s="132">
        <v>91734</v>
      </c>
      <c r="B59" s="44" t="s">
        <v>65</v>
      </c>
      <c r="C59" s="55">
        <v>845</v>
      </c>
      <c r="D59" s="8">
        <f>ROUND(C59/A59*1000,1)</f>
        <v>9.2</v>
      </c>
      <c r="E59" s="57">
        <v>64</v>
      </c>
      <c r="F59" s="59">
        <v>729</v>
      </c>
      <c r="G59" s="30">
        <f>ROUND(F59/A59*1000,1)</f>
        <v>7.9</v>
      </c>
      <c r="H59" s="62">
        <v>1</v>
      </c>
      <c r="I59" s="30">
        <f>ROUND(H59/C59*1000,1)</f>
        <v>1.2</v>
      </c>
      <c r="J59" s="62">
        <v>1</v>
      </c>
      <c r="K59" s="31">
        <f>ROUND(J59/C59*1000,1)</f>
        <v>1.2</v>
      </c>
      <c r="L59" s="62">
        <v>14</v>
      </c>
      <c r="M59" s="30">
        <f>ROUND(L59/Y59*1000,1)</f>
        <v>16</v>
      </c>
      <c r="N59" s="64">
        <v>14</v>
      </c>
      <c r="O59" s="30">
        <f>ROUND(N59/Y59*1000,1)</f>
        <v>16</v>
      </c>
      <c r="P59" s="62">
        <v>6</v>
      </c>
      <c r="Q59" s="30">
        <f>ROUND(P59/AA59*1000,1)</f>
        <v>7.1</v>
      </c>
      <c r="R59" s="62">
        <v>5</v>
      </c>
      <c r="S59" s="66">
        <f>P59-R59</f>
        <v>1</v>
      </c>
      <c r="T59" s="6">
        <v>587</v>
      </c>
      <c r="U59" s="30">
        <f>ROUND(T59/A59*1000,1)</f>
        <v>6.4</v>
      </c>
      <c r="V59" s="6">
        <v>207</v>
      </c>
      <c r="W59" s="84">
        <f t="shared" si="0"/>
        <v>2.26</v>
      </c>
      <c r="X59" s="82">
        <v>1.35</v>
      </c>
      <c r="Y59" s="132">
        <f>C59+L59+N59</f>
        <v>873</v>
      </c>
      <c r="Z59" s="4"/>
      <c r="AA59">
        <f>C59+R59</f>
        <v>850</v>
      </c>
    </row>
    <row r="60" spans="1:26" ht="15" customHeight="1">
      <c r="A60" s="132"/>
      <c r="B60" s="44"/>
      <c r="C60" s="55"/>
      <c r="D60" s="8"/>
      <c r="E60" s="57"/>
      <c r="F60" s="59"/>
      <c r="G60" s="30"/>
      <c r="H60" s="62"/>
      <c r="I60" s="30"/>
      <c r="J60" s="62"/>
      <c r="K60" s="31" t="s">
        <v>1</v>
      </c>
      <c r="L60" s="62"/>
      <c r="M60" s="30"/>
      <c r="N60" s="64"/>
      <c r="O60" s="30"/>
      <c r="P60" s="62"/>
      <c r="Q60" s="30"/>
      <c r="R60" s="62"/>
      <c r="S60" s="66" t="s">
        <v>1</v>
      </c>
      <c r="T60" s="6"/>
      <c r="U60" s="30"/>
      <c r="V60" s="6"/>
      <c r="W60" s="84"/>
      <c r="X60" s="80"/>
      <c r="Y60" s="132"/>
      <c r="Z60" s="4"/>
    </row>
    <row r="61" spans="1:27" ht="24">
      <c r="A61" s="132">
        <v>52410</v>
      </c>
      <c r="B61" s="44" t="s">
        <v>66</v>
      </c>
      <c r="C61" s="55">
        <v>318</v>
      </c>
      <c r="D61" s="8">
        <f>ROUND(C61/A61*1000,1)</f>
        <v>6.1</v>
      </c>
      <c r="E61" s="57">
        <v>22</v>
      </c>
      <c r="F61" s="59">
        <v>536</v>
      </c>
      <c r="G61" s="30">
        <f>ROUND(F61/A61*1000,1)</f>
        <v>10.2</v>
      </c>
      <c r="H61" s="62">
        <v>0</v>
      </c>
      <c r="I61" s="57">
        <f>ROUND(H61/C61*1000,1)</f>
        <v>0</v>
      </c>
      <c r="J61" s="62">
        <v>0</v>
      </c>
      <c r="K61" s="66">
        <v>0</v>
      </c>
      <c r="L61" s="62">
        <v>10</v>
      </c>
      <c r="M61" s="30">
        <f>ROUND(L61/Y61*1000,1)</f>
        <v>29.7</v>
      </c>
      <c r="N61" s="64">
        <v>9</v>
      </c>
      <c r="O61" s="30">
        <f>ROUND(N61/Y61*1000,1)</f>
        <v>26.7</v>
      </c>
      <c r="P61" s="62">
        <v>2</v>
      </c>
      <c r="Q61" s="137">
        <f>ROUND(P61/AA61*1000,1)</f>
        <v>6.3</v>
      </c>
      <c r="R61" s="62">
        <v>2</v>
      </c>
      <c r="S61" s="66">
        <f>P61-R61</f>
        <v>0</v>
      </c>
      <c r="T61" s="6">
        <v>247</v>
      </c>
      <c r="U61" s="30">
        <f>ROUND(T61/A61*1000,1)</f>
        <v>4.7</v>
      </c>
      <c r="V61" s="6">
        <v>106</v>
      </c>
      <c r="W61" s="84">
        <f t="shared" si="0"/>
        <v>2.02</v>
      </c>
      <c r="X61" s="82">
        <v>1.05</v>
      </c>
      <c r="Y61" s="132">
        <f>C61+L61+N61</f>
        <v>337</v>
      </c>
      <c r="Z61" s="4"/>
      <c r="AA61">
        <f>C61+R61</f>
        <v>320</v>
      </c>
    </row>
    <row r="62" spans="1:27" ht="24">
      <c r="A62" s="132">
        <v>137853</v>
      </c>
      <c r="B62" s="45" t="s">
        <v>67</v>
      </c>
      <c r="C62" s="55">
        <v>1501</v>
      </c>
      <c r="D62" s="8">
        <f>ROUND(C62/A62*1000,1)</f>
        <v>10.9</v>
      </c>
      <c r="E62" s="57">
        <v>123</v>
      </c>
      <c r="F62" s="58">
        <v>489</v>
      </c>
      <c r="G62" s="30">
        <f>ROUND(F62/A62*1000,1)</f>
        <v>3.5</v>
      </c>
      <c r="H62" s="62">
        <v>4</v>
      </c>
      <c r="I62" s="30">
        <f>ROUND(H62/C62*1000,1)</f>
        <v>2.7</v>
      </c>
      <c r="J62" s="62">
        <v>3</v>
      </c>
      <c r="K62" s="31">
        <f>ROUND(J62/C62*1000,1)</f>
        <v>2</v>
      </c>
      <c r="L62" s="62">
        <v>18</v>
      </c>
      <c r="M62" s="30">
        <f>ROUND(L62/Y62*1000,1)</f>
        <v>11.7</v>
      </c>
      <c r="N62" s="64">
        <v>13</v>
      </c>
      <c r="O62" s="30">
        <f>ROUND(N62/Y62*1000,1)</f>
        <v>8.5</v>
      </c>
      <c r="P62" s="62">
        <v>9</v>
      </c>
      <c r="Q62" s="30">
        <f>ROUND(P62/AA62*1000,1)</f>
        <v>6</v>
      </c>
      <c r="R62" s="62">
        <v>6</v>
      </c>
      <c r="S62" s="66">
        <f>P62-R62</f>
        <v>3</v>
      </c>
      <c r="T62" s="6">
        <v>1221</v>
      </c>
      <c r="U62" s="30">
        <f>ROUND(T62/A62*1000,1)</f>
        <v>8.9</v>
      </c>
      <c r="V62" s="6">
        <v>345</v>
      </c>
      <c r="W62" s="84">
        <f t="shared" si="0"/>
        <v>2.5</v>
      </c>
      <c r="X62" s="82">
        <v>1.17</v>
      </c>
      <c r="Y62" s="132">
        <f>C62+L62+N62</f>
        <v>1532</v>
      </c>
      <c r="Z62" s="4"/>
      <c r="AA62">
        <f>C62+R62</f>
        <v>1507</v>
      </c>
    </row>
    <row r="63" spans="1:27" ht="24">
      <c r="A63" s="132">
        <v>82489</v>
      </c>
      <c r="B63" s="45" t="s">
        <v>68</v>
      </c>
      <c r="C63" s="55">
        <v>680</v>
      </c>
      <c r="D63" s="8">
        <f>ROUND(C63/A63*1000,1)</f>
        <v>8.2</v>
      </c>
      <c r="E63" s="57">
        <v>53</v>
      </c>
      <c r="F63" s="58">
        <v>508</v>
      </c>
      <c r="G63" s="30">
        <f>ROUND(F63/A63*1000,1)</f>
        <v>6.2</v>
      </c>
      <c r="H63" s="62">
        <v>0</v>
      </c>
      <c r="I63" s="57">
        <f>ROUND(H63/C63*1000,1)</f>
        <v>0</v>
      </c>
      <c r="J63" s="62">
        <v>0</v>
      </c>
      <c r="K63" s="95">
        <f>ROUND(J63/C63*1000,1)</f>
        <v>0</v>
      </c>
      <c r="L63" s="62">
        <v>16</v>
      </c>
      <c r="M63" s="30">
        <f>ROUND(L63/Y63*1000,1)</f>
        <v>22.7</v>
      </c>
      <c r="N63" s="64">
        <v>9</v>
      </c>
      <c r="O63" s="30">
        <f>ROUND(N63/Y63*1000,1)</f>
        <v>12.8</v>
      </c>
      <c r="P63" s="62">
        <v>3</v>
      </c>
      <c r="Q63" s="30">
        <f>ROUND(P63/AA63*1000,1)</f>
        <v>4.4</v>
      </c>
      <c r="R63" s="62">
        <v>3</v>
      </c>
      <c r="S63" s="66">
        <f>P63-R63</f>
        <v>0</v>
      </c>
      <c r="T63" s="6">
        <v>493</v>
      </c>
      <c r="U63" s="30">
        <f>ROUND(T63/A63*1000,1)</f>
        <v>6</v>
      </c>
      <c r="V63" s="6">
        <v>181</v>
      </c>
      <c r="W63" s="84">
        <f t="shared" si="0"/>
        <v>2.19</v>
      </c>
      <c r="X63" s="82">
        <v>1.08</v>
      </c>
      <c r="Y63" s="132">
        <f>C63+L63+N63</f>
        <v>705</v>
      </c>
      <c r="Z63" s="4"/>
      <c r="AA63">
        <f>C63+R63</f>
        <v>683</v>
      </c>
    </row>
    <row r="64" spans="1:27" ht="24">
      <c r="A64" s="132">
        <v>59003</v>
      </c>
      <c r="B64" s="44" t="s">
        <v>69</v>
      </c>
      <c r="C64" s="55">
        <v>576</v>
      </c>
      <c r="D64" s="8">
        <f>ROUND(C64/A64*1000,1)</f>
        <v>9.8</v>
      </c>
      <c r="E64" s="57">
        <v>62</v>
      </c>
      <c r="F64" s="59">
        <v>376</v>
      </c>
      <c r="G64" s="30">
        <f>ROUND(F64/A64*1000,1)</f>
        <v>6.4</v>
      </c>
      <c r="H64" s="62">
        <v>0</v>
      </c>
      <c r="I64" s="57">
        <v>0</v>
      </c>
      <c r="J64" s="62">
        <v>0</v>
      </c>
      <c r="K64" s="95">
        <f>ROUND(J64/C64*1000,1)</f>
        <v>0</v>
      </c>
      <c r="L64" s="62">
        <v>13</v>
      </c>
      <c r="M64" s="30">
        <f>ROUND(L64/Y64*1000,1)</f>
        <v>21.9</v>
      </c>
      <c r="N64" s="64">
        <v>5</v>
      </c>
      <c r="O64" s="30">
        <f>ROUND(N64/Y64*1000,1)</f>
        <v>8.4</v>
      </c>
      <c r="P64" s="62">
        <v>2</v>
      </c>
      <c r="Q64" s="30">
        <f>ROUND(P64/AA64*1000,1)</f>
        <v>3.5</v>
      </c>
      <c r="R64" s="62">
        <v>2</v>
      </c>
      <c r="S64" s="66">
        <f>P64-R64</f>
        <v>0</v>
      </c>
      <c r="T64" s="6">
        <v>392</v>
      </c>
      <c r="U64" s="30">
        <f>ROUND(T64/A64*1000,1)</f>
        <v>6.6</v>
      </c>
      <c r="V64" s="6">
        <v>148</v>
      </c>
      <c r="W64" s="84">
        <f t="shared" si="0"/>
        <v>2.51</v>
      </c>
      <c r="X64" s="82">
        <v>1.39</v>
      </c>
      <c r="Y64" s="132">
        <f>C64+L64+N64</f>
        <v>594</v>
      </c>
      <c r="Z64" s="4"/>
      <c r="AA64">
        <f>C64+R64</f>
        <v>578</v>
      </c>
    </row>
    <row r="65" spans="1:27" ht="24.75" thickBot="1">
      <c r="A65" s="132">
        <v>74007</v>
      </c>
      <c r="B65" s="46" t="s">
        <v>70</v>
      </c>
      <c r="C65" s="56">
        <v>652</v>
      </c>
      <c r="D65" s="34">
        <f>ROUND(C65/A65*1000,1)</f>
        <v>8.8</v>
      </c>
      <c r="E65" s="60">
        <v>58</v>
      </c>
      <c r="F65" s="61">
        <v>450</v>
      </c>
      <c r="G65" s="35">
        <f>ROUND(F65/A65*1000,1)</f>
        <v>6.1</v>
      </c>
      <c r="H65" s="63">
        <v>1</v>
      </c>
      <c r="I65" s="35">
        <f>ROUND(H65/C65*1000,1)</f>
        <v>1.5</v>
      </c>
      <c r="J65" s="63">
        <v>1</v>
      </c>
      <c r="K65" s="136">
        <f>ROUND(J65/C65*1000,1)</f>
        <v>1.5</v>
      </c>
      <c r="L65" s="63">
        <v>8</v>
      </c>
      <c r="M65" s="35">
        <f>ROUND(L65/Y65*1000,1)</f>
        <v>11.9</v>
      </c>
      <c r="N65" s="65">
        <v>10</v>
      </c>
      <c r="O65" s="35">
        <f>ROUND(N65/Y65*1000,1)</f>
        <v>14.9</v>
      </c>
      <c r="P65" s="63">
        <v>3</v>
      </c>
      <c r="Q65" s="35">
        <f>ROUND(P65/AA65*1000,1)</f>
        <v>4.6</v>
      </c>
      <c r="R65" s="63">
        <v>2</v>
      </c>
      <c r="S65" s="67">
        <f>P65-R65</f>
        <v>1</v>
      </c>
      <c r="T65" s="33">
        <v>451</v>
      </c>
      <c r="U65" s="35">
        <f>ROUND(T65/A65*1000,1)</f>
        <v>6.1</v>
      </c>
      <c r="V65" s="33">
        <v>269</v>
      </c>
      <c r="W65" s="85">
        <f t="shared" si="0"/>
        <v>3.63</v>
      </c>
      <c r="X65" s="83">
        <v>1.32</v>
      </c>
      <c r="Y65" s="132">
        <f>C65+L65+N65</f>
        <v>670</v>
      </c>
      <c r="Z65" s="4"/>
      <c r="AA65">
        <f>C65+R65</f>
        <v>654</v>
      </c>
    </row>
    <row r="66" spans="1:26" ht="24">
      <c r="A66" s="132"/>
      <c r="B66" s="54" t="s">
        <v>144</v>
      </c>
      <c r="C66" s="49"/>
      <c r="D66" s="50"/>
      <c r="E66" s="49"/>
      <c r="F66" s="51"/>
      <c r="G66" s="50"/>
      <c r="H66" s="52"/>
      <c r="I66" s="50"/>
      <c r="J66" s="52"/>
      <c r="K66" s="53"/>
      <c r="L66" s="52"/>
      <c r="M66" s="50"/>
      <c r="N66" s="52"/>
      <c r="O66" s="50"/>
      <c r="P66" s="52"/>
      <c r="Q66" s="50"/>
      <c r="R66" s="52"/>
      <c r="S66" s="52"/>
      <c r="T66" s="49"/>
      <c r="U66" s="50"/>
      <c r="V66" s="49"/>
      <c r="W66" s="50"/>
      <c r="X66" s="32"/>
      <c r="Y66" s="132"/>
      <c r="Z66" s="4"/>
    </row>
    <row r="67" spans="1:26" ht="24">
      <c r="A67" s="132"/>
      <c r="B67" s="54" t="s">
        <v>145</v>
      </c>
      <c r="C67" s="49"/>
      <c r="D67" s="50"/>
      <c r="E67" s="49"/>
      <c r="F67" s="51"/>
      <c r="G67" s="50"/>
      <c r="H67" s="52"/>
      <c r="I67" s="50"/>
      <c r="J67" s="52"/>
      <c r="K67" s="53"/>
      <c r="L67" s="52"/>
      <c r="M67" s="50"/>
      <c r="N67" s="54"/>
      <c r="O67" s="50"/>
      <c r="P67" s="52"/>
      <c r="Q67" s="50"/>
      <c r="R67" s="52"/>
      <c r="S67" s="52"/>
      <c r="T67" s="49"/>
      <c r="U67" s="50"/>
      <c r="V67" s="49"/>
      <c r="W67" s="50"/>
      <c r="X67" s="32"/>
      <c r="Y67" s="132"/>
      <c r="Z67" s="4"/>
    </row>
    <row r="68" spans="1:26" ht="24">
      <c r="A68" s="132"/>
      <c r="B68" s="54" t="s">
        <v>143</v>
      </c>
      <c r="C68" s="49"/>
      <c r="D68" s="50"/>
      <c r="E68" s="49"/>
      <c r="F68" s="51"/>
      <c r="G68" s="50"/>
      <c r="H68" s="52"/>
      <c r="I68" s="50"/>
      <c r="J68" s="52"/>
      <c r="K68" s="53"/>
      <c r="L68" s="52"/>
      <c r="M68" s="50"/>
      <c r="N68" s="52"/>
      <c r="O68" s="50"/>
      <c r="P68" s="52"/>
      <c r="Q68" s="50"/>
      <c r="R68" s="52"/>
      <c r="S68" s="52"/>
      <c r="T68" s="49"/>
      <c r="U68" s="50"/>
      <c r="V68" s="49"/>
      <c r="W68" s="50"/>
      <c r="X68" s="32"/>
      <c r="Y68" s="132"/>
      <c r="Z68" s="4"/>
    </row>
    <row r="69" spans="1:26" ht="24">
      <c r="A69" s="132"/>
      <c r="B69" s="54" t="s">
        <v>140</v>
      </c>
      <c r="C69" s="49"/>
      <c r="D69" s="50"/>
      <c r="E69" s="49"/>
      <c r="F69" s="51"/>
      <c r="G69" s="50"/>
      <c r="H69" s="52"/>
      <c r="I69" s="50"/>
      <c r="J69" s="52"/>
      <c r="K69" s="53"/>
      <c r="L69" s="52"/>
      <c r="M69" s="50"/>
      <c r="N69" s="52"/>
      <c r="O69" s="50"/>
      <c r="P69" s="52"/>
      <c r="Q69" s="50"/>
      <c r="R69" s="52"/>
      <c r="S69" s="52"/>
      <c r="T69" s="49"/>
      <c r="U69" s="50"/>
      <c r="V69" s="49"/>
      <c r="W69" s="50"/>
      <c r="X69" s="32"/>
      <c r="Y69" s="132"/>
      <c r="Z69" s="4"/>
    </row>
    <row r="70" spans="1:26" ht="24">
      <c r="A70" s="132"/>
      <c r="B70" s="54" t="s">
        <v>141</v>
      </c>
      <c r="C70" s="49"/>
      <c r="D70" s="50"/>
      <c r="E70" s="49"/>
      <c r="F70" s="51"/>
      <c r="G70" s="50"/>
      <c r="H70" s="52"/>
      <c r="I70" s="50"/>
      <c r="J70" s="52"/>
      <c r="K70" s="53"/>
      <c r="L70" s="52"/>
      <c r="M70" s="50"/>
      <c r="N70" s="52"/>
      <c r="O70" s="50"/>
      <c r="P70" s="52"/>
      <c r="Q70" s="50"/>
      <c r="R70" s="52"/>
      <c r="S70" s="52"/>
      <c r="T70" s="49"/>
      <c r="U70" s="50"/>
      <c r="V70" s="49"/>
      <c r="W70" s="50"/>
      <c r="X70" s="32"/>
      <c r="Y70" s="132"/>
      <c r="Z70" s="4"/>
    </row>
    <row r="71" spans="1:26" ht="24.75" thickBot="1">
      <c r="A71" s="132"/>
      <c r="B71" s="5" t="s">
        <v>71</v>
      </c>
      <c r="C71" s="6"/>
      <c r="D71" s="8"/>
      <c r="E71" s="6"/>
      <c r="F71" s="7"/>
      <c r="G71" s="8"/>
      <c r="H71" s="5"/>
      <c r="I71" s="8"/>
      <c r="J71" s="5"/>
      <c r="K71" s="8"/>
      <c r="L71" s="5"/>
      <c r="M71" s="8"/>
      <c r="N71" s="5"/>
      <c r="O71" s="8"/>
      <c r="P71" s="5"/>
      <c r="Q71" s="8"/>
      <c r="R71" s="5"/>
      <c r="S71" s="5"/>
      <c r="T71" s="6"/>
      <c r="U71" s="8"/>
      <c r="V71" s="6"/>
      <c r="W71" s="8"/>
      <c r="X71" s="6" t="s">
        <v>142</v>
      </c>
      <c r="Y71" s="132"/>
      <c r="Z71" s="4"/>
    </row>
    <row r="72" spans="1:26" ht="24">
      <c r="A72" s="132"/>
      <c r="B72" s="9" t="s">
        <v>0</v>
      </c>
      <c r="C72" s="140" t="s">
        <v>121</v>
      </c>
      <c r="D72" s="141"/>
      <c r="E72" s="142"/>
      <c r="F72" s="148" t="s">
        <v>124</v>
      </c>
      <c r="G72" s="149"/>
      <c r="H72" s="146" t="s">
        <v>122</v>
      </c>
      <c r="I72" s="147"/>
      <c r="J72" s="146" t="s">
        <v>123</v>
      </c>
      <c r="K72" s="147"/>
      <c r="L72" s="48" t="s">
        <v>127</v>
      </c>
      <c r="M72" s="39"/>
      <c r="N72" s="11" t="s">
        <v>128</v>
      </c>
      <c r="O72" s="12"/>
      <c r="P72" s="10"/>
      <c r="Q72" s="11" t="s">
        <v>2</v>
      </c>
      <c r="R72" s="11"/>
      <c r="S72" s="11"/>
      <c r="T72" s="140" t="s">
        <v>129</v>
      </c>
      <c r="U72" s="142"/>
      <c r="V72" s="140" t="s">
        <v>130</v>
      </c>
      <c r="W72" s="142"/>
      <c r="X72" s="77"/>
      <c r="Y72" s="132"/>
      <c r="Z72" s="4"/>
    </row>
    <row r="73" spans="1:26" ht="50.25" customHeight="1">
      <c r="A73" s="132"/>
      <c r="B73" s="13" t="s">
        <v>3</v>
      </c>
      <c r="C73" s="143"/>
      <c r="D73" s="144"/>
      <c r="E73" s="145"/>
      <c r="F73" s="150"/>
      <c r="G73" s="151"/>
      <c r="H73" s="15" t="s">
        <v>4</v>
      </c>
      <c r="I73" s="14"/>
      <c r="J73" s="15" t="s">
        <v>5</v>
      </c>
      <c r="K73" s="16"/>
      <c r="L73" s="152" t="s">
        <v>125</v>
      </c>
      <c r="M73" s="153"/>
      <c r="N73" s="152" t="s">
        <v>126</v>
      </c>
      <c r="O73" s="153"/>
      <c r="P73" s="40" t="s">
        <v>6</v>
      </c>
      <c r="Q73" s="41" t="s">
        <v>7</v>
      </c>
      <c r="R73" s="17" t="s">
        <v>8</v>
      </c>
      <c r="S73" s="18" t="s">
        <v>9</v>
      </c>
      <c r="T73" s="143"/>
      <c r="U73" s="145"/>
      <c r="V73" s="143"/>
      <c r="W73" s="145"/>
      <c r="X73" s="79" t="s">
        <v>132</v>
      </c>
      <c r="Y73" s="132"/>
      <c r="Z73" s="4"/>
    </row>
    <row r="74" spans="1:26" ht="48">
      <c r="A74" s="132"/>
      <c r="B74" s="19" t="s">
        <v>10</v>
      </c>
      <c r="C74" s="154" t="s">
        <v>131</v>
      </c>
      <c r="D74" s="20" t="s">
        <v>11</v>
      </c>
      <c r="E74" s="21" t="s">
        <v>12</v>
      </c>
      <c r="F74" s="154" t="s">
        <v>131</v>
      </c>
      <c r="G74" s="20" t="s">
        <v>11</v>
      </c>
      <c r="H74" s="154" t="s">
        <v>131</v>
      </c>
      <c r="I74" s="20" t="s">
        <v>11</v>
      </c>
      <c r="J74" s="154" t="s">
        <v>131</v>
      </c>
      <c r="K74" s="20" t="s">
        <v>11</v>
      </c>
      <c r="L74" s="154" t="s">
        <v>131</v>
      </c>
      <c r="M74" s="42" t="s">
        <v>11</v>
      </c>
      <c r="N74" s="154" t="s">
        <v>131</v>
      </c>
      <c r="O74" s="20" t="s">
        <v>11</v>
      </c>
      <c r="P74" s="154" t="s">
        <v>131</v>
      </c>
      <c r="Q74" s="20" t="s">
        <v>11</v>
      </c>
      <c r="R74" s="22" t="s">
        <v>13</v>
      </c>
      <c r="S74" s="23" t="s">
        <v>14</v>
      </c>
      <c r="T74" s="154" t="s">
        <v>131</v>
      </c>
      <c r="U74" s="43" t="s">
        <v>11</v>
      </c>
      <c r="V74" s="154" t="s">
        <v>131</v>
      </c>
      <c r="W74" s="73" t="s">
        <v>11</v>
      </c>
      <c r="X74" s="79" t="s">
        <v>133</v>
      </c>
      <c r="Y74" s="132"/>
      <c r="Z74" s="4"/>
    </row>
    <row r="75" spans="1:26" ht="48">
      <c r="A75" s="132"/>
      <c r="B75" s="14" t="s">
        <v>1</v>
      </c>
      <c r="C75" s="155"/>
      <c r="D75" s="24" t="s">
        <v>15</v>
      </c>
      <c r="E75" s="25" t="s">
        <v>16</v>
      </c>
      <c r="F75" s="155"/>
      <c r="G75" s="24" t="s">
        <v>15</v>
      </c>
      <c r="H75" s="155"/>
      <c r="I75" s="26" t="s">
        <v>17</v>
      </c>
      <c r="J75" s="155"/>
      <c r="K75" s="24" t="s">
        <v>17</v>
      </c>
      <c r="L75" s="155"/>
      <c r="M75" s="27" t="s">
        <v>18</v>
      </c>
      <c r="N75" s="155"/>
      <c r="O75" s="26" t="s">
        <v>18</v>
      </c>
      <c r="P75" s="155"/>
      <c r="Q75" s="26" t="s">
        <v>18</v>
      </c>
      <c r="R75" s="28" t="s">
        <v>19</v>
      </c>
      <c r="S75" s="28" t="s">
        <v>20</v>
      </c>
      <c r="T75" s="155"/>
      <c r="U75" s="24" t="s">
        <v>15</v>
      </c>
      <c r="V75" s="155"/>
      <c r="W75" s="74" t="s">
        <v>15</v>
      </c>
      <c r="X75" s="78"/>
      <c r="Y75" s="132"/>
      <c r="Z75" s="4"/>
    </row>
    <row r="76" spans="1:27" ht="24">
      <c r="A76" s="132">
        <v>60430</v>
      </c>
      <c r="B76" s="45" t="s">
        <v>72</v>
      </c>
      <c r="C76" s="55">
        <v>439</v>
      </c>
      <c r="D76" s="8">
        <f>ROUND(C76/A76*1000,1)</f>
        <v>7.3</v>
      </c>
      <c r="E76" s="57">
        <v>39</v>
      </c>
      <c r="F76" s="58">
        <v>300</v>
      </c>
      <c r="G76" s="30">
        <f>ROUND(F76/A76*1000,1)</f>
        <v>5</v>
      </c>
      <c r="H76" s="62">
        <v>2</v>
      </c>
      <c r="I76" s="30">
        <f>ROUND(H76/C76*1000,1)</f>
        <v>4.6</v>
      </c>
      <c r="J76" s="62">
        <v>2</v>
      </c>
      <c r="K76" s="30">
        <f>ROUND(J76/C76*1000,1)</f>
        <v>4.6</v>
      </c>
      <c r="L76" s="62">
        <v>9</v>
      </c>
      <c r="M76" s="70">
        <f>ROUND(L76/Y76*1000,1)</f>
        <v>19.8</v>
      </c>
      <c r="N76" s="64">
        <v>6</v>
      </c>
      <c r="O76" s="70">
        <f>ROUND(N76/Y76*1000,1)</f>
        <v>13.2</v>
      </c>
      <c r="P76" s="62">
        <v>2</v>
      </c>
      <c r="Q76" s="70">
        <f>ROUND(P76/AA76*1000,1)</f>
        <v>4.5</v>
      </c>
      <c r="R76" s="62">
        <v>1</v>
      </c>
      <c r="S76" s="66">
        <f>P76-R76</f>
        <v>1</v>
      </c>
      <c r="T76" s="55">
        <v>236</v>
      </c>
      <c r="U76" s="30">
        <f>ROUND(T76/A76*1000,1)</f>
        <v>3.9</v>
      </c>
      <c r="V76" s="55">
        <v>109</v>
      </c>
      <c r="W76" s="75">
        <f>ROUND(V76/A76*1000,2)</f>
        <v>1.8</v>
      </c>
      <c r="X76" s="71">
        <v>1.2</v>
      </c>
      <c r="Y76" s="132">
        <f>C76+L76+N76</f>
        <v>454</v>
      </c>
      <c r="Z76" s="4"/>
      <c r="AA76">
        <f>C76+R76</f>
        <v>440</v>
      </c>
    </row>
    <row r="77" spans="1:27" ht="24">
      <c r="A77" s="132">
        <v>50780</v>
      </c>
      <c r="B77" s="45" t="s">
        <v>146</v>
      </c>
      <c r="C77" s="55">
        <v>353</v>
      </c>
      <c r="D77" s="8">
        <f>ROUND(C77/A77*1000,1)</f>
        <v>7</v>
      </c>
      <c r="E77" s="57">
        <v>39</v>
      </c>
      <c r="F77" s="58">
        <v>253</v>
      </c>
      <c r="G77" s="30">
        <f>ROUND(F77/A77*1000,1)</f>
        <v>5</v>
      </c>
      <c r="H77" s="62">
        <v>0</v>
      </c>
      <c r="I77" s="57">
        <f>ROUND(H77/C77*1000,1)</f>
        <v>0</v>
      </c>
      <c r="J77" s="62">
        <v>0</v>
      </c>
      <c r="K77" s="57">
        <f>ROUND(J77/C77*1000,1)</f>
        <v>0</v>
      </c>
      <c r="L77" s="62">
        <v>7</v>
      </c>
      <c r="M77" s="30">
        <f>ROUND(L77/Y77*1000,1)</f>
        <v>19</v>
      </c>
      <c r="N77" s="64">
        <v>8</v>
      </c>
      <c r="O77" s="30">
        <f>ROUND(N77/Y77*1000,1)</f>
        <v>21.7</v>
      </c>
      <c r="P77" s="62">
        <v>4</v>
      </c>
      <c r="Q77" s="30">
        <f>ROUND(P77/AA77*1000,1)</f>
        <v>11.2</v>
      </c>
      <c r="R77" s="62">
        <v>4</v>
      </c>
      <c r="S77" s="66">
        <f>P77-R77</f>
        <v>0</v>
      </c>
      <c r="T77" s="55">
        <v>215</v>
      </c>
      <c r="U77" s="30">
        <f>ROUND(T77/A77*1000,1)</f>
        <v>4.2</v>
      </c>
      <c r="V77" s="55">
        <v>96</v>
      </c>
      <c r="W77" s="75">
        <f>ROUND(V77/A77*1000,2)</f>
        <v>1.89</v>
      </c>
      <c r="X77" s="71">
        <v>1.02</v>
      </c>
      <c r="Y77" s="132">
        <f>C77+L77+N77</f>
        <v>368</v>
      </c>
      <c r="Z77" s="4"/>
      <c r="AA77">
        <f>C77+R77</f>
        <v>357</v>
      </c>
    </row>
    <row r="78" spans="1:27" ht="24">
      <c r="A78" s="132">
        <v>31209</v>
      </c>
      <c r="B78" s="44" t="s">
        <v>73</v>
      </c>
      <c r="C78" s="55">
        <v>244</v>
      </c>
      <c r="D78" s="8">
        <f>ROUND(C78/A78*1000,1)</f>
        <v>7.8</v>
      </c>
      <c r="E78" s="57">
        <v>23</v>
      </c>
      <c r="F78" s="59">
        <v>211</v>
      </c>
      <c r="G78" s="30">
        <f>ROUND(F78/A78*1000,1)</f>
        <v>6.8</v>
      </c>
      <c r="H78" s="62">
        <v>2</v>
      </c>
      <c r="I78" s="30">
        <f>ROUND(H78/C78*1000,1)</f>
        <v>8.2</v>
      </c>
      <c r="J78" s="62">
        <v>1</v>
      </c>
      <c r="K78" s="30">
        <f>ROUND(J78/C78*1000,1)</f>
        <v>4.1</v>
      </c>
      <c r="L78" s="62">
        <v>4</v>
      </c>
      <c r="M78" s="30">
        <f>ROUND(L78/Y78*1000,1)</f>
        <v>15.7</v>
      </c>
      <c r="N78" s="64">
        <v>6</v>
      </c>
      <c r="O78" s="30">
        <f>ROUND(N78/Y78*1000,1)</f>
        <v>23.6</v>
      </c>
      <c r="P78" s="62">
        <v>2</v>
      </c>
      <c r="Q78" s="30">
        <f>ROUND(P78/AA78*1000,1)</f>
        <v>8.2</v>
      </c>
      <c r="R78" s="62">
        <v>1</v>
      </c>
      <c r="S78" s="66">
        <f>P78-R78</f>
        <v>1</v>
      </c>
      <c r="T78" s="55">
        <v>169</v>
      </c>
      <c r="U78" s="30">
        <f>ROUND(T78/A78*1000,1)</f>
        <v>5.4</v>
      </c>
      <c r="V78" s="55">
        <v>83</v>
      </c>
      <c r="W78" s="75">
        <f>ROUND(V78/A78*1000,2)</f>
        <v>2.66</v>
      </c>
      <c r="X78" s="71">
        <v>1.23</v>
      </c>
      <c r="Y78" s="132">
        <f>C78+L78+N78</f>
        <v>254</v>
      </c>
      <c r="Z78" s="4"/>
      <c r="AA78">
        <f>C78+R78</f>
        <v>245</v>
      </c>
    </row>
    <row r="79" spans="1:27" ht="24">
      <c r="A79" s="132">
        <v>46357</v>
      </c>
      <c r="B79" s="44" t="s">
        <v>74</v>
      </c>
      <c r="C79" s="55">
        <v>373</v>
      </c>
      <c r="D79" s="8">
        <f>ROUND(C79/A79*1000,1)</f>
        <v>8</v>
      </c>
      <c r="E79" s="57">
        <v>25</v>
      </c>
      <c r="F79" s="59">
        <v>249</v>
      </c>
      <c r="G79" s="30">
        <f>ROUND(F79/A79*1000,1)</f>
        <v>5.4</v>
      </c>
      <c r="H79" s="62">
        <v>1</v>
      </c>
      <c r="I79" s="30">
        <f>ROUND(H79/C79*1000,1)</f>
        <v>2.7</v>
      </c>
      <c r="J79" s="62">
        <v>0</v>
      </c>
      <c r="K79" s="57">
        <f aca="true" t="shared" si="3" ref="K79:K133">ROUND(J79/C79*1000,1)</f>
        <v>0</v>
      </c>
      <c r="L79" s="62">
        <v>6</v>
      </c>
      <c r="M79" s="30">
        <f>ROUND(L79/Y79*1000,1)</f>
        <v>15.6</v>
      </c>
      <c r="N79" s="64">
        <v>6</v>
      </c>
      <c r="O79" s="30">
        <f>ROUND(N79/Y79*1000,1)</f>
        <v>15.6</v>
      </c>
      <c r="P79" s="62">
        <v>2</v>
      </c>
      <c r="Q79" s="30">
        <f>ROUND(P79/AA79*1000,1)</f>
        <v>5.3</v>
      </c>
      <c r="R79" s="62">
        <v>2</v>
      </c>
      <c r="S79" s="66">
        <f>P79-R79</f>
        <v>0</v>
      </c>
      <c r="T79" s="55">
        <v>227</v>
      </c>
      <c r="U79" s="30">
        <f>ROUND(T79/A79*1000,1)</f>
        <v>4.9</v>
      </c>
      <c r="V79" s="55">
        <v>82</v>
      </c>
      <c r="W79" s="75">
        <f aca="true" t="shared" si="4" ref="W79:W133">ROUND(V79/A79*1000,2)</f>
        <v>1.77</v>
      </c>
      <c r="X79" s="71">
        <v>1.15</v>
      </c>
      <c r="Y79" s="132">
        <f>C79+L79+N79</f>
        <v>385</v>
      </c>
      <c r="Z79" s="4"/>
      <c r="AA79">
        <f>C79+R79</f>
        <v>375</v>
      </c>
    </row>
    <row r="80" spans="1:27" ht="24">
      <c r="A80" s="132">
        <v>19960</v>
      </c>
      <c r="B80" s="44" t="s">
        <v>75</v>
      </c>
      <c r="C80" s="55">
        <v>133</v>
      </c>
      <c r="D80" s="8">
        <f>ROUND(C80/A80*1000,1)</f>
        <v>6.7</v>
      </c>
      <c r="E80" s="57">
        <v>16</v>
      </c>
      <c r="F80" s="59">
        <v>123</v>
      </c>
      <c r="G80" s="30">
        <f>ROUND(F80/A80*1000,1)</f>
        <v>6.2</v>
      </c>
      <c r="H80" s="62">
        <v>1</v>
      </c>
      <c r="I80" s="137">
        <f>ROUND(H80/C80*1000,1)</f>
        <v>7.5</v>
      </c>
      <c r="J80" s="62">
        <v>0</v>
      </c>
      <c r="K80" s="57">
        <f t="shared" si="3"/>
        <v>0</v>
      </c>
      <c r="L80" s="62">
        <v>1</v>
      </c>
      <c r="M80" s="30">
        <f>ROUND(L80/Y80*1000,1)</f>
        <v>7.2</v>
      </c>
      <c r="N80" s="64">
        <v>5</v>
      </c>
      <c r="O80" s="30">
        <f>ROUND(N80/Y80*1000,1)</f>
        <v>36</v>
      </c>
      <c r="P80" s="62">
        <v>1</v>
      </c>
      <c r="Q80" s="30">
        <f>ROUND(P80/AA80*1000,1)</f>
        <v>7.5</v>
      </c>
      <c r="R80" s="62">
        <v>1</v>
      </c>
      <c r="S80" s="66">
        <f>P80-R80</f>
        <v>0</v>
      </c>
      <c r="T80" s="55">
        <v>96</v>
      </c>
      <c r="U80" s="30">
        <f>ROUND(T80/A80*1000,1)</f>
        <v>4.8</v>
      </c>
      <c r="V80" s="55">
        <v>44</v>
      </c>
      <c r="W80" s="75">
        <f t="shared" si="4"/>
        <v>2.2</v>
      </c>
      <c r="X80" s="71">
        <v>0.95</v>
      </c>
      <c r="Y80" s="132">
        <f>C80+L80+N80</f>
        <v>139</v>
      </c>
      <c r="Z80" s="4"/>
      <c r="AA80">
        <f>C80+R80</f>
        <v>134</v>
      </c>
    </row>
    <row r="81" spans="1:26" ht="15" customHeight="1">
      <c r="A81" s="132"/>
      <c r="B81" s="44"/>
      <c r="C81" s="55"/>
      <c r="D81" s="8"/>
      <c r="E81" s="57"/>
      <c r="F81" s="59"/>
      <c r="G81" s="30"/>
      <c r="H81" s="62"/>
      <c r="I81" s="57"/>
      <c r="J81" s="62"/>
      <c r="K81" s="57"/>
      <c r="L81" s="62"/>
      <c r="M81" s="30"/>
      <c r="N81" s="64"/>
      <c r="O81" s="30"/>
      <c r="P81" s="62"/>
      <c r="Q81" s="30"/>
      <c r="R81" s="62"/>
      <c r="S81" s="66"/>
      <c r="T81" s="55"/>
      <c r="U81" s="30"/>
      <c r="V81" s="55"/>
      <c r="W81" s="75"/>
      <c r="X81" s="71"/>
      <c r="Y81" s="132"/>
      <c r="Z81" s="4"/>
    </row>
    <row r="82" spans="1:27" ht="24">
      <c r="A82" s="132">
        <v>50549</v>
      </c>
      <c r="B82" s="45" t="s">
        <v>76</v>
      </c>
      <c r="C82" s="55">
        <v>444</v>
      </c>
      <c r="D82" s="8">
        <f>ROUND(C82/A82*1000,1)</f>
        <v>8.8</v>
      </c>
      <c r="E82" s="57">
        <v>33</v>
      </c>
      <c r="F82" s="58">
        <v>289</v>
      </c>
      <c r="G82" s="30">
        <f>ROUND(F82/A82*1000,1)</f>
        <v>5.7</v>
      </c>
      <c r="H82" s="62">
        <v>3</v>
      </c>
      <c r="I82" s="30">
        <f>ROUND(H82/C82*1000,1)</f>
        <v>6.8</v>
      </c>
      <c r="J82" s="62">
        <v>2</v>
      </c>
      <c r="K82" s="30">
        <f t="shared" si="3"/>
        <v>4.5</v>
      </c>
      <c r="L82" s="62">
        <v>5</v>
      </c>
      <c r="M82" s="30">
        <f>ROUND(L82/Y82*1000,1)</f>
        <v>10.9</v>
      </c>
      <c r="N82" s="64">
        <v>9</v>
      </c>
      <c r="O82" s="30">
        <f>ROUND(N82/Y82*1000,1)</f>
        <v>19.7</v>
      </c>
      <c r="P82" s="62">
        <v>3</v>
      </c>
      <c r="Q82" s="30">
        <f>ROUND(P82/AA82*1000,1)</f>
        <v>6.7</v>
      </c>
      <c r="R82" s="62">
        <v>2</v>
      </c>
      <c r="S82" s="66">
        <f>P82-R82</f>
        <v>1</v>
      </c>
      <c r="T82" s="55">
        <v>379</v>
      </c>
      <c r="U82" s="30">
        <f>ROUND(T82/A82*1000,1)</f>
        <v>7.5</v>
      </c>
      <c r="V82" s="55">
        <v>156</v>
      </c>
      <c r="W82" s="75">
        <f t="shared" si="4"/>
        <v>3.09</v>
      </c>
      <c r="X82" s="71">
        <v>1.29</v>
      </c>
      <c r="Y82" s="132">
        <f>C82+L82+N82</f>
        <v>458</v>
      </c>
      <c r="Z82" s="4"/>
      <c r="AA82">
        <f>C82+R82</f>
        <v>446</v>
      </c>
    </row>
    <row r="83" spans="1:27" ht="24">
      <c r="A83" s="132">
        <v>12009</v>
      </c>
      <c r="B83" s="44" t="s">
        <v>77</v>
      </c>
      <c r="C83" s="55">
        <v>91</v>
      </c>
      <c r="D83" s="8">
        <f>ROUND(C83/A83*1000,1)</f>
        <v>7.6</v>
      </c>
      <c r="E83" s="57">
        <v>4</v>
      </c>
      <c r="F83" s="59">
        <v>88</v>
      </c>
      <c r="G83" s="30">
        <f>ROUND(F83/A83*1000,1)</f>
        <v>7.3</v>
      </c>
      <c r="H83" s="62">
        <v>0</v>
      </c>
      <c r="I83" s="66">
        <v>0</v>
      </c>
      <c r="J83" s="62">
        <v>0</v>
      </c>
      <c r="K83" s="137">
        <f t="shared" si="3"/>
        <v>0</v>
      </c>
      <c r="L83" s="62">
        <v>2</v>
      </c>
      <c r="M83" s="30">
        <f>ROUND(L83/Y83*1000,1)</f>
        <v>21.3</v>
      </c>
      <c r="N83" s="64">
        <v>1</v>
      </c>
      <c r="O83" s="30">
        <f>ROUND(N83/Y83*1000,1)</f>
        <v>10.6</v>
      </c>
      <c r="P83" s="62">
        <v>1</v>
      </c>
      <c r="Q83" s="30">
        <f>ROUND(P83/AA83*1000,1)</f>
        <v>10.9</v>
      </c>
      <c r="R83" s="62">
        <v>1</v>
      </c>
      <c r="S83" s="66">
        <f>P83-R83</f>
        <v>0</v>
      </c>
      <c r="T83" s="55">
        <v>48</v>
      </c>
      <c r="U83" s="30">
        <f>ROUND(T83/A83*1000,1)</f>
        <v>4</v>
      </c>
      <c r="V83" s="55">
        <v>17</v>
      </c>
      <c r="W83" s="75">
        <f t="shared" si="4"/>
        <v>1.42</v>
      </c>
      <c r="X83" s="71">
        <v>1.34</v>
      </c>
      <c r="Y83" s="132">
        <f>C83+L83+N83</f>
        <v>94</v>
      </c>
      <c r="Z83" s="4"/>
      <c r="AA83">
        <f>C83+R83</f>
        <v>92</v>
      </c>
    </row>
    <row r="84" spans="1:27" ht="24">
      <c r="A84" s="132">
        <v>8254</v>
      </c>
      <c r="B84" s="44" t="s">
        <v>78</v>
      </c>
      <c r="C84" s="55">
        <v>73</v>
      </c>
      <c r="D84" s="8">
        <f>ROUND(C84/A84*1000,1)</f>
        <v>8.8</v>
      </c>
      <c r="E84" s="57">
        <v>6</v>
      </c>
      <c r="F84" s="59">
        <v>66</v>
      </c>
      <c r="G84" s="30">
        <f>ROUND(F84/A84*1000,1)</f>
        <v>8</v>
      </c>
      <c r="H84" s="62">
        <v>1</v>
      </c>
      <c r="I84" s="30">
        <f>ROUND(H84/C84*1000,1)</f>
        <v>13.7</v>
      </c>
      <c r="J84" s="62">
        <v>0</v>
      </c>
      <c r="K84" s="137">
        <f t="shared" si="3"/>
        <v>0</v>
      </c>
      <c r="L84" s="62">
        <v>0</v>
      </c>
      <c r="M84" s="57">
        <f>ROUND(L84/Y84*1000,1)</f>
        <v>0</v>
      </c>
      <c r="N84" s="64">
        <v>0</v>
      </c>
      <c r="O84" s="66">
        <v>0</v>
      </c>
      <c r="P84" s="62">
        <v>0</v>
      </c>
      <c r="Q84" s="57">
        <f>ROUND(P84/AA84*1000,1)</f>
        <v>0</v>
      </c>
      <c r="R84" s="62">
        <v>0</v>
      </c>
      <c r="S84" s="66">
        <f>P84-R84</f>
        <v>0</v>
      </c>
      <c r="T84" s="55">
        <v>30</v>
      </c>
      <c r="U84" s="30">
        <f>ROUND(T84/A84*1000,1)</f>
        <v>3.6</v>
      </c>
      <c r="V84" s="55">
        <v>14</v>
      </c>
      <c r="W84" s="75">
        <f t="shared" si="4"/>
        <v>1.7</v>
      </c>
      <c r="X84" s="71">
        <v>1.17</v>
      </c>
      <c r="Y84" s="132">
        <f>C84+L84+N84</f>
        <v>73</v>
      </c>
      <c r="Z84" s="4"/>
      <c r="AA84">
        <f>C84+R84</f>
        <v>73</v>
      </c>
    </row>
    <row r="85" spans="1:27" ht="24">
      <c r="A85" s="132">
        <v>25425</v>
      </c>
      <c r="B85" s="44" t="s">
        <v>79</v>
      </c>
      <c r="C85" s="55">
        <v>152</v>
      </c>
      <c r="D85" s="8">
        <f>ROUND(C85/A85*1000,1)</f>
        <v>6</v>
      </c>
      <c r="E85" s="57">
        <v>13</v>
      </c>
      <c r="F85" s="59">
        <v>149</v>
      </c>
      <c r="G85" s="30">
        <f>ROUND(F85/A85*1000,1)</f>
        <v>5.9</v>
      </c>
      <c r="H85" s="62">
        <v>0</v>
      </c>
      <c r="I85" s="57">
        <f>ROUND(H85/C85*1000,1)</f>
        <v>0</v>
      </c>
      <c r="J85" s="62">
        <v>0</v>
      </c>
      <c r="K85" s="137">
        <f t="shared" si="3"/>
        <v>0</v>
      </c>
      <c r="L85" s="62">
        <v>1</v>
      </c>
      <c r="M85" s="30">
        <f>ROUND(L85/Y85*1000,1)</f>
        <v>6.3</v>
      </c>
      <c r="N85" s="64">
        <v>5</v>
      </c>
      <c r="O85" s="30">
        <f>ROUND(N85/Y85*1000,1)</f>
        <v>31.6</v>
      </c>
      <c r="P85" s="62">
        <v>0</v>
      </c>
      <c r="Q85" s="57">
        <f>ROUND(P85/AA85*1000,1)</f>
        <v>0</v>
      </c>
      <c r="R85" s="62">
        <v>0</v>
      </c>
      <c r="S85" s="66">
        <f>P85-R85</f>
        <v>0</v>
      </c>
      <c r="T85" s="55">
        <v>100</v>
      </c>
      <c r="U85" s="30">
        <f>ROUND(T85/A85*1000,1)</f>
        <v>3.9</v>
      </c>
      <c r="V85" s="55">
        <v>41</v>
      </c>
      <c r="W85" s="75">
        <f t="shared" si="4"/>
        <v>1.61</v>
      </c>
      <c r="X85" s="71">
        <v>1.08</v>
      </c>
      <c r="Y85" s="132">
        <f>C85+L85+N85</f>
        <v>158</v>
      </c>
      <c r="Z85" s="4"/>
      <c r="AA85">
        <f>C85+R85</f>
        <v>152</v>
      </c>
    </row>
    <row r="86" spans="1:27" ht="24">
      <c r="A86" s="132">
        <v>8138</v>
      </c>
      <c r="B86" s="44" t="s">
        <v>80</v>
      </c>
      <c r="C86" s="55">
        <v>46</v>
      </c>
      <c r="D86" s="8">
        <f>ROUND(C86/A86*1000,1)</f>
        <v>5.7</v>
      </c>
      <c r="E86" s="57">
        <v>7</v>
      </c>
      <c r="F86" s="59">
        <v>81</v>
      </c>
      <c r="G86" s="30">
        <f>ROUND(F86/A86*1000,1)</f>
        <v>10</v>
      </c>
      <c r="H86" s="62">
        <v>0</v>
      </c>
      <c r="I86" s="57">
        <f aca="true" t="shared" si="5" ref="I86:I98">ROUND(H86/C86*1000,1)</f>
        <v>0</v>
      </c>
      <c r="J86" s="62">
        <v>0</v>
      </c>
      <c r="K86" s="137">
        <f t="shared" si="3"/>
        <v>0</v>
      </c>
      <c r="L86" s="62">
        <v>0</v>
      </c>
      <c r="M86" s="57">
        <f>ROUND(L86/Y86*1000,1)</f>
        <v>0</v>
      </c>
      <c r="N86" s="64">
        <v>2</v>
      </c>
      <c r="O86" s="30">
        <f>ROUND(N86/Y86*1000,1)</f>
        <v>41.7</v>
      </c>
      <c r="P86" s="62">
        <v>0</v>
      </c>
      <c r="Q86" s="57">
        <f>ROUND(P86/AA86*1000,1)</f>
        <v>0</v>
      </c>
      <c r="R86" s="62">
        <v>0</v>
      </c>
      <c r="S86" s="66">
        <f>P86-R86</f>
        <v>0</v>
      </c>
      <c r="T86" s="55">
        <v>31</v>
      </c>
      <c r="U86" s="30">
        <f>ROUND(T86/A86*1000,1)</f>
        <v>3.8</v>
      </c>
      <c r="V86" s="55">
        <v>10</v>
      </c>
      <c r="W86" s="75">
        <f t="shared" si="4"/>
        <v>1.23</v>
      </c>
      <c r="X86" s="71">
        <v>1.06</v>
      </c>
      <c r="Y86" s="132">
        <f>C86+L86+N86</f>
        <v>48</v>
      </c>
      <c r="Z86" s="4"/>
      <c r="AA86">
        <f>C86+R86</f>
        <v>46</v>
      </c>
    </row>
    <row r="87" spans="1:26" ht="15" customHeight="1">
      <c r="A87" s="132" t="s">
        <v>1</v>
      </c>
      <c r="B87" s="44"/>
      <c r="C87" s="55"/>
      <c r="D87" s="8"/>
      <c r="E87" s="57"/>
      <c r="F87" s="59"/>
      <c r="G87" s="30"/>
      <c r="H87" s="62" t="s">
        <v>1</v>
      </c>
      <c r="I87" s="57"/>
      <c r="J87" s="62"/>
      <c r="K87" s="137"/>
      <c r="L87" s="62"/>
      <c r="M87" s="30" t="s">
        <v>1</v>
      </c>
      <c r="N87" s="64"/>
      <c r="O87" s="30" t="s">
        <v>1</v>
      </c>
      <c r="P87" s="62"/>
      <c r="Q87" s="30" t="s">
        <v>1</v>
      </c>
      <c r="R87" s="62"/>
      <c r="S87" s="66" t="s">
        <v>1</v>
      </c>
      <c r="T87" s="55"/>
      <c r="U87" s="30"/>
      <c r="V87" s="55"/>
      <c r="W87" s="75"/>
      <c r="X87" s="71"/>
      <c r="Y87" s="132"/>
      <c r="Z87" s="4"/>
    </row>
    <row r="88" spans="1:27" ht="24">
      <c r="A88" s="132">
        <v>6789</v>
      </c>
      <c r="B88" s="45" t="s">
        <v>81</v>
      </c>
      <c r="C88" s="55">
        <v>54</v>
      </c>
      <c r="D88" s="8">
        <f>ROUND(C88/A88*1000,1)</f>
        <v>8</v>
      </c>
      <c r="E88" s="57">
        <v>8</v>
      </c>
      <c r="F88" s="58">
        <v>50</v>
      </c>
      <c r="G88" s="30">
        <f>ROUND(F88/A88*1000,1)</f>
        <v>7.4</v>
      </c>
      <c r="H88" s="62">
        <v>0</v>
      </c>
      <c r="I88" s="57">
        <f t="shared" si="5"/>
        <v>0</v>
      </c>
      <c r="J88" s="62">
        <v>0</v>
      </c>
      <c r="K88" s="137">
        <f t="shared" si="3"/>
        <v>0</v>
      </c>
      <c r="L88" s="62">
        <v>2</v>
      </c>
      <c r="M88" s="30">
        <f>ROUND(L88/Y88*1000,1)</f>
        <v>35.1</v>
      </c>
      <c r="N88" s="64">
        <v>1</v>
      </c>
      <c r="O88" s="30">
        <f>ROUND(N88/Y88*1000,1)</f>
        <v>17.5</v>
      </c>
      <c r="P88" s="62">
        <v>0</v>
      </c>
      <c r="Q88" s="66">
        <v>0</v>
      </c>
      <c r="R88" s="62">
        <v>0</v>
      </c>
      <c r="S88" s="66">
        <f>P88-R88</f>
        <v>0</v>
      </c>
      <c r="T88" s="55">
        <v>25</v>
      </c>
      <c r="U88" s="30">
        <f>ROUND(T88/A88*1000,1)</f>
        <v>3.7</v>
      </c>
      <c r="V88" s="55">
        <v>15</v>
      </c>
      <c r="W88" s="75">
        <f t="shared" si="4"/>
        <v>2.21</v>
      </c>
      <c r="X88" s="71">
        <v>1.33</v>
      </c>
      <c r="Y88" s="132">
        <f>C88+L88+N88</f>
        <v>57</v>
      </c>
      <c r="Z88" s="4"/>
      <c r="AA88">
        <f>C88+R88</f>
        <v>54</v>
      </c>
    </row>
    <row r="89" spans="1:27" ht="24">
      <c r="A89" s="132">
        <v>13077</v>
      </c>
      <c r="B89" s="44" t="s">
        <v>82</v>
      </c>
      <c r="C89" s="55">
        <v>86</v>
      </c>
      <c r="D89" s="8">
        <f>ROUND(C89/A89*1000,1)</f>
        <v>6.6</v>
      </c>
      <c r="E89" s="57">
        <v>8</v>
      </c>
      <c r="F89" s="59">
        <v>114</v>
      </c>
      <c r="G89" s="30">
        <f>ROUND(F89/A89*1000,1)</f>
        <v>8.7</v>
      </c>
      <c r="H89" s="62">
        <v>0</v>
      </c>
      <c r="I89" s="57">
        <f t="shared" si="5"/>
        <v>0</v>
      </c>
      <c r="J89" s="62">
        <v>0</v>
      </c>
      <c r="K89" s="137">
        <f t="shared" si="3"/>
        <v>0</v>
      </c>
      <c r="L89" s="62">
        <v>2</v>
      </c>
      <c r="M89" s="30">
        <f>ROUND(L89/Y89*1000,1)</f>
        <v>22.5</v>
      </c>
      <c r="N89" s="64">
        <v>1</v>
      </c>
      <c r="O89" s="30">
        <f>ROUND(N89/Y89*1000,1)</f>
        <v>11.2</v>
      </c>
      <c r="P89" s="62">
        <v>1</v>
      </c>
      <c r="Q89" s="30">
        <f>ROUND(P89/AA89*1000,1)</f>
        <v>11.5</v>
      </c>
      <c r="R89" s="62">
        <v>1</v>
      </c>
      <c r="S89" s="66">
        <f>P89-R89</f>
        <v>0</v>
      </c>
      <c r="T89" s="55">
        <v>65</v>
      </c>
      <c r="U89" s="30">
        <f>ROUND(T89/A89*1000,1)</f>
        <v>5</v>
      </c>
      <c r="V89" s="55">
        <v>33</v>
      </c>
      <c r="W89" s="75">
        <f t="shared" si="4"/>
        <v>2.52</v>
      </c>
      <c r="X89" s="71">
        <v>1.14</v>
      </c>
      <c r="Y89" s="132">
        <f>C89+L89+N89</f>
        <v>89</v>
      </c>
      <c r="Z89" s="4"/>
      <c r="AA89">
        <f>C89+R89</f>
        <v>87</v>
      </c>
    </row>
    <row r="90" spans="1:27" ht="24">
      <c r="A90" s="132">
        <v>25678</v>
      </c>
      <c r="B90" s="44" t="s">
        <v>83</v>
      </c>
      <c r="C90" s="55">
        <v>186</v>
      </c>
      <c r="D90" s="8">
        <f>ROUND(C90/A90*1000,1)</f>
        <v>7.2</v>
      </c>
      <c r="E90" s="57">
        <v>28</v>
      </c>
      <c r="F90" s="59">
        <v>240</v>
      </c>
      <c r="G90" s="30">
        <f>ROUND(F90/A90*1000,1)</f>
        <v>9.3</v>
      </c>
      <c r="H90" s="62">
        <v>1</v>
      </c>
      <c r="I90" s="137">
        <f t="shared" si="5"/>
        <v>5.4</v>
      </c>
      <c r="J90" s="62">
        <v>1</v>
      </c>
      <c r="K90" s="137">
        <f t="shared" si="3"/>
        <v>5.4</v>
      </c>
      <c r="L90" s="62">
        <v>6</v>
      </c>
      <c r="M90" s="30">
        <f>ROUND(L90/Y90*1000,1)</f>
        <v>30.9</v>
      </c>
      <c r="N90" s="64">
        <v>2</v>
      </c>
      <c r="O90" s="30">
        <f>ROUND(N90/Y90*1000,1)</f>
        <v>10.3</v>
      </c>
      <c r="P90" s="62">
        <v>2</v>
      </c>
      <c r="Q90" s="137">
        <f>ROUND(P90/AA90*1000,1)</f>
        <v>10.7</v>
      </c>
      <c r="R90" s="62">
        <v>1</v>
      </c>
      <c r="S90" s="66">
        <f>P90-R90</f>
        <v>1</v>
      </c>
      <c r="T90" s="55">
        <v>125</v>
      </c>
      <c r="U90" s="30">
        <f>ROUND(T90/A90*1000,1)</f>
        <v>4.9</v>
      </c>
      <c r="V90" s="55">
        <v>56</v>
      </c>
      <c r="W90" s="75">
        <f t="shared" si="4"/>
        <v>2.18</v>
      </c>
      <c r="X90" s="71">
        <v>1.14</v>
      </c>
      <c r="Y90" s="132">
        <f>C90+L90+N90</f>
        <v>194</v>
      </c>
      <c r="Z90" s="4"/>
      <c r="AA90">
        <f>C90+R90</f>
        <v>187</v>
      </c>
    </row>
    <row r="91" spans="1:27" ht="24">
      <c r="A91" s="132">
        <v>11184</v>
      </c>
      <c r="B91" s="45" t="s">
        <v>84</v>
      </c>
      <c r="C91" s="55">
        <v>101</v>
      </c>
      <c r="D91" s="8">
        <f>ROUND(C91/A91*1000,1)</f>
        <v>9</v>
      </c>
      <c r="E91" s="57">
        <v>5</v>
      </c>
      <c r="F91" s="58">
        <v>138</v>
      </c>
      <c r="G91" s="30">
        <f>ROUND(F91/A91*1000,1)</f>
        <v>12.3</v>
      </c>
      <c r="H91" s="62">
        <v>0</v>
      </c>
      <c r="I91" s="137">
        <f t="shared" si="5"/>
        <v>0</v>
      </c>
      <c r="J91" s="62">
        <v>0</v>
      </c>
      <c r="K91" s="137">
        <f t="shared" si="3"/>
        <v>0</v>
      </c>
      <c r="L91" s="62">
        <v>2</v>
      </c>
      <c r="M91" s="30">
        <f>ROUND(L91/Y91*1000,1)</f>
        <v>19.2</v>
      </c>
      <c r="N91" s="64">
        <v>1</v>
      </c>
      <c r="O91" s="30">
        <f>ROUND(N91/Y91*1000,1)</f>
        <v>9.6</v>
      </c>
      <c r="P91" s="62">
        <v>0</v>
      </c>
      <c r="Q91" s="57">
        <f>ROUND(P91/AA91*1000,1)</f>
        <v>0</v>
      </c>
      <c r="R91" s="62">
        <v>0</v>
      </c>
      <c r="S91" s="66">
        <f>P91-R91</f>
        <v>0</v>
      </c>
      <c r="T91" s="55">
        <v>55</v>
      </c>
      <c r="U91" s="30">
        <f>ROUND(T91/A91*1000,1)</f>
        <v>4.9</v>
      </c>
      <c r="V91" s="55">
        <v>12</v>
      </c>
      <c r="W91" s="75">
        <f t="shared" si="4"/>
        <v>1.07</v>
      </c>
      <c r="X91" s="71">
        <v>1.71</v>
      </c>
      <c r="Y91" s="132">
        <f>C91+L91+N91</f>
        <v>104</v>
      </c>
      <c r="Z91" s="4"/>
      <c r="AA91">
        <f>C91+R91</f>
        <v>101</v>
      </c>
    </row>
    <row r="92" spans="1:27" ht="24">
      <c r="A92" s="132">
        <v>5245</v>
      </c>
      <c r="B92" s="45" t="s">
        <v>85</v>
      </c>
      <c r="C92" s="55">
        <v>30</v>
      </c>
      <c r="D92" s="8">
        <f>ROUND(C92/A92*1000,1)</f>
        <v>5.7</v>
      </c>
      <c r="E92" s="57">
        <v>3</v>
      </c>
      <c r="F92" s="58">
        <v>51</v>
      </c>
      <c r="G92" s="30">
        <f>ROUND(F92/A92*1000,1)</f>
        <v>9.7</v>
      </c>
      <c r="H92" s="62">
        <v>0</v>
      </c>
      <c r="I92" s="137">
        <f t="shared" si="5"/>
        <v>0</v>
      </c>
      <c r="J92" s="62">
        <v>0</v>
      </c>
      <c r="K92" s="137">
        <f t="shared" si="3"/>
        <v>0</v>
      </c>
      <c r="L92" s="62">
        <v>0</v>
      </c>
      <c r="M92" s="57">
        <f>ROUND(L92/Y92*1000,1)</f>
        <v>0</v>
      </c>
      <c r="N92" s="64">
        <v>1</v>
      </c>
      <c r="O92" s="57">
        <f>ROUND(N92/Y92*1000,1)</f>
        <v>32.3</v>
      </c>
      <c r="P92" s="62">
        <v>0</v>
      </c>
      <c r="Q92" s="57">
        <f>ROUND(P92/AA92*1000,1)</f>
        <v>0</v>
      </c>
      <c r="R92" s="62">
        <v>0</v>
      </c>
      <c r="S92" s="66">
        <f>P92-R92</f>
        <v>0</v>
      </c>
      <c r="T92" s="55">
        <v>28</v>
      </c>
      <c r="U92" s="30">
        <f>ROUND(T92/A92*1000,1)</f>
        <v>5.3</v>
      </c>
      <c r="V92" s="55">
        <v>10</v>
      </c>
      <c r="W92" s="75">
        <f t="shared" si="4"/>
        <v>1.91</v>
      </c>
      <c r="X92" s="71">
        <v>1.08</v>
      </c>
      <c r="Y92" s="132">
        <f>C92+L92+N92</f>
        <v>31</v>
      </c>
      <c r="Z92" s="4"/>
      <c r="AA92">
        <f>C92+R92</f>
        <v>30</v>
      </c>
    </row>
    <row r="93" spans="1:26" ht="15" customHeight="1">
      <c r="A93" s="132"/>
      <c r="B93" s="45"/>
      <c r="C93" s="55"/>
      <c r="D93" s="8"/>
      <c r="E93" s="57"/>
      <c r="F93" s="58"/>
      <c r="G93" s="30"/>
      <c r="H93" s="62"/>
      <c r="I93" s="137"/>
      <c r="J93" s="62"/>
      <c r="K93" s="137"/>
      <c r="L93" s="62"/>
      <c r="M93" s="30" t="s">
        <v>1</v>
      </c>
      <c r="N93" s="64"/>
      <c r="O93" s="30" t="s">
        <v>1</v>
      </c>
      <c r="P93" s="62"/>
      <c r="Q93" s="30" t="s">
        <v>1</v>
      </c>
      <c r="R93" s="62"/>
      <c r="S93" s="66" t="s">
        <v>1</v>
      </c>
      <c r="T93" s="55"/>
      <c r="U93" s="30"/>
      <c r="V93" s="55"/>
      <c r="W93" s="75"/>
      <c r="X93" s="71"/>
      <c r="Y93" s="132"/>
      <c r="Z93" s="4"/>
    </row>
    <row r="94" spans="1:27" ht="24">
      <c r="A94" s="132">
        <v>17591</v>
      </c>
      <c r="B94" s="45" t="s">
        <v>86</v>
      </c>
      <c r="C94" s="55">
        <v>121</v>
      </c>
      <c r="D94" s="8">
        <f>ROUND(C94/A94*1000,1)</f>
        <v>6.9</v>
      </c>
      <c r="E94" s="57">
        <v>11</v>
      </c>
      <c r="F94" s="58">
        <v>164</v>
      </c>
      <c r="G94" s="30">
        <f>ROUND(F94/A94*1000,1)</f>
        <v>9.3</v>
      </c>
      <c r="H94" s="62">
        <v>1</v>
      </c>
      <c r="I94" s="137">
        <f t="shared" si="5"/>
        <v>8.3</v>
      </c>
      <c r="J94" s="62">
        <v>1</v>
      </c>
      <c r="K94" s="137">
        <f t="shared" si="3"/>
        <v>8.3</v>
      </c>
      <c r="L94" s="62">
        <v>1</v>
      </c>
      <c r="M94" s="30">
        <f>ROUND(L94/Y94*1000,1)</f>
        <v>8.1</v>
      </c>
      <c r="N94" s="64">
        <v>2</v>
      </c>
      <c r="O94" s="30">
        <f>ROUND(N94/Y94*1000,1)</f>
        <v>16.1</v>
      </c>
      <c r="P94" s="62">
        <v>2</v>
      </c>
      <c r="Q94" s="30">
        <f>ROUND(P94/AA94*1000,1)</f>
        <v>16.4</v>
      </c>
      <c r="R94" s="62">
        <v>1</v>
      </c>
      <c r="S94" s="66">
        <f>P94-R94</f>
        <v>1</v>
      </c>
      <c r="T94" s="55">
        <v>78</v>
      </c>
      <c r="U94" s="30">
        <f>ROUND(T94/A94*1000,1)</f>
        <v>4.4</v>
      </c>
      <c r="V94" s="55">
        <v>39</v>
      </c>
      <c r="W94" s="75">
        <f t="shared" si="4"/>
        <v>2.22</v>
      </c>
      <c r="X94" s="71">
        <v>1.26</v>
      </c>
      <c r="Y94" s="132">
        <f>C94+L94+N94</f>
        <v>124</v>
      </c>
      <c r="Z94" s="4"/>
      <c r="AA94">
        <f>C94+R94</f>
        <v>122</v>
      </c>
    </row>
    <row r="95" spans="1:27" ht="24">
      <c r="A95" s="132">
        <v>8130</v>
      </c>
      <c r="B95" s="45" t="s">
        <v>87</v>
      </c>
      <c r="C95" s="55">
        <v>69</v>
      </c>
      <c r="D95" s="8">
        <f>ROUND(C95/A95*1000,1)</f>
        <v>8.5</v>
      </c>
      <c r="E95" s="57">
        <v>6</v>
      </c>
      <c r="F95" s="58">
        <v>102</v>
      </c>
      <c r="G95" s="30">
        <f>ROUND(F95/A95*1000,1)</f>
        <v>12.5</v>
      </c>
      <c r="H95" s="62">
        <v>0</v>
      </c>
      <c r="I95" s="137">
        <f t="shared" si="5"/>
        <v>0</v>
      </c>
      <c r="J95" s="62">
        <v>0</v>
      </c>
      <c r="K95" s="137">
        <f t="shared" si="3"/>
        <v>0</v>
      </c>
      <c r="L95" s="62">
        <v>1</v>
      </c>
      <c r="M95" s="30">
        <f>ROUND(L95/Y95*1000,1)</f>
        <v>14.1</v>
      </c>
      <c r="N95" s="64">
        <v>1</v>
      </c>
      <c r="O95" s="30">
        <f>ROUND(N95/Y95*1000,1)</f>
        <v>14.1</v>
      </c>
      <c r="P95" s="62">
        <v>0</v>
      </c>
      <c r="Q95" s="57">
        <f>ROUND(P95/AA95*1000,1)</f>
        <v>0</v>
      </c>
      <c r="R95" s="62">
        <v>0</v>
      </c>
      <c r="S95" s="66">
        <f>P95-R95</f>
        <v>0</v>
      </c>
      <c r="T95" s="55">
        <v>32</v>
      </c>
      <c r="U95" s="30">
        <f>ROUND(T95/A95*1000,1)</f>
        <v>3.9</v>
      </c>
      <c r="V95" s="55">
        <v>20</v>
      </c>
      <c r="W95" s="75">
        <f t="shared" si="4"/>
        <v>2.46</v>
      </c>
      <c r="X95" s="71">
        <v>1.57</v>
      </c>
      <c r="Y95" s="132">
        <f>C95+L95+N95</f>
        <v>71</v>
      </c>
      <c r="Z95" s="4"/>
      <c r="AA95">
        <f>C95+R95</f>
        <v>69</v>
      </c>
    </row>
    <row r="96" spans="1:27" ht="24">
      <c r="A96" s="132">
        <v>16969</v>
      </c>
      <c r="B96" s="45" t="s">
        <v>88</v>
      </c>
      <c r="C96" s="55">
        <v>125</v>
      </c>
      <c r="D96" s="8">
        <f>ROUND(C96/A96*1000,1)</f>
        <v>7.4</v>
      </c>
      <c r="E96" s="57">
        <v>14</v>
      </c>
      <c r="F96" s="58">
        <v>157</v>
      </c>
      <c r="G96" s="30">
        <f>ROUND(F96/A96*1000,1)</f>
        <v>9.3</v>
      </c>
      <c r="H96" s="62">
        <v>0</v>
      </c>
      <c r="I96" s="137">
        <f t="shared" si="5"/>
        <v>0</v>
      </c>
      <c r="J96" s="62">
        <v>0</v>
      </c>
      <c r="K96" s="137">
        <f t="shared" si="3"/>
        <v>0</v>
      </c>
      <c r="L96" s="62">
        <v>4</v>
      </c>
      <c r="M96" s="30">
        <f>ROUND(L96/Y96*1000,1)</f>
        <v>30.8</v>
      </c>
      <c r="N96" s="64">
        <v>1</v>
      </c>
      <c r="O96" s="30">
        <f>ROUND(N96/Y96*1000,1)</f>
        <v>7.7</v>
      </c>
      <c r="P96" s="62">
        <v>2</v>
      </c>
      <c r="Q96" s="30">
        <f>ROUND(P96/AA96*1000,1)</f>
        <v>15.7</v>
      </c>
      <c r="R96" s="62">
        <v>2</v>
      </c>
      <c r="S96" s="66">
        <f>P96-R96</f>
        <v>0</v>
      </c>
      <c r="T96" s="55">
        <v>82</v>
      </c>
      <c r="U96" s="30">
        <f>ROUND(T96/A96*1000,1)</f>
        <v>4.8</v>
      </c>
      <c r="V96" s="55">
        <v>29</v>
      </c>
      <c r="W96" s="75">
        <f t="shared" si="4"/>
        <v>1.71</v>
      </c>
      <c r="X96" s="71">
        <v>1.25</v>
      </c>
      <c r="Y96" s="132">
        <f>C96+L96+N96</f>
        <v>130</v>
      </c>
      <c r="Z96" s="4"/>
      <c r="AA96">
        <f>C96+R96</f>
        <v>127</v>
      </c>
    </row>
    <row r="97" spans="1:27" ht="24">
      <c r="A97" s="132">
        <v>11056</v>
      </c>
      <c r="B97" s="45" t="s">
        <v>89</v>
      </c>
      <c r="C97" s="55">
        <v>80</v>
      </c>
      <c r="D97" s="8">
        <f>ROUND(C97/A97*1000,1)</f>
        <v>7.2</v>
      </c>
      <c r="E97" s="57">
        <v>5</v>
      </c>
      <c r="F97" s="58">
        <v>112</v>
      </c>
      <c r="G97" s="30">
        <f>ROUND(F97/A97*1000,1)</f>
        <v>10.1</v>
      </c>
      <c r="H97" s="62">
        <v>0</v>
      </c>
      <c r="I97" s="57">
        <f t="shared" si="5"/>
        <v>0</v>
      </c>
      <c r="J97" s="62">
        <v>0</v>
      </c>
      <c r="K97" s="137">
        <f t="shared" si="3"/>
        <v>0</v>
      </c>
      <c r="L97" s="62">
        <v>3</v>
      </c>
      <c r="M97" s="30">
        <f>ROUND(L97/Y97*1000,1)</f>
        <v>34.5</v>
      </c>
      <c r="N97" s="64">
        <v>4</v>
      </c>
      <c r="O97" s="30">
        <f>ROUND(N97/Y97*1000,1)</f>
        <v>46</v>
      </c>
      <c r="P97" s="62">
        <v>0</v>
      </c>
      <c r="Q97" s="57">
        <f>ROUND(P97/AA97*1000,1)</f>
        <v>0</v>
      </c>
      <c r="R97" s="62">
        <v>0</v>
      </c>
      <c r="S97" s="66">
        <f>P97-R97</f>
        <v>0</v>
      </c>
      <c r="T97" s="55">
        <v>65</v>
      </c>
      <c r="U97" s="30">
        <f>ROUND(T97/A97*1000,1)</f>
        <v>5.9</v>
      </c>
      <c r="V97" s="55">
        <v>29</v>
      </c>
      <c r="W97" s="75">
        <f t="shared" si="4"/>
        <v>2.62</v>
      </c>
      <c r="X97" s="71">
        <v>1.19</v>
      </c>
      <c r="Y97" s="132">
        <f>C97+L97+N97</f>
        <v>87</v>
      </c>
      <c r="Z97" s="4"/>
      <c r="AA97">
        <f>C97+R97</f>
        <v>80</v>
      </c>
    </row>
    <row r="98" spans="1:27" ht="24">
      <c r="A98" s="132">
        <v>10889</v>
      </c>
      <c r="B98" s="45" t="s">
        <v>90</v>
      </c>
      <c r="C98" s="55">
        <v>76</v>
      </c>
      <c r="D98" s="8">
        <f>ROUND(C98/A98*1000,1)</f>
        <v>7</v>
      </c>
      <c r="E98" s="57">
        <v>9</v>
      </c>
      <c r="F98" s="58">
        <v>130</v>
      </c>
      <c r="G98" s="30">
        <f>ROUND(F98/A98*1000,1)</f>
        <v>11.9</v>
      </c>
      <c r="H98" s="62">
        <v>2</v>
      </c>
      <c r="I98" s="137">
        <f t="shared" si="5"/>
        <v>26.3</v>
      </c>
      <c r="J98" s="62">
        <v>1</v>
      </c>
      <c r="K98" s="137">
        <f t="shared" si="3"/>
        <v>13.2</v>
      </c>
      <c r="L98" s="62">
        <v>5</v>
      </c>
      <c r="M98" s="30">
        <f>ROUND(L98/Y98*1000,1)</f>
        <v>61</v>
      </c>
      <c r="N98" s="64">
        <v>1</v>
      </c>
      <c r="O98" s="30">
        <f>ROUND(N98/Y98*1000,1)</f>
        <v>12.2</v>
      </c>
      <c r="P98" s="62">
        <v>1</v>
      </c>
      <c r="Q98" s="30">
        <f>ROUND(P98/AA98*1000,1)</f>
        <v>13.2</v>
      </c>
      <c r="R98" s="62">
        <v>0</v>
      </c>
      <c r="S98" s="66">
        <f>P98-R98</f>
        <v>1</v>
      </c>
      <c r="T98" s="55">
        <v>68</v>
      </c>
      <c r="U98" s="30">
        <f>ROUND(T98/A98*1000,1)</f>
        <v>6.2</v>
      </c>
      <c r="V98" s="55">
        <v>32</v>
      </c>
      <c r="W98" s="75">
        <f t="shared" si="4"/>
        <v>2.94</v>
      </c>
      <c r="X98" s="71">
        <v>1.22</v>
      </c>
      <c r="Y98" s="132">
        <f>C98+L98+N98</f>
        <v>82</v>
      </c>
      <c r="Z98" s="4"/>
      <c r="AA98">
        <f>C98+R98</f>
        <v>76</v>
      </c>
    </row>
    <row r="99" spans="1:26" ht="15" customHeight="1">
      <c r="A99" s="132"/>
      <c r="B99" s="45"/>
      <c r="C99" s="55"/>
      <c r="D99" s="8"/>
      <c r="E99" s="57"/>
      <c r="F99" s="58"/>
      <c r="G99" s="30"/>
      <c r="H99" s="62"/>
      <c r="I99" s="30" t="s">
        <v>1</v>
      </c>
      <c r="J99" s="62"/>
      <c r="K99" s="137"/>
      <c r="L99" s="62"/>
      <c r="M99" s="30" t="s">
        <v>1</v>
      </c>
      <c r="N99" s="64"/>
      <c r="O99" s="30" t="s">
        <v>1</v>
      </c>
      <c r="P99" s="62" t="s">
        <v>1</v>
      </c>
      <c r="Q99" s="30"/>
      <c r="R99" s="62"/>
      <c r="S99" s="66" t="s">
        <v>1</v>
      </c>
      <c r="T99" s="55"/>
      <c r="U99" s="30"/>
      <c r="V99" s="55"/>
      <c r="W99" s="75"/>
      <c r="X99" s="72"/>
      <c r="Y99" s="132"/>
      <c r="Z99" s="4"/>
    </row>
    <row r="100" spans="1:27" ht="24">
      <c r="A100" s="132">
        <v>12144</v>
      </c>
      <c r="B100" s="45" t="s">
        <v>91</v>
      </c>
      <c r="C100" s="55">
        <v>109</v>
      </c>
      <c r="D100" s="8">
        <f>ROUND(C100/A100*1000,1)</f>
        <v>9</v>
      </c>
      <c r="E100" s="57">
        <v>9</v>
      </c>
      <c r="F100" s="58">
        <v>133</v>
      </c>
      <c r="G100" s="30">
        <f>ROUND(F100/A100*1000,1)</f>
        <v>11</v>
      </c>
      <c r="H100" s="62">
        <v>2</v>
      </c>
      <c r="I100" s="30">
        <f>ROUND(H100/C100*1000,1)</f>
        <v>18.3</v>
      </c>
      <c r="J100" s="62">
        <v>1</v>
      </c>
      <c r="K100" s="137">
        <f t="shared" si="3"/>
        <v>9.2</v>
      </c>
      <c r="L100" s="62">
        <v>2</v>
      </c>
      <c r="M100" s="30">
        <f>ROUND(L100/Y100*1000,1)</f>
        <v>18</v>
      </c>
      <c r="N100" s="64">
        <v>0</v>
      </c>
      <c r="O100" s="57">
        <f>ROUND(N100/Y100*1000,1)</f>
        <v>0</v>
      </c>
      <c r="P100" s="62">
        <v>2</v>
      </c>
      <c r="Q100" s="30">
        <f>ROUND(P100/AA100*1000,1)</f>
        <v>18.2</v>
      </c>
      <c r="R100" s="62">
        <v>1</v>
      </c>
      <c r="S100" s="66">
        <f>P100-R100</f>
        <v>1</v>
      </c>
      <c r="T100" s="55">
        <v>55</v>
      </c>
      <c r="U100" s="30">
        <f>ROUND(T100/A100*1000,1)</f>
        <v>4.5</v>
      </c>
      <c r="V100" s="55">
        <v>29</v>
      </c>
      <c r="W100" s="75">
        <f t="shared" si="4"/>
        <v>2.39</v>
      </c>
      <c r="X100" s="71">
        <v>1.56</v>
      </c>
      <c r="Y100" s="132">
        <f>C100+L100+N100</f>
        <v>111</v>
      </c>
      <c r="Z100" s="4"/>
      <c r="AA100">
        <f>C100+R100</f>
        <v>110</v>
      </c>
    </row>
    <row r="101" spans="1:27" ht="24">
      <c r="A101" s="132">
        <v>10072</v>
      </c>
      <c r="B101" s="45" t="s">
        <v>92</v>
      </c>
      <c r="C101" s="55">
        <v>93</v>
      </c>
      <c r="D101" s="8">
        <f>ROUND(C101/A101*1000,1)</f>
        <v>9.2</v>
      </c>
      <c r="E101" s="57">
        <v>9</v>
      </c>
      <c r="F101" s="58">
        <v>108</v>
      </c>
      <c r="G101" s="30">
        <f>ROUND(F101/A101*1000,1)</f>
        <v>10.7</v>
      </c>
      <c r="H101" s="62">
        <v>0</v>
      </c>
      <c r="I101" s="57">
        <f>ROUND(H101/C101*1000,1)</f>
        <v>0</v>
      </c>
      <c r="J101" s="62">
        <v>0</v>
      </c>
      <c r="K101" s="137">
        <f t="shared" si="3"/>
        <v>0</v>
      </c>
      <c r="L101" s="62">
        <v>4</v>
      </c>
      <c r="M101" s="137">
        <f>ROUND(L101/Y101*1000,1)</f>
        <v>40</v>
      </c>
      <c r="N101" s="64">
        <v>3</v>
      </c>
      <c r="O101" s="137">
        <f>ROUND(N101/Y101*1000,1)</f>
        <v>30</v>
      </c>
      <c r="P101" s="62">
        <v>1</v>
      </c>
      <c r="Q101" s="30">
        <f>ROUND(P101/AA101*1000,1)</f>
        <v>10.6</v>
      </c>
      <c r="R101" s="62">
        <v>1</v>
      </c>
      <c r="S101" s="66">
        <f>P101-R101</f>
        <v>0</v>
      </c>
      <c r="T101" s="55">
        <v>53</v>
      </c>
      <c r="U101" s="30">
        <f>ROUND(T101/A101*1000,1)</f>
        <v>5.3</v>
      </c>
      <c r="V101" s="55">
        <v>25</v>
      </c>
      <c r="W101" s="75">
        <f t="shared" si="4"/>
        <v>2.48</v>
      </c>
      <c r="X101" s="71">
        <v>1.73</v>
      </c>
      <c r="Y101" s="132">
        <f>C101+L101+N101</f>
        <v>100</v>
      </c>
      <c r="Z101" s="4"/>
      <c r="AA101">
        <f>C101+R101</f>
        <v>94</v>
      </c>
    </row>
    <row r="102" spans="1:27" ht="24">
      <c r="A102" s="132">
        <v>47464</v>
      </c>
      <c r="B102" s="68" t="s">
        <v>93</v>
      </c>
      <c r="C102" s="55">
        <v>354</v>
      </c>
      <c r="D102" s="8">
        <f>ROUND(C102/A102*1000,1)</f>
        <v>7.5</v>
      </c>
      <c r="E102" s="57">
        <v>32</v>
      </c>
      <c r="F102" s="58">
        <v>389</v>
      </c>
      <c r="G102" s="30">
        <f>ROUND(F102/A102*1000,1)</f>
        <v>8.2</v>
      </c>
      <c r="H102" s="62">
        <v>3</v>
      </c>
      <c r="I102" s="137">
        <f>ROUND(H102/C102*1000,1)</f>
        <v>8.5</v>
      </c>
      <c r="J102" s="62">
        <v>3</v>
      </c>
      <c r="K102" s="137">
        <f t="shared" si="3"/>
        <v>8.5</v>
      </c>
      <c r="L102" s="62">
        <v>3</v>
      </c>
      <c r="M102" s="30">
        <f>ROUND(L102/Y102*1000,1)</f>
        <v>8.3</v>
      </c>
      <c r="N102" s="64">
        <v>6</v>
      </c>
      <c r="O102" s="30">
        <f>ROUND(N102/Y102*1000,1)</f>
        <v>16.5</v>
      </c>
      <c r="P102" s="62">
        <v>4</v>
      </c>
      <c r="Q102" s="30">
        <f>ROUND(P102/AA102*1000,1)</f>
        <v>11.2</v>
      </c>
      <c r="R102" s="62">
        <v>2</v>
      </c>
      <c r="S102" s="66">
        <f>P102-R102</f>
        <v>2</v>
      </c>
      <c r="T102" s="55">
        <v>237</v>
      </c>
      <c r="U102" s="30">
        <f>ROUND(T102/A102*1000,1)</f>
        <v>5</v>
      </c>
      <c r="V102" s="55">
        <v>128</v>
      </c>
      <c r="W102" s="75">
        <f t="shared" si="4"/>
        <v>2.7</v>
      </c>
      <c r="X102" s="71">
        <v>1.2</v>
      </c>
      <c r="Y102" s="132">
        <f>C102+L102+N102</f>
        <v>363</v>
      </c>
      <c r="Z102" s="4"/>
      <c r="AA102">
        <f>C102+R102</f>
        <v>356</v>
      </c>
    </row>
    <row r="103" spans="1:27" ht="24">
      <c r="A103" s="132">
        <v>20153</v>
      </c>
      <c r="B103" s="68" t="s">
        <v>94</v>
      </c>
      <c r="C103" s="55">
        <v>137</v>
      </c>
      <c r="D103" s="8">
        <f>ROUND(C103/A103*1000,1)</f>
        <v>6.8</v>
      </c>
      <c r="E103" s="57">
        <v>10</v>
      </c>
      <c r="F103" s="58">
        <v>228</v>
      </c>
      <c r="G103" s="30">
        <f>ROUND(F103/A103*1000,1)</f>
        <v>11.3</v>
      </c>
      <c r="H103" s="62">
        <v>0</v>
      </c>
      <c r="I103" s="57">
        <f>ROUND(H103/C103*1000,1)</f>
        <v>0</v>
      </c>
      <c r="J103" s="62">
        <v>0</v>
      </c>
      <c r="K103" s="137">
        <f t="shared" si="3"/>
        <v>0</v>
      </c>
      <c r="L103" s="62">
        <v>5</v>
      </c>
      <c r="M103" s="30">
        <f>ROUND(L103/Y103*1000,1)</f>
        <v>34.7</v>
      </c>
      <c r="N103" s="64">
        <v>2</v>
      </c>
      <c r="O103" s="30">
        <f>ROUND(N103/Y103*1000,1)</f>
        <v>13.9</v>
      </c>
      <c r="P103" s="62">
        <v>3</v>
      </c>
      <c r="Q103" s="30">
        <f>ROUND(P103/AA103*1000,1)</f>
        <v>21.4</v>
      </c>
      <c r="R103" s="62">
        <v>3</v>
      </c>
      <c r="S103" s="66">
        <f>P103-R103</f>
        <v>0</v>
      </c>
      <c r="T103" s="55">
        <v>102</v>
      </c>
      <c r="U103" s="30">
        <f>ROUND(T103/A103*1000,1)</f>
        <v>5.1</v>
      </c>
      <c r="V103" s="55">
        <v>50</v>
      </c>
      <c r="W103" s="75">
        <f t="shared" si="4"/>
        <v>2.48</v>
      </c>
      <c r="X103" s="71">
        <v>1.16</v>
      </c>
      <c r="Y103" s="132">
        <f>C103+L103+N103</f>
        <v>144</v>
      </c>
      <c r="Z103" s="4"/>
      <c r="AA103">
        <f>C103+R103</f>
        <v>140</v>
      </c>
    </row>
    <row r="104" spans="1:27" ht="24">
      <c r="A104" s="132">
        <v>24585</v>
      </c>
      <c r="B104" s="44" t="s">
        <v>95</v>
      </c>
      <c r="C104" s="55">
        <v>204</v>
      </c>
      <c r="D104" s="8">
        <f>ROUND(C104/A104*1000,1)</f>
        <v>8.3</v>
      </c>
      <c r="E104" s="57">
        <v>16</v>
      </c>
      <c r="F104" s="59">
        <v>246</v>
      </c>
      <c r="G104" s="30">
        <f>ROUND(F104/A104*1000,1)</f>
        <v>10</v>
      </c>
      <c r="H104" s="62">
        <v>3</v>
      </c>
      <c r="I104" s="137">
        <f>ROUND(H104/C104*1000,1)</f>
        <v>14.7</v>
      </c>
      <c r="J104" s="62">
        <v>1</v>
      </c>
      <c r="K104" s="137">
        <f t="shared" si="3"/>
        <v>4.9</v>
      </c>
      <c r="L104" s="62">
        <v>4</v>
      </c>
      <c r="M104" s="30">
        <f>ROUND(L104/Y104*1000,1)</f>
        <v>19</v>
      </c>
      <c r="N104" s="64">
        <v>2</v>
      </c>
      <c r="O104" s="30">
        <f>ROUND(N104/Y104*1000,1)</f>
        <v>9.5</v>
      </c>
      <c r="P104" s="62">
        <v>2</v>
      </c>
      <c r="Q104" s="30">
        <f>ROUND(P104/AA104*1000,1)</f>
        <v>9.8</v>
      </c>
      <c r="R104" s="62">
        <v>1</v>
      </c>
      <c r="S104" s="66">
        <f>P104-R104</f>
        <v>1</v>
      </c>
      <c r="T104" s="55">
        <v>150</v>
      </c>
      <c r="U104" s="30">
        <f>ROUND(T104/A104*1000,1)</f>
        <v>6.1</v>
      </c>
      <c r="V104" s="55">
        <v>73</v>
      </c>
      <c r="W104" s="75">
        <f t="shared" si="4"/>
        <v>2.97</v>
      </c>
      <c r="X104" s="71">
        <v>1.35</v>
      </c>
      <c r="Y104" s="132">
        <f>C104+L104+N104</f>
        <v>210</v>
      </c>
      <c r="Z104" s="4"/>
      <c r="AA104">
        <f>C104+R104</f>
        <v>205</v>
      </c>
    </row>
    <row r="105" spans="1:26" ht="15" customHeight="1">
      <c r="A105" s="132"/>
      <c r="B105" s="44"/>
      <c r="C105" s="55"/>
      <c r="D105" s="8"/>
      <c r="E105" s="57"/>
      <c r="F105" s="59"/>
      <c r="G105" s="30"/>
      <c r="H105" s="62"/>
      <c r="I105" s="137" t="s">
        <v>1</v>
      </c>
      <c r="J105" s="62"/>
      <c r="K105" s="30"/>
      <c r="L105" s="62"/>
      <c r="M105" s="30" t="s">
        <v>1</v>
      </c>
      <c r="N105" s="64"/>
      <c r="O105" s="30" t="s">
        <v>1</v>
      </c>
      <c r="P105" s="62"/>
      <c r="Q105" s="30" t="s">
        <v>1</v>
      </c>
      <c r="R105" s="62"/>
      <c r="S105" s="66" t="s">
        <v>1</v>
      </c>
      <c r="T105" s="55"/>
      <c r="U105" s="30"/>
      <c r="V105" s="55"/>
      <c r="W105" s="75"/>
      <c r="X105" s="71"/>
      <c r="Y105" s="132"/>
      <c r="Z105" s="4"/>
    </row>
    <row r="106" spans="1:27" ht="24">
      <c r="A106" s="132">
        <v>20149</v>
      </c>
      <c r="B106" s="44" t="s">
        <v>96</v>
      </c>
      <c r="C106" s="55">
        <v>149</v>
      </c>
      <c r="D106" s="8">
        <f>ROUND(C106/A106*1000,1)</f>
        <v>7.4</v>
      </c>
      <c r="E106" s="57">
        <v>14</v>
      </c>
      <c r="F106" s="59">
        <v>184</v>
      </c>
      <c r="G106" s="30">
        <f>ROUND(F106/A106*1000,1)</f>
        <v>9.1</v>
      </c>
      <c r="H106" s="62">
        <v>0</v>
      </c>
      <c r="I106" s="137">
        <f>ROUND(H106/C106*1000,1)</f>
        <v>0</v>
      </c>
      <c r="J106" s="62">
        <v>0</v>
      </c>
      <c r="K106" s="57">
        <f t="shared" si="3"/>
        <v>0</v>
      </c>
      <c r="L106" s="62">
        <v>3</v>
      </c>
      <c r="M106" s="30">
        <f>ROUND(L106/Y106*1000,1)</f>
        <v>19.1</v>
      </c>
      <c r="N106" s="64">
        <v>5</v>
      </c>
      <c r="O106" s="137">
        <f>ROUND(N106/Y106*1000,1)</f>
        <v>31.8</v>
      </c>
      <c r="P106" s="62">
        <v>0</v>
      </c>
      <c r="Q106" s="57">
        <f>ROUND(P106/AA106*1000,1)</f>
        <v>0</v>
      </c>
      <c r="R106" s="62">
        <v>0</v>
      </c>
      <c r="S106" s="66">
        <f>P106-R106</f>
        <v>0</v>
      </c>
      <c r="T106" s="55">
        <v>101</v>
      </c>
      <c r="U106" s="30">
        <f>ROUND(T106/A106*1000,1)</f>
        <v>5</v>
      </c>
      <c r="V106" s="55">
        <v>43</v>
      </c>
      <c r="W106" s="75">
        <f t="shared" si="4"/>
        <v>2.13</v>
      </c>
      <c r="X106" s="71">
        <v>1.24</v>
      </c>
      <c r="Y106" s="132">
        <f>C106+L106+N106</f>
        <v>157</v>
      </c>
      <c r="Z106" s="4"/>
      <c r="AA106">
        <f>C106+R106</f>
        <v>149</v>
      </c>
    </row>
    <row r="107" spans="1:27" ht="24">
      <c r="A107" s="132">
        <v>4758</v>
      </c>
      <c r="B107" s="44" t="s">
        <v>97</v>
      </c>
      <c r="C107" s="55">
        <v>36</v>
      </c>
      <c r="D107" s="8">
        <f>ROUND(C107/A107*1000,1)</f>
        <v>7.6</v>
      </c>
      <c r="E107" s="57">
        <v>3</v>
      </c>
      <c r="F107" s="59">
        <v>52</v>
      </c>
      <c r="G107" s="30">
        <f>ROUND(F107/A107*1000,1)</f>
        <v>10.9</v>
      </c>
      <c r="H107" s="62">
        <v>0</v>
      </c>
      <c r="I107" s="137">
        <f aca="true" t="shared" si="6" ref="I107:I134">ROUND(H107/C107*1000,1)</f>
        <v>0</v>
      </c>
      <c r="J107" s="62">
        <v>0</v>
      </c>
      <c r="K107" s="57">
        <f t="shared" si="3"/>
        <v>0</v>
      </c>
      <c r="L107" s="62">
        <v>1</v>
      </c>
      <c r="M107" s="30">
        <f>ROUND(L107/Y107*1000,1)</f>
        <v>27</v>
      </c>
      <c r="N107" s="64">
        <v>0</v>
      </c>
      <c r="O107" s="66">
        <v>0</v>
      </c>
      <c r="P107" s="62">
        <v>0</v>
      </c>
      <c r="Q107" s="57">
        <f>ROUND(P107/AA107*1000,1)</f>
        <v>0</v>
      </c>
      <c r="R107" s="62">
        <v>0</v>
      </c>
      <c r="S107" s="66">
        <f>P107-R107</f>
        <v>0</v>
      </c>
      <c r="T107" s="55">
        <v>33</v>
      </c>
      <c r="U107" s="30">
        <f>ROUND(T107/A107*1000,1)</f>
        <v>6.9</v>
      </c>
      <c r="V107" s="55">
        <v>13</v>
      </c>
      <c r="W107" s="75">
        <f t="shared" si="4"/>
        <v>2.73</v>
      </c>
      <c r="X107" s="71">
        <v>1.27</v>
      </c>
      <c r="Y107" s="132">
        <f>C107+L107+N107</f>
        <v>37</v>
      </c>
      <c r="Z107" s="4"/>
      <c r="AA107">
        <f>C107+R107</f>
        <v>36</v>
      </c>
    </row>
    <row r="108" spans="1:27" ht="24">
      <c r="A108" s="132">
        <v>11261</v>
      </c>
      <c r="B108" s="44" t="s">
        <v>98</v>
      </c>
      <c r="C108" s="55">
        <v>72</v>
      </c>
      <c r="D108" s="8">
        <f>ROUND(C108/A108*1000,1)</f>
        <v>6.4</v>
      </c>
      <c r="E108" s="57">
        <v>7</v>
      </c>
      <c r="F108" s="59">
        <v>122</v>
      </c>
      <c r="G108" s="30">
        <f>ROUND(F108/A108*1000,1)</f>
        <v>10.8</v>
      </c>
      <c r="H108" s="62">
        <v>0</v>
      </c>
      <c r="I108" s="137">
        <f t="shared" si="6"/>
        <v>0</v>
      </c>
      <c r="J108" s="62">
        <v>0</v>
      </c>
      <c r="K108" s="57">
        <f t="shared" si="3"/>
        <v>0</v>
      </c>
      <c r="L108" s="62">
        <v>4</v>
      </c>
      <c r="M108" s="30">
        <f>ROUND(L108/Y108*1000,1)</f>
        <v>51.3</v>
      </c>
      <c r="N108" s="64">
        <v>2</v>
      </c>
      <c r="O108" s="30">
        <f>ROUND(N108/Y108*1000,1)</f>
        <v>25.6</v>
      </c>
      <c r="P108" s="62">
        <v>0</v>
      </c>
      <c r="Q108" s="57">
        <f>ROUND(P108/AA108*1000,1)</f>
        <v>0</v>
      </c>
      <c r="R108" s="62">
        <v>0</v>
      </c>
      <c r="S108" s="66">
        <f>P108-R108</f>
        <v>0</v>
      </c>
      <c r="T108" s="55">
        <v>62</v>
      </c>
      <c r="U108" s="30">
        <f>ROUND(T108/A108*1000,1)</f>
        <v>5.5</v>
      </c>
      <c r="V108" s="55">
        <v>23</v>
      </c>
      <c r="W108" s="75">
        <f t="shared" si="4"/>
        <v>2.04</v>
      </c>
      <c r="X108" s="71">
        <v>1.11</v>
      </c>
      <c r="Y108" s="132">
        <f>C108+L108+N108</f>
        <v>78</v>
      </c>
      <c r="Z108" s="4"/>
      <c r="AA108">
        <f>C108+R108</f>
        <v>72</v>
      </c>
    </row>
    <row r="109" spans="1:27" ht="24">
      <c r="A109" s="132">
        <v>14566</v>
      </c>
      <c r="B109" s="45" t="s">
        <v>99</v>
      </c>
      <c r="C109" s="55">
        <v>122</v>
      </c>
      <c r="D109" s="8">
        <f>ROUND(C109/A109*1000,1)</f>
        <v>8.4</v>
      </c>
      <c r="E109" s="57">
        <v>10</v>
      </c>
      <c r="F109" s="58">
        <v>134</v>
      </c>
      <c r="G109" s="30">
        <f>ROUND(F109/A109*1000,1)</f>
        <v>9.2</v>
      </c>
      <c r="H109" s="62">
        <v>0</v>
      </c>
      <c r="I109" s="137">
        <f t="shared" si="6"/>
        <v>0</v>
      </c>
      <c r="J109" s="62">
        <v>0</v>
      </c>
      <c r="K109" s="57">
        <f t="shared" si="3"/>
        <v>0</v>
      </c>
      <c r="L109" s="62">
        <v>2</v>
      </c>
      <c r="M109" s="30">
        <f>ROUND(L109/Y109*1000,1)</f>
        <v>16</v>
      </c>
      <c r="N109" s="64">
        <v>1</v>
      </c>
      <c r="O109" s="30">
        <f>ROUND(N109/Y109*1000,1)</f>
        <v>8</v>
      </c>
      <c r="P109" s="62">
        <v>0</v>
      </c>
      <c r="Q109" s="57">
        <f>ROUND(P109/AA109*1000,1)</f>
        <v>0</v>
      </c>
      <c r="R109" s="62">
        <v>0</v>
      </c>
      <c r="S109" s="66">
        <f>P109-R109</f>
        <v>0</v>
      </c>
      <c r="T109" s="55">
        <v>76</v>
      </c>
      <c r="U109" s="30">
        <f>ROUND(T109/A109*1000,1)</f>
        <v>5.2</v>
      </c>
      <c r="V109" s="55">
        <v>33</v>
      </c>
      <c r="W109" s="75">
        <f t="shared" si="4"/>
        <v>2.27</v>
      </c>
      <c r="X109" s="71">
        <v>1.37</v>
      </c>
      <c r="Y109" s="132">
        <f>C109+L109+N109</f>
        <v>125</v>
      </c>
      <c r="Z109" s="4"/>
      <c r="AA109">
        <f>C109+R109</f>
        <v>122</v>
      </c>
    </row>
    <row r="110" spans="1:27" ht="24">
      <c r="A110" s="132">
        <v>8465</v>
      </c>
      <c r="B110" s="44" t="s">
        <v>100</v>
      </c>
      <c r="C110" s="55">
        <v>67</v>
      </c>
      <c r="D110" s="8">
        <f>ROUND(C110/A110*1000,1)</f>
        <v>7.9</v>
      </c>
      <c r="E110" s="57">
        <v>10</v>
      </c>
      <c r="F110" s="59">
        <v>88</v>
      </c>
      <c r="G110" s="30">
        <f>ROUND(F110/A110*1000,1)</f>
        <v>10.4</v>
      </c>
      <c r="H110" s="62">
        <v>0</v>
      </c>
      <c r="I110" s="137">
        <f t="shared" si="6"/>
        <v>0</v>
      </c>
      <c r="J110" s="62">
        <v>0</v>
      </c>
      <c r="K110" s="57">
        <f t="shared" si="3"/>
        <v>0</v>
      </c>
      <c r="L110" s="62">
        <v>1</v>
      </c>
      <c r="M110" s="137">
        <f>ROUND(L110/Y110*1000,1)</f>
        <v>14.7</v>
      </c>
      <c r="N110" s="64">
        <v>0</v>
      </c>
      <c r="O110" s="57">
        <f>ROUND(N110/Y110*1000,1)</f>
        <v>0</v>
      </c>
      <c r="P110" s="62">
        <v>1</v>
      </c>
      <c r="Q110" s="137">
        <f>ROUND(P110/AA110*1000,1)</f>
        <v>14.7</v>
      </c>
      <c r="R110" s="62">
        <v>1</v>
      </c>
      <c r="S110" s="66">
        <f>P110-R110</f>
        <v>0</v>
      </c>
      <c r="T110" s="55">
        <v>37</v>
      </c>
      <c r="U110" s="30">
        <f>ROUND(T110/A110*1000,1)</f>
        <v>4.4</v>
      </c>
      <c r="V110" s="55">
        <v>18</v>
      </c>
      <c r="W110" s="75">
        <f t="shared" si="4"/>
        <v>2.13</v>
      </c>
      <c r="X110" s="71">
        <v>1.41</v>
      </c>
      <c r="Y110" s="132">
        <f>C110+L110+N110</f>
        <v>68</v>
      </c>
      <c r="Z110" s="4"/>
      <c r="AA110">
        <f>C110+R110</f>
        <v>68</v>
      </c>
    </row>
    <row r="111" spans="1:26" ht="15" customHeight="1">
      <c r="A111" s="132"/>
      <c r="B111" s="44"/>
      <c r="C111" s="55"/>
      <c r="D111" s="8"/>
      <c r="E111" s="57"/>
      <c r="F111" s="59"/>
      <c r="G111" s="30"/>
      <c r="H111" s="62"/>
      <c r="I111" s="137"/>
      <c r="J111" s="62"/>
      <c r="K111" s="57"/>
      <c r="L111" s="62"/>
      <c r="M111" s="137" t="s">
        <v>1</v>
      </c>
      <c r="N111" s="64"/>
      <c r="O111" s="30"/>
      <c r="P111" s="62"/>
      <c r="Q111" s="137"/>
      <c r="R111" s="62"/>
      <c r="S111" s="66" t="s">
        <v>1</v>
      </c>
      <c r="T111" s="55"/>
      <c r="U111" s="30"/>
      <c r="V111" s="55"/>
      <c r="W111" s="75"/>
      <c r="X111" s="71"/>
      <c r="Y111" s="132"/>
      <c r="Z111" s="4"/>
    </row>
    <row r="112" spans="1:27" ht="24">
      <c r="A112" s="132">
        <v>11675</v>
      </c>
      <c r="B112" s="44" t="s">
        <v>101</v>
      </c>
      <c r="C112" s="55">
        <v>84</v>
      </c>
      <c r="D112" s="8">
        <f>ROUND(C112/A112*1000,1)</f>
        <v>7.2</v>
      </c>
      <c r="E112" s="57">
        <v>6</v>
      </c>
      <c r="F112" s="59">
        <v>124</v>
      </c>
      <c r="G112" s="30">
        <f>ROUND(F112/A112*1000,1)</f>
        <v>10.6</v>
      </c>
      <c r="H112" s="62">
        <v>0</v>
      </c>
      <c r="I112" s="137">
        <f t="shared" si="6"/>
        <v>0</v>
      </c>
      <c r="J112" s="62">
        <v>0</v>
      </c>
      <c r="K112" s="57">
        <f t="shared" si="3"/>
        <v>0</v>
      </c>
      <c r="L112" s="62">
        <v>1</v>
      </c>
      <c r="M112" s="137">
        <f>ROUND(L112/Y112*1000,1)</f>
        <v>11.5</v>
      </c>
      <c r="N112" s="64">
        <v>2</v>
      </c>
      <c r="O112" s="30">
        <f>ROUND(N112/Y112*1000,1)</f>
        <v>23</v>
      </c>
      <c r="P112" s="96">
        <v>1</v>
      </c>
      <c r="Q112" s="137">
        <f>ROUND(P112/AA112*1000,1)</f>
        <v>11.8</v>
      </c>
      <c r="R112" s="62">
        <v>1</v>
      </c>
      <c r="S112" s="66">
        <f>P112-R112</f>
        <v>0</v>
      </c>
      <c r="T112" s="55">
        <v>60</v>
      </c>
      <c r="U112" s="30">
        <f>ROUND(T112/A112*1000,1)</f>
        <v>5.1</v>
      </c>
      <c r="V112" s="55">
        <v>12</v>
      </c>
      <c r="W112" s="75">
        <f t="shared" si="4"/>
        <v>1.03</v>
      </c>
      <c r="X112" s="71">
        <v>1.21</v>
      </c>
      <c r="Y112" s="132">
        <f>C112+L112+N112</f>
        <v>87</v>
      </c>
      <c r="Z112" s="4"/>
      <c r="AA112">
        <f>C112+R112</f>
        <v>85</v>
      </c>
    </row>
    <row r="113" spans="1:27" ht="24">
      <c r="A113" s="132">
        <v>8138</v>
      </c>
      <c r="B113" s="44" t="s">
        <v>102</v>
      </c>
      <c r="C113" s="55">
        <v>48</v>
      </c>
      <c r="D113" s="8">
        <f>ROUND(C113/A113*1000,1)</f>
        <v>5.9</v>
      </c>
      <c r="E113" s="57">
        <v>7</v>
      </c>
      <c r="F113" s="59">
        <v>94</v>
      </c>
      <c r="G113" s="30">
        <f>ROUND(F113/A113*1000,1)</f>
        <v>11.6</v>
      </c>
      <c r="H113" s="62">
        <v>2</v>
      </c>
      <c r="I113" s="137">
        <f t="shared" si="6"/>
        <v>41.7</v>
      </c>
      <c r="J113" s="62">
        <v>0</v>
      </c>
      <c r="K113" s="57">
        <f t="shared" si="3"/>
        <v>0</v>
      </c>
      <c r="L113" s="62">
        <v>0</v>
      </c>
      <c r="M113" s="57">
        <f>ROUND(L113/Y113*1000,1)</f>
        <v>0</v>
      </c>
      <c r="N113" s="64">
        <v>0</v>
      </c>
      <c r="O113" s="66">
        <v>0</v>
      </c>
      <c r="P113" s="96">
        <v>0</v>
      </c>
      <c r="Q113" s="137">
        <f>ROUND(P113/AA113*1000,1)</f>
        <v>0</v>
      </c>
      <c r="R113" s="62">
        <v>0</v>
      </c>
      <c r="S113" s="66">
        <f>P113-R113</f>
        <v>0</v>
      </c>
      <c r="T113" s="55">
        <v>28</v>
      </c>
      <c r="U113" s="30">
        <f>ROUND(T113/A113*1000,1)</f>
        <v>3.4</v>
      </c>
      <c r="V113" s="55">
        <v>8</v>
      </c>
      <c r="W113" s="75">
        <f t="shared" si="4"/>
        <v>0.98</v>
      </c>
      <c r="X113" s="71">
        <v>1.1</v>
      </c>
      <c r="Y113" s="132">
        <f>C113+L113+N113</f>
        <v>48</v>
      </c>
      <c r="Z113" s="4"/>
      <c r="AA113">
        <f>C113+R113</f>
        <v>48</v>
      </c>
    </row>
    <row r="114" spans="1:27" ht="24">
      <c r="A114" s="132">
        <v>14111</v>
      </c>
      <c r="B114" s="45" t="s">
        <v>103</v>
      </c>
      <c r="C114" s="55">
        <v>104</v>
      </c>
      <c r="D114" s="8">
        <f>ROUND(C114/A114*1000,1)</f>
        <v>7.4</v>
      </c>
      <c r="E114" s="57">
        <v>8</v>
      </c>
      <c r="F114" s="58">
        <v>116</v>
      </c>
      <c r="G114" s="30">
        <f>ROUND(F114/A114*1000,1)</f>
        <v>8.2</v>
      </c>
      <c r="H114" s="62">
        <v>0</v>
      </c>
      <c r="I114" s="137">
        <f t="shared" si="6"/>
        <v>0</v>
      </c>
      <c r="J114" s="62">
        <v>0</v>
      </c>
      <c r="K114" s="57">
        <f t="shared" si="3"/>
        <v>0</v>
      </c>
      <c r="L114" s="62">
        <v>3</v>
      </c>
      <c r="M114" s="30">
        <f>ROUND(L114/Y114*1000,1)</f>
        <v>27.8</v>
      </c>
      <c r="N114" s="64">
        <v>1</v>
      </c>
      <c r="O114" s="30">
        <f>ROUND(N114/Y114*1000,1)</f>
        <v>9.3</v>
      </c>
      <c r="P114" s="96">
        <v>1</v>
      </c>
      <c r="Q114" s="137">
        <f>ROUND(P114/AA114*1000,1)</f>
        <v>9.5</v>
      </c>
      <c r="R114" s="62">
        <v>1</v>
      </c>
      <c r="S114" s="66">
        <f>P114-R114</f>
        <v>0</v>
      </c>
      <c r="T114" s="55">
        <v>71</v>
      </c>
      <c r="U114" s="30">
        <f>ROUND(T114/A114*1000,1)</f>
        <v>5</v>
      </c>
      <c r="V114" s="55">
        <v>29</v>
      </c>
      <c r="W114" s="75">
        <f t="shared" si="4"/>
        <v>2.06</v>
      </c>
      <c r="X114" s="71">
        <v>1.22</v>
      </c>
      <c r="Y114" s="132">
        <f>C114+L114+N114</f>
        <v>108</v>
      </c>
      <c r="Z114" s="4"/>
      <c r="AA114">
        <f>C114+R114</f>
        <v>105</v>
      </c>
    </row>
    <row r="115" spans="1:27" ht="24">
      <c r="A115" s="132">
        <v>13103</v>
      </c>
      <c r="B115" s="44" t="s">
        <v>104</v>
      </c>
      <c r="C115" s="55">
        <v>81</v>
      </c>
      <c r="D115" s="8">
        <f>ROUND(C115/A115*1000,1)</f>
        <v>6.2</v>
      </c>
      <c r="E115" s="57">
        <v>7</v>
      </c>
      <c r="F115" s="59">
        <v>121</v>
      </c>
      <c r="G115" s="30">
        <f>ROUND(F115/A115*1000,1)</f>
        <v>9.2</v>
      </c>
      <c r="H115" s="62">
        <v>0</v>
      </c>
      <c r="I115" s="137">
        <f t="shared" si="6"/>
        <v>0</v>
      </c>
      <c r="J115" s="62">
        <v>0</v>
      </c>
      <c r="K115" s="57">
        <f t="shared" si="3"/>
        <v>0</v>
      </c>
      <c r="L115" s="62">
        <v>1</v>
      </c>
      <c r="M115" s="30">
        <f>ROUND(L115/Y115*1000,1)</f>
        <v>11.8</v>
      </c>
      <c r="N115" s="64">
        <v>3</v>
      </c>
      <c r="O115" s="137">
        <f>ROUND(N115/Y115*1000,1)</f>
        <v>35.3</v>
      </c>
      <c r="P115" s="96">
        <v>1</v>
      </c>
      <c r="Q115" s="30">
        <f>ROUND(P115/AA115*1000,1)</f>
        <v>12.2</v>
      </c>
      <c r="R115" s="62">
        <v>1</v>
      </c>
      <c r="S115" s="66">
        <f>P115-R115</f>
        <v>0</v>
      </c>
      <c r="T115" s="55">
        <v>49</v>
      </c>
      <c r="U115" s="30">
        <f>ROUND(T115/A115*1000,1)</f>
        <v>3.7</v>
      </c>
      <c r="V115" s="55">
        <v>35</v>
      </c>
      <c r="W115" s="75">
        <f t="shared" si="4"/>
        <v>2.67</v>
      </c>
      <c r="X115" s="71">
        <v>1.05</v>
      </c>
      <c r="Y115" s="132">
        <f>C115+L115+N115</f>
        <v>85</v>
      </c>
      <c r="Z115" s="4"/>
      <c r="AA115">
        <f>C115+R115</f>
        <v>82</v>
      </c>
    </row>
    <row r="116" spans="1:27" ht="24">
      <c r="A116" s="132">
        <v>8561</v>
      </c>
      <c r="B116" s="44" t="s">
        <v>105</v>
      </c>
      <c r="C116" s="55">
        <v>53</v>
      </c>
      <c r="D116" s="8">
        <f>ROUND(C116/A116*1000,1)</f>
        <v>6.2</v>
      </c>
      <c r="E116" s="57">
        <v>4</v>
      </c>
      <c r="F116" s="59">
        <v>76</v>
      </c>
      <c r="G116" s="30">
        <f>ROUND(F116/A116*1000,1)</f>
        <v>8.9</v>
      </c>
      <c r="H116" s="62">
        <v>0</v>
      </c>
      <c r="I116" s="137">
        <f t="shared" si="6"/>
        <v>0</v>
      </c>
      <c r="J116" s="62">
        <v>0</v>
      </c>
      <c r="K116" s="57">
        <f t="shared" si="3"/>
        <v>0</v>
      </c>
      <c r="L116" s="62">
        <v>1</v>
      </c>
      <c r="M116" s="30">
        <f>ROUND(L116/Y116*1000,1)</f>
        <v>17.9</v>
      </c>
      <c r="N116" s="64">
        <v>2</v>
      </c>
      <c r="O116" s="30">
        <f>ROUND(N116/Y116*1000,1)</f>
        <v>35.7</v>
      </c>
      <c r="P116" s="96">
        <v>0</v>
      </c>
      <c r="Q116" s="57">
        <f>ROUND(P116/AA116*1000,1)</f>
        <v>0</v>
      </c>
      <c r="R116" s="62">
        <v>0</v>
      </c>
      <c r="S116" s="66">
        <f>P116-R116</f>
        <v>0</v>
      </c>
      <c r="T116" s="55">
        <v>36</v>
      </c>
      <c r="U116" s="30">
        <f>ROUND(T116/A116*1000,1)</f>
        <v>4.2</v>
      </c>
      <c r="V116" s="55">
        <v>14</v>
      </c>
      <c r="W116" s="75">
        <f t="shared" si="4"/>
        <v>1.64</v>
      </c>
      <c r="X116" s="71">
        <v>1.16</v>
      </c>
      <c r="Y116" s="132">
        <f>C116+L116+N116</f>
        <v>56</v>
      </c>
      <c r="Z116" s="4"/>
      <c r="AA116">
        <f>C116+R116</f>
        <v>53</v>
      </c>
    </row>
    <row r="117" spans="2:26" ht="15" customHeight="1">
      <c r="B117" s="44"/>
      <c r="C117" s="55"/>
      <c r="D117" s="5"/>
      <c r="E117" s="57"/>
      <c r="F117" s="59"/>
      <c r="G117" s="29"/>
      <c r="H117" s="62"/>
      <c r="I117" s="137"/>
      <c r="J117" s="62"/>
      <c r="K117" s="57"/>
      <c r="L117" s="62"/>
      <c r="M117" s="30" t="s">
        <v>1</v>
      </c>
      <c r="N117" s="64"/>
      <c r="O117" s="30"/>
      <c r="P117" s="96"/>
      <c r="Q117" s="30" t="s">
        <v>1</v>
      </c>
      <c r="R117" s="62"/>
      <c r="S117" s="66" t="s">
        <v>1</v>
      </c>
      <c r="T117" s="55"/>
      <c r="U117" s="29"/>
      <c r="V117" s="55"/>
      <c r="W117" s="75"/>
      <c r="X117" s="71"/>
      <c r="Y117" s="132"/>
      <c r="Z117" s="4"/>
    </row>
    <row r="118" spans="1:27" ht="24">
      <c r="A118" s="132">
        <v>10504</v>
      </c>
      <c r="B118" s="44" t="s">
        <v>106</v>
      </c>
      <c r="C118" s="55">
        <v>57</v>
      </c>
      <c r="D118" s="8">
        <f>ROUND(C118/A118*1000,1)</f>
        <v>5.4</v>
      </c>
      <c r="E118" s="57">
        <v>3</v>
      </c>
      <c r="F118" s="59">
        <v>124</v>
      </c>
      <c r="G118" s="30">
        <f>ROUND(F118/A118*1000,1)</f>
        <v>11.8</v>
      </c>
      <c r="H118" s="62">
        <v>0</v>
      </c>
      <c r="I118" s="137">
        <f t="shared" si="6"/>
        <v>0</v>
      </c>
      <c r="J118" s="62">
        <v>0</v>
      </c>
      <c r="K118" s="57">
        <f t="shared" si="3"/>
        <v>0</v>
      </c>
      <c r="L118" s="62">
        <v>1</v>
      </c>
      <c r="M118" s="30">
        <f>ROUND(L118/Y118*1000,1)</f>
        <v>17.2</v>
      </c>
      <c r="N118" s="64">
        <v>0</v>
      </c>
      <c r="O118" s="57">
        <f>ROUND(N118/Y118*1000,1)</f>
        <v>0</v>
      </c>
      <c r="P118" s="96">
        <v>0</v>
      </c>
      <c r="Q118" s="57">
        <f>ROUND(P118/AA118*1000,1)</f>
        <v>0</v>
      </c>
      <c r="R118" s="62">
        <v>0</v>
      </c>
      <c r="S118" s="66">
        <f>P118-R118</f>
        <v>0</v>
      </c>
      <c r="T118" s="55">
        <v>36</v>
      </c>
      <c r="U118" s="30">
        <f>ROUND(T118/A118*1000,1)</f>
        <v>3.4</v>
      </c>
      <c r="V118" s="55">
        <v>12</v>
      </c>
      <c r="W118" s="75">
        <f t="shared" si="4"/>
        <v>1.14</v>
      </c>
      <c r="X118" s="72">
        <v>1.14</v>
      </c>
      <c r="Y118" s="132">
        <f>C118+L118+N118</f>
        <v>58</v>
      </c>
      <c r="Z118" s="4"/>
      <c r="AA118">
        <f>C118+R118</f>
        <v>57</v>
      </c>
    </row>
    <row r="119" spans="1:27" ht="24">
      <c r="A119" s="132">
        <v>12013</v>
      </c>
      <c r="B119" s="44" t="s">
        <v>107</v>
      </c>
      <c r="C119" s="55">
        <v>66</v>
      </c>
      <c r="D119" s="8">
        <f>ROUND(C119/A119*1000,1)</f>
        <v>5.5</v>
      </c>
      <c r="E119" s="57">
        <v>7</v>
      </c>
      <c r="F119" s="59">
        <v>130</v>
      </c>
      <c r="G119" s="30">
        <f>ROUND(F119/A119*1000,1)</f>
        <v>10.8</v>
      </c>
      <c r="H119" s="62">
        <v>0</v>
      </c>
      <c r="I119" s="137">
        <f t="shared" si="6"/>
        <v>0</v>
      </c>
      <c r="J119" s="62">
        <v>0</v>
      </c>
      <c r="K119" s="57">
        <f t="shared" si="3"/>
        <v>0</v>
      </c>
      <c r="L119" s="62">
        <v>2</v>
      </c>
      <c r="M119" s="30">
        <f>ROUND(L119/Y119*1000,1)</f>
        <v>29</v>
      </c>
      <c r="N119" s="64">
        <v>1</v>
      </c>
      <c r="O119" s="30">
        <f>ROUND(N119/Y119*1000,1)</f>
        <v>14.5</v>
      </c>
      <c r="P119" s="96">
        <v>2</v>
      </c>
      <c r="Q119" s="137">
        <f>ROUND(P119/AA119*1000,1)</f>
        <v>29.4</v>
      </c>
      <c r="R119" s="62">
        <v>2</v>
      </c>
      <c r="S119" s="66">
        <f>P119-R119</f>
        <v>0</v>
      </c>
      <c r="T119" s="55">
        <v>38</v>
      </c>
      <c r="U119" s="30">
        <f>ROUND(T119/A119*1000,1)</f>
        <v>3.2</v>
      </c>
      <c r="V119" s="55">
        <v>18</v>
      </c>
      <c r="W119" s="75">
        <f t="shared" si="4"/>
        <v>1.5</v>
      </c>
      <c r="X119" s="72">
        <v>1.13</v>
      </c>
      <c r="Y119" s="132">
        <f>C119+L119+N119</f>
        <v>69</v>
      </c>
      <c r="Z119" s="4"/>
      <c r="AA119">
        <f>C119+R119</f>
        <v>68</v>
      </c>
    </row>
    <row r="120" spans="1:27" ht="24">
      <c r="A120" s="132">
        <v>7898</v>
      </c>
      <c r="B120" s="44" t="s">
        <v>108</v>
      </c>
      <c r="C120" s="55">
        <v>47</v>
      </c>
      <c r="D120" s="8">
        <f>ROUND(C120/A120*1000,1)</f>
        <v>6</v>
      </c>
      <c r="E120" s="57">
        <v>5</v>
      </c>
      <c r="F120" s="59">
        <v>81</v>
      </c>
      <c r="G120" s="30">
        <f>ROUND(F120/A120*1000,1)</f>
        <v>10.3</v>
      </c>
      <c r="H120" s="62">
        <v>0</v>
      </c>
      <c r="I120" s="137">
        <f t="shared" si="6"/>
        <v>0</v>
      </c>
      <c r="J120" s="62">
        <v>0</v>
      </c>
      <c r="K120" s="57">
        <f t="shared" si="3"/>
        <v>0</v>
      </c>
      <c r="L120" s="62">
        <v>0</v>
      </c>
      <c r="M120" s="57">
        <f>ROUND(L120/Y120*1000,1)</f>
        <v>0</v>
      </c>
      <c r="N120" s="64">
        <v>1</v>
      </c>
      <c r="O120" s="30">
        <f>ROUND(N120/Y120*1000,1)</f>
        <v>20.8</v>
      </c>
      <c r="P120" s="96">
        <v>0</v>
      </c>
      <c r="Q120" s="57">
        <f>ROUND(P120/AA120*1000,1)</f>
        <v>0</v>
      </c>
      <c r="R120" s="62">
        <v>0</v>
      </c>
      <c r="S120" s="66">
        <f>P120-R120</f>
        <v>0</v>
      </c>
      <c r="T120" s="55">
        <v>27</v>
      </c>
      <c r="U120" s="30">
        <f>ROUND(T120/A120*1000,1)</f>
        <v>3.4</v>
      </c>
      <c r="V120" s="55">
        <v>13</v>
      </c>
      <c r="W120" s="75">
        <f t="shared" si="4"/>
        <v>1.65</v>
      </c>
      <c r="X120" s="72">
        <v>1.24</v>
      </c>
      <c r="Y120" s="132">
        <f>C120+L120+N120</f>
        <v>48</v>
      </c>
      <c r="Z120" s="4"/>
      <c r="AA120">
        <f>C120+R120</f>
        <v>47</v>
      </c>
    </row>
    <row r="121" spans="1:27" ht="24">
      <c r="A121" s="132">
        <v>7971</v>
      </c>
      <c r="B121" s="44" t="s">
        <v>109</v>
      </c>
      <c r="C121" s="55">
        <v>46</v>
      </c>
      <c r="D121" s="8">
        <f>ROUND(C121/A121*1000,1)</f>
        <v>5.8</v>
      </c>
      <c r="E121" s="57">
        <v>7</v>
      </c>
      <c r="F121" s="59">
        <v>85</v>
      </c>
      <c r="G121" s="30">
        <f>ROUND(F121/A121*1000,1)</f>
        <v>10.7</v>
      </c>
      <c r="H121" s="62">
        <v>0</v>
      </c>
      <c r="I121" s="137">
        <f t="shared" si="6"/>
        <v>0</v>
      </c>
      <c r="J121" s="62">
        <v>0</v>
      </c>
      <c r="K121" s="57">
        <f t="shared" si="3"/>
        <v>0</v>
      </c>
      <c r="L121" s="62">
        <v>1</v>
      </c>
      <c r="M121" s="30">
        <f>ROUND(L121/Y121*1000,1)</f>
        <v>21.3</v>
      </c>
      <c r="N121" s="64">
        <v>0</v>
      </c>
      <c r="O121" s="57">
        <f>ROUND(N121/Y121*1000,1)</f>
        <v>0</v>
      </c>
      <c r="P121" s="96">
        <v>0</v>
      </c>
      <c r="Q121" s="57">
        <f>ROUND(P121/AA121*1000,1)</f>
        <v>0</v>
      </c>
      <c r="R121" s="62">
        <v>0</v>
      </c>
      <c r="S121" s="66">
        <f>P121-R121</f>
        <v>0</v>
      </c>
      <c r="T121" s="55">
        <v>38</v>
      </c>
      <c r="U121" s="30">
        <f>ROUND(T121/A121*1000,1)</f>
        <v>4.8</v>
      </c>
      <c r="V121" s="55">
        <v>9</v>
      </c>
      <c r="W121" s="75">
        <f t="shared" si="4"/>
        <v>1.13</v>
      </c>
      <c r="X121" s="72">
        <v>1.17</v>
      </c>
      <c r="Y121" s="132">
        <f>C121+L121+N121</f>
        <v>47</v>
      </c>
      <c r="Z121" s="4"/>
      <c r="AA121">
        <f>C121+R121</f>
        <v>46</v>
      </c>
    </row>
    <row r="122" spans="1:27" ht="24">
      <c r="A122" s="132">
        <v>20429</v>
      </c>
      <c r="B122" s="45" t="s">
        <v>110</v>
      </c>
      <c r="C122" s="55">
        <v>146</v>
      </c>
      <c r="D122" s="8">
        <f>ROUND(C122/A122*1000,1)</f>
        <v>7.1</v>
      </c>
      <c r="E122" s="57">
        <v>16</v>
      </c>
      <c r="F122" s="58">
        <v>208</v>
      </c>
      <c r="G122" s="30">
        <f>ROUND(F122/A122*1000,1)</f>
        <v>10.2</v>
      </c>
      <c r="H122" s="62">
        <v>0</v>
      </c>
      <c r="I122" s="137">
        <f t="shared" si="6"/>
        <v>0</v>
      </c>
      <c r="J122" s="62">
        <v>0</v>
      </c>
      <c r="K122" s="57">
        <f t="shared" si="3"/>
        <v>0</v>
      </c>
      <c r="L122" s="62">
        <v>1</v>
      </c>
      <c r="M122" s="30">
        <f>ROUND(L122/Y122*1000,1)</f>
        <v>6.6</v>
      </c>
      <c r="N122" s="64">
        <v>4</v>
      </c>
      <c r="O122" s="30">
        <f>ROUND(N122/Y122*1000,1)</f>
        <v>26.5</v>
      </c>
      <c r="P122" s="96">
        <v>1</v>
      </c>
      <c r="Q122" s="30">
        <f>ROUND(P122/AA122*1000,1)</f>
        <v>6.8</v>
      </c>
      <c r="R122" s="62">
        <v>1</v>
      </c>
      <c r="S122" s="66">
        <f>P122-R122</f>
        <v>0</v>
      </c>
      <c r="T122" s="55">
        <v>112</v>
      </c>
      <c r="U122" s="30">
        <f>ROUND(T122/A122*1000,1)</f>
        <v>5.5</v>
      </c>
      <c r="V122" s="55">
        <v>35</v>
      </c>
      <c r="W122" s="75">
        <f t="shared" si="4"/>
        <v>1.71</v>
      </c>
      <c r="X122" s="72">
        <v>1.28</v>
      </c>
      <c r="Y122" s="132">
        <f>C122+L122+N122</f>
        <v>151</v>
      </c>
      <c r="Z122" s="4"/>
      <c r="AA122">
        <f>C122+R122</f>
        <v>147</v>
      </c>
    </row>
    <row r="123" spans="1:26" ht="15" customHeight="1">
      <c r="A123" s="132"/>
      <c r="B123" s="45"/>
      <c r="C123" s="55"/>
      <c r="D123" s="8"/>
      <c r="E123" s="57"/>
      <c r="F123" s="58"/>
      <c r="G123" s="30"/>
      <c r="H123" s="62"/>
      <c r="I123" s="137"/>
      <c r="J123" s="62" t="s">
        <v>1</v>
      </c>
      <c r="K123" s="30"/>
      <c r="L123" s="62"/>
      <c r="M123" s="30" t="s">
        <v>1</v>
      </c>
      <c r="N123" s="64"/>
      <c r="O123" s="50" t="s">
        <v>1</v>
      </c>
      <c r="P123" s="64"/>
      <c r="Q123" s="30"/>
      <c r="R123" s="62"/>
      <c r="S123" s="66" t="s">
        <v>1</v>
      </c>
      <c r="T123" s="55"/>
      <c r="U123" s="30"/>
      <c r="V123" s="55"/>
      <c r="W123" s="75"/>
      <c r="X123" s="72"/>
      <c r="Y123" s="132"/>
      <c r="Z123" s="4"/>
    </row>
    <row r="124" spans="1:27" ht="24">
      <c r="A124" s="132">
        <v>14426</v>
      </c>
      <c r="B124" s="44" t="s">
        <v>111</v>
      </c>
      <c r="C124" s="55">
        <v>99</v>
      </c>
      <c r="D124" s="8">
        <f>ROUND(C124/A124*1000,1)</f>
        <v>6.9</v>
      </c>
      <c r="E124" s="57">
        <v>10</v>
      </c>
      <c r="F124" s="59">
        <v>174</v>
      </c>
      <c r="G124" s="30">
        <f>ROUND(F124/A124*1000,1)</f>
        <v>12.1</v>
      </c>
      <c r="H124" s="62">
        <v>0</v>
      </c>
      <c r="I124" s="137">
        <f t="shared" si="6"/>
        <v>0</v>
      </c>
      <c r="J124" s="62">
        <v>0</v>
      </c>
      <c r="K124" s="57">
        <f t="shared" si="3"/>
        <v>0</v>
      </c>
      <c r="L124" s="62">
        <v>1</v>
      </c>
      <c r="M124" s="30">
        <f>ROUND(L124/Y124*1000,1)</f>
        <v>9.6</v>
      </c>
      <c r="N124" s="64">
        <v>4</v>
      </c>
      <c r="O124" s="50">
        <f>ROUND(N124/Y124*1000,1)</f>
        <v>38.5</v>
      </c>
      <c r="P124" s="64">
        <v>0</v>
      </c>
      <c r="Q124" s="57">
        <f aca="true" t="shared" si="7" ref="Q124:Q134">ROUND(P124/AA124*1000,1)</f>
        <v>0</v>
      </c>
      <c r="R124" s="62">
        <v>0</v>
      </c>
      <c r="S124" s="66">
        <f>P124-R124</f>
        <v>0</v>
      </c>
      <c r="T124" s="55">
        <v>80</v>
      </c>
      <c r="U124" s="30">
        <f>ROUND(T124/A124*1000,1)</f>
        <v>5.5</v>
      </c>
      <c r="V124" s="55">
        <v>25</v>
      </c>
      <c r="W124" s="75">
        <f t="shared" si="4"/>
        <v>1.73</v>
      </c>
      <c r="X124" s="72">
        <v>1.27</v>
      </c>
      <c r="Y124" s="132">
        <f>C124+L124+N124</f>
        <v>104</v>
      </c>
      <c r="Z124" s="4"/>
      <c r="AA124">
        <f>C124+R124</f>
        <v>99</v>
      </c>
    </row>
    <row r="125" spans="1:27" ht="24">
      <c r="A125" s="132">
        <v>5648</v>
      </c>
      <c r="B125" s="45" t="s">
        <v>112</v>
      </c>
      <c r="C125" s="55">
        <v>32</v>
      </c>
      <c r="D125" s="8">
        <f>ROUND(C125/A125*1000,1)</f>
        <v>5.7</v>
      </c>
      <c r="E125" s="57">
        <v>2</v>
      </c>
      <c r="F125" s="58">
        <v>79</v>
      </c>
      <c r="G125" s="30">
        <f>ROUND(F125/A125*1000,1)</f>
        <v>14</v>
      </c>
      <c r="H125" s="62">
        <v>0</v>
      </c>
      <c r="I125" s="137">
        <f t="shared" si="6"/>
        <v>0</v>
      </c>
      <c r="J125" s="62">
        <v>0</v>
      </c>
      <c r="K125" s="57">
        <f t="shared" si="3"/>
        <v>0</v>
      </c>
      <c r="L125" s="62">
        <v>2</v>
      </c>
      <c r="M125" s="30">
        <f>ROUND(L125/Y125*1000,1)</f>
        <v>58.8</v>
      </c>
      <c r="N125" s="64">
        <v>0</v>
      </c>
      <c r="O125" s="97">
        <f>ROUND(N125/Y125*1000,1)</f>
        <v>0</v>
      </c>
      <c r="P125" s="64">
        <v>0</v>
      </c>
      <c r="Q125" s="57">
        <f t="shared" si="7"/>
        <v>0</v>
      </c>
      <c r="R125" s="62">
        <v>0</v>
      </c>
      <c r="S125" s="66">
        <f>P125-R125</f>
        <v>0</v>
      </c>
      <c r="T125" s="55">
        <v>34</v>
      </c>
      <c r="U125" s="30">
        <f>ROUND(T125/A125*1000,1)</f>
        <v>6</v>
      </c>
      <c r="V125" s="55">
        <v>5</v>
      </c>
      <c r="W125" s="75">
        <f t="shared" si="4"/>
        <v>0.89</v>
      </c>
      <c r="X125" s="72">
        <v>1.22</v>
      </c>
      <c r="Y125" s="132">
        <f>C125+L125+N125</f>
        <v>34</v>
      </c>
      <c r="Z125" s="4"/>
      <c r="AA125">
        <f>C125+R125</f>
        <v>32</v>
      </c>
    </row>
    <row r="126" spans="1:27" ht="24">
      <c r="A126" s="132">
        <v>6014</v>
      </c>
      <c r="B126" s="45" t="s">
        <v>113</v>
      </c>
      <c r="C126" s="55">
        <v>21</v>
      </c>
      <c r="D126" s="8">
        <f>ROUND(C126/A126*1000,1)</f>
        <v>3.5</v>
      </c>
      <c r="E126" s="57">
        <v>1</v>
      </c>
      <c r="F126" s="58">
        <v>69</v>
      </c>
      <c r="G126" s="30">
        <f>ROUND(F126/A126*1000,1)</f>
        <v>11.5</v>
      </c>
      <c r="H126" s="62">
        <v>0</v>
      </c>
      <c r="I126" s="137">
        <f t="shared" si="6"/>
        <v>0</v>
      </c>
      <c r="J126" s="62">
        <v>0</v>
      </c>
      <c r="K126" s="57">
        <f t="shared" si="3"/>
        <v>0</v>
      </c>
      <c r="L126" s="62">
        <v>0</v>
      </c>
      <c r="M126" s="57">
        <f>ROUND(L126/Y126*1000,1)</f>
        <v>0</v>
      </c>
      <c r="N126" s="64">
        <v>1</v>
      </c>
      <c r="O126" s="50">
        <f>ROUND(N126/Y126*1000,1)</f>
        <v>45.5</v>
      </c>
      <c r="P126" s="64">
        <v>0</v>
      </c>
      <c r="Q126" s="57">
        <f t="shared" si="7"/>
        <v>0</v>
      </c>
      <c r="R126" s="62">
        <v>0</v>
      </c>
      <c r="S126" s="66">
        <f>P126-R126</f>
        <v>0</v>
      </c>
      <c r="T126" s="55">
        <v>21</v>
      </c>
      <c r="U126" s="30">
        <f>ROUND(T126/A126*1000,1)</f>
        <v>3.5</v>
      </c>
      <c r="V126" s="55">
        <v>7</v>
      </c>
      <c r="W126" s="75">
        <f t="shared" si="4"/>
        <v>1.16</v>
      </c>
      <c r="X126" s="72">
        <v>0.84</v>
      </c>
      <c r="Y126" s="132">
        <f>C126+L126+N126</f>
        <v>22</v>
      </c>
      <c r="Z126" s="4"/>
      <c r="AA126">
        <f>C126+R126</f>
        <v>21</v>
      </c>
    </row>
    <row r="127" spans="1:27" ht="24">
      <c r="A127" s="132">
        <v>10381</v>
      </c>
      <c r="B127" s="45" t="s">
        <v>114</v>
      </c>
      <c r="C127" s="55">
        <v>54</v>
      </c>
      <c r="D127" s="8">
        <f>ROUND(C127/A127*1000,1)</f>
        <v>5.2</v>
      </c>
      <c r="E127" s="57">
        <v>5</v>
      </c>
      <c r="F127" s="58">
        <v>144</v>
      </c>
      <c r="G127" s="30">
        <f>ROUND(F127/A127*1000,1)</f>
        <v>13.9</v>
      </c>
      <c r="H127" s="62">
        <v>0</v>
      </c>
      <c r="I127" s="137">
        <f t="shared" si="6"/>
        <v>0</v>
      </c>
      <c r="J127" s="62">
        <v>0</v>
      </c>
      <c r="K127" s="57">
        <f t="shared" si="3"/>
        <v>0</v>
      </c>
      <c r="L127" s="62">
        <v>1</v>
      </c>
      <c r="M127" s="30">
        <f>ROUND(L127/Y127*1000,1)</f>
        <v>18.2</v>
      </c>
      <c r="N127" s="64">
        <v>0</v>
      </c>
      <c r="O127" s="97">
        <f>ROUND(N127/Y127*1000,1)</f>
        <v>0</v>
      </c>
      <c r="P127" s="64">
        <v>1</v>
      </c>
      <c r="Q127" s="137">
        <f t="shared" si="7"/>
        <v>18.2</v>
      </c>
      <c r="R127" s="62">
        <v>1</v>
      </c>
      <c r="S127" s="66">
        <f>P127-R127</f>
        <v>0</v>
      </c>
      <c r="T127" s="55">
        <v>33</v>
      </c>
      <c r="U127" s="30">
        <f>ROUND(T127/A127*1000,1)</f>
        <v>3.2</v>
      </c>
      <c r="V127" s="55">
        <v>12</v>
      </c>
      <c r="W127" s="75">
        <f t="shared" si="4"/>
        <v>1.16</v>
      </c>
      <c r="X127" s="72">
        <v>1.18</v>
      </c>
      <c r="Y127" s="132">
        <f>C127+L127+N127</f>
        <v>55</v>
      </c>
      <c r="Z127" s="4"/>
      <c r="AA127">
        <f>C127+R127</f>
        <v>55</v>
      </c>
    </row>
    <row r="128" spans="1:27" ht="24">
      <c r="A128" s="132">
        <v>4721</v>
      </c>
      <c r="B128" s="44" t="s">
        <v>115</v>
      </c>
      <c r="C128" s="55">
        <v>22</v>
      </c>
      <c r="D128" s="8">
        <f>ROUND(C128/A128*1000,1)</f>
        <v>4.7</v>
      </c>
      <c r="E128" s="57">
        <v>1</v>
      </c>
      <c r="F128" s="59">
        <v>65</v>
      </c>
      <c r="G128" s="30">
        <f>ROUND(F128/A128*1000,1)</f>
        <v>13.8</v>
      </c>
      <c r="H128" s="62">
        <v>0</v>
      </c>
      <c r="I128" s="137">
        <f t="shared" si="6"/>
        <v>0</v>
      </c>
      <c r="J128" s="62">
        <v>0</v>
      </c>
      <c r="K128" s="57">
        <f t="shared" si="3"/>
        <v>0</v>
      </c>
      <c r="L128" s="62">
        <v>0</v>
      </c>
      <c r="M128" s="66">
        <v>0</v>
      </c>
      <c r="N128" s="64">
        <v>0</v>
      </c>
      <c r="O128" s="96">
        <v>0</v>
      </c>
      <c r="P128" s="64">
        <v>0</v>
      </c>
      <c r="Q128" s="57">
        <f t="shared" si="7"/>
        <v>0</v>
      </c>
      <c r="R128" s="62">
        <v>0</v>
      </c>
      <c r="S128" s="66">
        <f>P128-R128</f>
        <v>0</v>
      </c>
      <c r="T128" s="55">
        <v>17</v>
      </c>
      <c r="U128" s="30">
        <f>ROUND(T128/A128*1000,1)</f>
        <v>3.6</v>
      </c>
      <c r="V128" s="55">
        <v>11</v>
      </c>
      <c r="W128" s="75">
        <f t="shared" si="4"/>
        <v>2.33</v>
      </c>
      <c r="X128" s="72">
        <v>1.14</v>
      </c>
      <c r="Y128" s="132">
        <f>C128+L128+N128</f>
        <v>22</v>
      </c>
      <c r="Z128" s="4"/>
      <c r="AA128">
        <f>C128+R128</f>
        <v>22</v>
      </c>
    </row>
    <row r="129" spans="1:26" ht="15" customHeight="1">
      <c r="A129" s="132"/>
      <c r="B129" s="44"/>
      <c r="C129" s="55"/>
      <c r="D129" s="8"/>
      <c r="E129" s="57" t="s">
        <v>1</v>
      </c>
      <c r="F129" s="59"/>
      <c r="G129" s="30"/>
      <c r="H129" s="62"/>
      <c r="I129" s="137"/>
      <c r="J129" s="62"/>
      <c r="K129" s="57"/>
      <c r="L129" s="62"/>
      <c r="M129" s="30" t="s">
        <v>1</v>
      </c>
      <c r="N129" s="64"/>
      <c r="O129" s="50" t="s">
        <v>1</v>
      </c>
      <c r="P129" s="64"/>
      <c r="Q129" s="57"/>
      <c r="R129" s="62"/>
      <c r="S129" s="66" t="s">
        <v>1</v>
      </c>
      <c r="T129" s="55"/>
      <c r="U129" s="30"/>
      <c r="V129" s="55"/>
      <c r="W129" s="75"/>
      <c r="X129" s="72"/>
      <c r="Y129" s="132"/>
      <c r="Z129" s="4"/>
    </row>
    <row r="130" spans="1:27" ht="24">
      <c r="A130" s="132">
        <v>5954</v>
      </c>
      <c r="B130" s="45" t="s">
        <v>116</v>
      </c>
      <c r="C130" s="55">
        <v>32</v>
      </c>
      <c r="D130" s="8">
        <f>ROUND(C130/A130*1000,1)</f>
        <v>5.4</v>
      </c>
      <c r="E130" s="57">
        <v>6</v>
      </c>
      <c r="F130" s="58">
        <v>85</v>
      </c>
      <c r="G130" s="30">
        <f>ROUND(F130/A130*1000,1)</f>
        <v>14.3</v>
      </c>
      <c r="H130" s="62">
        <v>0</v>
      </c>
      <c r="I130" s="137">
        <f t="shared" si="6"/>
        <v>0</v>
      </c>
      <c r="J130" s="62">
        <v>0</v>
      </c>
      <c r="K130" s="57">
        <f t="shared" si="3"/>
        <v>0</v>
      </c>
      <c r="L130" s="62">
        <v>1</v>
      </c>
      <c r="M130" s="30">
        <f>ROUND(L130/Y130*1000,1)</f>
        <v>30.3</v>
      </c>
      <c r="N130" s="64">
        <v>0</v>
      </c>
      <c r="O130" s="97">
        <f>ROUND(N130/Y130*1000,1)</f>
        <v>0</v>
      </c>
      <c r="P130" s="64">
        <v>0</v>
      </c>
      <c r="Q130" s="57">
        <f t="shared" si="7"/>
        <v>0</v>
      </c>
      <c r="R130" s="62">
        <v>0</v>
      </c>
      <c r="S130" s="66">
        <f>P130-R130</f>
        <v>0</v>
      </c>
      <c r="T130" s="55">
        <v>17</v>
      </c>
      <c r="U130" s="30">
        <f>ROUND(T130/A130*1000,1)</f>
        <v>2.9</v>
      </c>
      <c r="V130" s="55">
        <v>7</v>
      </c>
      <c r="W130" s="75">
        <f t="shared" si="4"/>
        <v>1.18</v>
      </c>
      <c r="X130" s="72">
        <v>1.26</v>
      </c>
      <c r="Y130" s="132">
        <f>C130+L130+N130</f>
        <v>33</v>
      </c>
      <c r="Z130" s="4"/>
      <c r="AA130">
        <f>C130+R130</f>
        <v>32</v>
      </c>
    </row>
    <row r="131" spans="1:27" ht="24">
      <c r="A131" s="132">
        <v>13046</v>
      </c>
      <c r="B131" s="45" t="s">
        <v>117</v>
      </c>
      <c r="C131" s="55">
        <v>64</v>
      </c>
      <c r="D131" s="8">
        <f>ROUND(C131/A131*1000,1)</f>
        <v>4.9</v>
      </c>
      <c r="E131" s="57">
        <v>9</v>
      </c>
      <c r="F131" s="58">
        <v>160</v>
      </c>
      <c r="G131" s="30">
        <f>ROUND(F131/A131*1000,1)</f>
        <v>12.3</v>
      </c>
      <c r="H131" s="62">
        <v>1</v>
      </c>
      <c r="I131" s="137">
        <f t="shared" si="6"/>
        <v>15.6</v>
      </c>
      <c r="J131" s="62">
        <v>1</v>
      </c>
      <c r="K131" s="30">
        <f t="shared" si="3"/>
        <v>15.6</v>
      </c>
      <c r="L131" s="62">
        <v>0</v>
      </c>
      <c r="M131" s="57">
        <f>ROUND(L131/Y131*1000,1)</f>
        <v>0</v>
      </c>
      <c r="N131" s="64">
        <v>3</v>
      </c>
      <c r="O131" s="50">
        <f>ROUND(N131/Y131*1000,1)</f>
        <v>44.8</v>
      </c>
      <c r="P131" s="64">
        <v>1</v>
      </c>
      <c r="Q131" s="30">
        <f t="shared" si="7"/>
        <v>15.6</v>
      </c>
      <c r="R131" s="62">
        <v>0</v>
      </c>
      <c r="S131" s="66">
        <f>P131-R131</f>
        <v>1</v>
      </c>
      <c r="T131" s="55">
        <v>51</v>
      </c>
      <c r="U131" s="30">
        <f>ROUND(T131/A131*1000,1)</f>
        <v>3.9</v>
      </c>
      <c r="V131" s="55">
        <v>29</v>
      </c>
      <c r="W131" s="75">
        <f t="shared" si="4"/>
        <v>2.22</v>
      </c>
      <c r="X131" s="72">
        <v>0.97</v>
      </c>
      <c r="Y131" s="132">
        <f>C131+L131+N131</f>
        <v>67</v>
      </c>
      <c r="Z131" s="4"/>
      <c r="AA131">
        <f>C131+R131</f>
        <v>64</v>
      </c>
    </row>
    <row r="132" spans="1:27" ht="24">
      <c r="A132" s="132">
        <v>5696</v>
      </c>
      <c r="B132" s="45" t="s">
        <v>118</v>
      </c>
      <c r="C132" s="55">
        <v>29</v>
      </c>
      <c r="D132" s="8">
        <f>ROUND(C132/A132*1000,1)</f>
        <v>5.1</v>
      </c>
      <c r="E132" s="57">
        <v>1</v>
      </c>
      <c r="F132" s="58">
        <v>84</v>
      </c>
      <c r="G132" s="30">
        <f>ROUND(F132/A132*1000,1)</f>
        <v>14.7</v>
      </c>
      <c r="H132" s="62">
        <v>0</v>
      </c>
      <c r="I132" s="137">
        <f t="shared" si="6"/>
        <v>0</v>
      </c>
      <c r="J132" s="62">
        <v>0</v>
      </c>
      <c r="K132" s="57">
        <f t="shared" si="3"/>
        <v>0</v>
      </c>
      <c r="L132" s="62">
        <v>1</v>
      </c>
      <c r="M132" s="137">
        <f>ROUND(L132/Y132*1000,1)</f>
        <v>33.3</v>
      </c>
      <c r="N132" s="64">
        <v>0</v>
      </c>
      <c r="O132" s="97">
        <f>ROUND(N132/Y132*1000,1)</f>
        <v>0</v>
      </c>
      <c r="P132" s="64">
        <v>0</v>
      </c>
      <c r="Q132" s="57">
        <f t="shared" si="7"/>
        <v>0</v>
      </c>
      <c r="R132" s="62">
        <v>0</v>
      </c>
      <c r="S132" s="66">
        <f>P132-R132</f>
        <v>0</v>
      </c>
      <c r="T132" s="55">
        <v>22</v>
      </c>
      <c r="U132" s="30">
        <f>ROUND(T132/A132*1000,1)</f>
        <v>3.9</v>
      </c>
      <c r="V132" s="55">
        <v>13</v>
      </c>
      <c r="W132" s="75">
        <f t="shared" si="4"/>
        <v>2.28</v>
      </c>
      <c r="X132" s="72">
        <v>1.23</v>
      </c>
      <c r="Y132" s="132">
        <f>C132+L132+N132</f>
        <v>30</v>
      </c>
      <c r="Z132" s="4"/>
      <c r="AA132">
        <f>C132+R132</f>
        <v>29</v>
      </c>
    </row>
    <row r="133" spans="1:27" ht="24">
      <c r="A133" s="132">
        <v>5650</v>
      </c>
      <c r="B133" s="45" t="s">
        <v>119</v>
      </c>
      <c r="C133" s="55">
        <v>33</v>
      </c>
      <c r="D133" s="8">
        <f>ROUND(C133/A133*1000,1)</f>
        <v>5.8</v>
      </c>
      <c r="E133" s="57">
        <v>6</v>
      </c>
      <c r="F133" s="58">
        <v>81</v>
      </c>
      <c r="G133" s="30">
        <f>ROUND(F133/A133*1000,1)</f>
        <v>14.3</v>
      </c>
      <c r="H133" s="62">
        <v>0</v>
      </c>
      <c r="I133" s="137">
        <f t="shared" si="6"/>
        <v>0</v>
      </c>
      <c r="J133" s="62">
        <v>0</v>
      </c>
      <c r="K133" s="57">
        <f t="shared" si="3"/>
        <v>0</v>
      </c>
      <c r="L133" s="62">
        <v>1</v>
      </c>
      <c r="M133" s="30">
        <f>ROUND(L133/Y133*1000,1)</f>
        <v>29.4</v>
      </c>
      <c r="N133" s="64">
        <v>0</v>
      </c>
      <c r="O133" s="96">
        <v>0</v>
      </c>
      <c r="P133" s="64">
        <v>1</v>
      </c>
      <c r="Q133" s="137">
        <f t="shared" si="7"/>
        <v>29.4</v>
      </c>
      <c r="R133" s="62">
        <v>1</v>
      </c>
      <c r="S133" s="66">
        <f>P133-R133</f>
        <v>0</v>
      </c>
      <c r="T133" s="55">
        <v>26</v>
      </c>
      <c r="U133" s="30">
        <f>ROUND(T133/A133*1000,1)</f>
        <v>4.6</v>
      </c>
      <c r="V133" s="55">
        <v>3</v>
      </c>
      <c r="W133" s="75">
        <f t="shared" si="4"/>
        <v>0.53</v>
      </c>
      <c r="X133" s="72">
        <v>1.43</v>
      </c>
      <c r="Y133" s="132">
        <f>C133+L133+N133</f>
        <v>34</v>
      </c>
      <c r="Z133" s="4"/>
      <c r="AA133">
        <f>C133+R133</f>
        <v>34</v>
      </c>
    </row>
    <row r="134" spans="1:27" ht="24.75" thickBot="1">
      <c r="A134" s="132">
        <v>7582</v>
      </c>
      <c r="B134" s="69" t="s">
        <v>120</v>
      </c>
      <c r="C134" s="56">
        <v>44</v>
      </c>
      <c r="D134" s="34">
        <f>ROUND(C134/A134*1000,1)</f>
        <v>5.8</v>
      </c>
      <c r="E134" s="60">
        <v>2</v>
      </c>
      <c r="F134" s="61">
        <v>84</v>
      </c>
      <c r="G134" s="35">
        <f>ROUND(F134/A134*1000,1)</f>
        <v>11.1</v>
      </c>
      <c r="H134" s="63">
        <v>1</v>
      </c>
      <c r="I134" s="139">
        <f t="shared" si="6"/>
        <v>22.7</v>
      </c>
      <c r="J134" s="63">
        <v>0</v>
      </c>
      <c r="K134" s="67">
        <v>0</v>
      </c>
      <c r="L134" s="63">
        <v>3</v>
      </c>
      <c r="M134" s="35">
        <f>ROUND(L134/Y134*1000,1)</f>
        <v>63.8</v>
      </c>
      <c r="N134" s="65">
        <v>0</v>
      </c>
      <c r="O134" s="56">
        <f>ROUND(N134/Y134*1000,1)</f>
        <v>0</v>
      </c>
      <c r="P134" s="65">
        <v>1</v>
      </c>
      <c r="Q134" s="35">
        <f t="shared" si="7"/>
        <v>22.2</v>
      </c>
      <c r="R134" s="63">
        <v>1</v>
      </c>
      <c r="S134" s="67">
        <f>P134-R134</f>
        <v>0</v>
      </c>
      <c r="T134" s="56">
        <v>32</v>
      </c>
      <c r="U134" s="35">
        <f>ROUND(T134/A134*1000,1)</f>
        <v>4.2</v>
      </c>
      <c r="V134" s="56">
        <v>9</v>
      </c>
      <c r="W134" s="76">
        <f>ROUND(V134/A134*1000,2)</f>
        <v>1.19</v>
      </c>
      <c r="X134" s="81">
        <v>1.21</v>
      </c>
      <c r="Y134" s="134">
        <f>C134+L134+N134</f>
        <v>47</v>
      </c>
      <c r="Z134" s="36"/>
      <c r="AA134">
        <f>C134+R134</f>
        <v>45</v>
      </c>
    </row>
    <row r="135" spans="1:26" ht="24.75" customHeight="1">
      <c r="A135" s="132"/>
      <c r="B135" s="2"/>
      <c r="C135" s="3"/>
      <c r="D135" s="2"/>
      <c r="E135" s="3"/>
      <c r="F135" s="37"/>
      <c r="G135" s="2"/>
      <c r="H135" s="2"/>
      <c r="I135" s="2"/>
      <c r="J135" s="2"/>
      <c r="L135" s="2"/>
      <c r="M135" s="32" t="s">
        <v>0</v>
      </c>
      <c r="N135" s="2"/>
      <c r="O135" s="32" t="s">
        <v>0</v>
      </c>
      <c r="P135" s="2"/>
      <c r="Q135" s="32" t="s">
        <v>0</v>
      </c>
      <c r="R135" s="2"/>
      <c r="S135" s="2"/>
      <c r="T135" s="3"/>
      <c r="U135" s="32" t="s">
        <v>1</v>
      </c>
      <c r="V135" s="3"/>
      <c r="W135" s="32" t="s">
        <v>1</v>
      </c>
      <c r="Y135" s="132"/>
      <c r="Z135" s="4"/>
    </row>
    <row r="136" spans="1:26" ht="24.75" customHeight="1">
      <c r="A136" s="132"/>
      <c r="B136" s="2"/>
      <c r="C136" s="3"/>
      <c r="D136" s="2"/>
      <c r="E136" s="3"/>
      <c r="F136" s="37"/>
      <c r="G136" s="2"/>
      <c r="H136" s="2"/>
      <c r="I136" s="2"/>
      <c r="J136" s="2"/>
      <c r="K136" s="32" t="s">
        <v>0</v>
      </c>
      <c r="L136" s="2"/>
      <c r="M136" s="32"/>
      <c r="N136" s="2"/>
      <c r="O136" s="32"/>
      <c r="P136" s="2"/>
      <c r="Q136" s="32"/>
      <c r="R136" s="2"/>
      <c r="S136" s="2"/>
      <c r="T136" s="3"/>
      <c r="U136" s="32"/>
      <c r="V136" s="3"/>
      <c r="W136" s="32"/>
      <c r="Y136" s="132"/>
      <c r="Z136" s="4"/>
    </row>
    <row r="137" ht="24.75" customHeight="1">
      <c r="K137" s="32"/>
    </row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</sheetData>
  <mergeCells count="34">
    <mergeCell ref="V74:V75"/>
    <mergeCell ref="L74:L75"/>
    <mergeCell ref="N74:N75"/>
    <mergeCell ref="P74:P75"/>
    <mergeCell ref="T74:T75"/>
    <mergeCell ref="C74:C75"/>
    <mergeCell ref="F74:F75"/>
    <mergeCell ref="H74:H75"/>
    <mergeCell ref="J74:J75"/>
    <mergeCell ref="V5:V6"/>
    <mergeCell ref="C72:E73"/>
    <mergeCell ref="F72:G73"/>
    <mergeCell ref="H72:I72"/>
    <mergeCell ref="J72:K72"/>
    <mergeCell ref="T72:U73"/>
    <mergeCell ref="V72:W73"/>
    <mergeCell ref="L73:M73"/>
    <mergeCell ref="N73:O73"/>
    <mergeCell ref="L5:L6"/>
    <mergeCell ref="N5:N6"/>
    <mergeCell ref="P5:P6"/>
    <mergeCell ref="T5:T6"/>
    <mergeCell ref="C5:C6"/>
    <mergeCell ref="F5:F6"/>
    <mergeCell ref="H5:H6"/>
    <mergeCell ref="J5:J6"/>
    <mergeCell ref="L4:M4"/>
    <mergeCell ref="N4:O4"/>
    <mergeCell ref="T3:U4"/>
    <mergeCell ref="V3:W4"/>
    <mergeCell ref="C3:E4"/>
    <mergeCell ref="H3:I3"/>
    <mergeCell ref="J3:K3"/>
    <mergeCell ref="F3:G4"/>
  </mergeCells>
  <printOptions/>
  <pageMargins left="0.7874015748031497" right="0.4330708661417323" top="0.984251968503937" bottom="0.3937007874015748" header="0.5118110236220472" footer="0.5118110236220472"/>
  <pageSetup horizontalDpi="600" verticalDpi="600" orientation="portrait" paperSize="9" scale="48" r:id="rId1"/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view="pageBreakPreview" zoomScale="60" zoomScaleNormal="75" workbookViewId="0" topLeftCell="A1">
      <selection activeCell="E9" sqref="E9"/>
    </sheetView>
  </sheetViews>
  <sheetFormatPr defaultColWidth="8.66015625" defaultRowHeight="18"/>
  <cols>
    <col min="1" max="1" width="11.33203125" style="0" customWidth="1"/>
  </cols>
  <sheetData>
    <row r="1" spans="1:21" ht="27" customHeight="1">
      <c r="A1" s="86" t="s">
        <v>134</v>
      </c>
      <c r="B1" t="s">
        <v>135</v>
      </c>
      <c r="T1" s="86" t="s">
        <v>134</v>
      </c>
      <c r="U1" t="s">
        <v>136</v>
      </c>
    </row>
    <row r="2" spans="1:21" ht="24" customHeight="1">
      <c r="A2" s="87" t="s">
        <v>25</v>
      </c>
      <c r="B2" s="89">
        <v>9.7</v>
      </c>
      <c r="T2" s="90" t="s">
        <v>25</v>
      </c>
      <c r="U2" s="91">
        <v>5.3</v>
      </c>
    </row>
    <row r="3" spans="1:21" ht="18">
      <c r="A3" s="87" t="s">
        <v>26</v>
      </c>
      <c r="B3" s="89">
        <v>10.8</v>
      </c>
      <c r="T3" s="90" t="s">
        <v>26</v>
      </c>
      <c r="U3" s="91">
        <v>4.8</v>
      </c>
    </row>
    <row r="4" spans="1:21" ht="18">
      <c r="A4" s="87" t="s">
        <v>27</v>
      </c>
      <c r="B4" s="89">
        <v>10.5</v>
      </c>
      <c r="T4" s="90" t="s">
        <v>27</v>
      </c>
      <c r="U4" s="91">
        <v>5.1</v>
      </c>
    </row>
    <row r="5" spans="1:21" ht="18">
      <c r="A5" s="87" t="s">
        <v>28</v>
      </c>
      <c r="B5" s="89">
        <v>8</v>
      </c>
      <c r="T5" s="90" t="s">
        <v>28</v>
      </c>
      <c r="U5" s="91">
        <v>6.5</v>
      </c>
    </row>
    <row r="6" spans="1:21" ht="17.25">
      <c r="A6" s="87" t="s">
        <v>29</v>
      </c>
      <c r="B6" s="89">
        <v>8.5</v>
      </c>
      <c r="T6" s="90" t="s">
        <v>29</v>
      </c>
      <c r="U6" s="91">
        <v>5.7</v>
      </c>
    </row>
    <row r="7" spans="1:21" ht="18">
      <c r="A7" s="87" t="s">
        <v>30</v>
      </c>
      <c r="B7" s="89">
        <v>8.1</v>
      </c>
      <c r="T7" s="90" t="s">
        <v>30</v>
      </c>
      <c r="U7" s="91">
        <v>8.2</v>
      </c>
    </row>
    <row r="8" spans="1:21" ht="18">
      <c r="A8" s="87" t="s">
        <v>31</v>
      </c>
      <c r="B8" s="89">
        <v>6.7</v>
      </c>
      <c r="T8" s="90" t="s">
        <v>31</v>
      </c>
      <c r="U8" s="91">
        <v>12</v>
      </c>
    </row>
    <row r="9" spans="1:21" ht="18">
      <c r="A9" s="87" t="s">
        <v>32</v>
      </c>
      <c r="B9" s="89">
        <v>9.2</v>
      </c>
      <c r="T9" s="90" t="s">
        <v>32</v>
      </c>
      <c r="U9" s="91">
        <v>6</v>
      </c>
    </row>
    <row r="10" spans="1:21" ht="17.25">
      <c r="A10" s="87" t="s">
        <v>33</v>
      </c>
      <c r="B10" s="89">
        <v>8.9</v>
      </c>
      <c r="T10" s="90" t="s">
        <v>33</v>
      </c>
      <c r="U10" s="91">
        <v>7.4</v>
      </c>
    </row>
    <row r="11" spans="1:21" ht="17.25">
      <c r="A11" s="87" t="s">
        <v>34</v>
      </c>
      <c r="B11" s="89">
        <v>9.8</v>
      </c>
      <c r="T11" s="90" t="s">
        <v>34</v>
      </c>
      <c r="U11" s="91">
        <v>5.2</v>
      </c>
    </row>
    <row r="12" spans="1:21" ht="17.25">
      <c r="A12" s="88" t="s">
        <v>35</v>
      </c>
      <c r="B12" s="89">
        <v>9.3</v>
      </c>
      <c r="T12" s="92" t="s">
        <v>35</v>
      </c>
      <c r="U12" s="91">
        <v>5.3</v>
      </c>
    </row>
    <row r="13" spans="1:21" ht="17.25">
      <c r="A13" s="87" t="s">
        <v>36</v>
      </c>
      <c r="B13" s="89">
        <v>10.4</v>
      </c>
      <c r="T13" s="90" t="s">
        <v>36</v>
      </c>
      <c r="U13" s="91">
        <v>5.2</v>
      </c>
    </row>
    <row r="14" spans="1:21" ht="17.25">
      <c r="A14" s="87" t="s">
        <v>37</v>
      </c>
      <c r="B14" s="89">
        <v>7.7</v>
      </c>
      <c r="T14" s="90" t="s">
        <v>37</v>
      </c>
      <c r="U14" s="91">
        <v>9.8</v>
      </c>
    </row>
    <row r="15" spans="1:21" ht="17.25">
      <c r="A15" s="87" t="s">
        <v>38</v>
      </c>
      <c r="B15" s="89">
        <v>8.3</v>
      </c>
      <c r="T15" s="90" t="s">
        <v>38</v>
      </c>
      <c r="U15" s="91">
        <v>10.3</v>
      </c>
    </row>
    <row r="16" spans="1:21" ht="17.25">
      <c r="A16" s="87" t="s">
        <v>39</v>
      </c>
      <c r="B16" s="89">
        <v>8.4</v>
      </c>
      <c r="T16" s="90" t="s">
        <v>39</v>
      </c>
      <c r="U16" s="91">
        <v>8.3</v>
      </c>
    </row>
    <row r="17" spans="1:21" ht="17.25">
      <c r="A17" s="87" t="s">
        <v>40</v>
      </c>
      <c r="B17" s="89">
        <v>7.1</v>
      </c>
      <c r="T17" s="90" t="s">
        <v>40</v>
      </c>
      <c r="U17" s="91">
        <v>11.9</v>
      </c>
    </row>
    <row r="19" spans="20:21" ht="17.25">
      <c r="T19" s="93"/>
      <c r="U19" s="94"/>
    </row>
  </sheetData>
  <printOptions/>
  <pageMargins left="0.38" right="0.32" top="1" bottom="1" header="0.512" footer="0.512"/>
  <pageSetup horizontalDpi="600" verticalDpi="600" orientation="portrait" paperSize="9" scale="85" r:id="rId2"/>
  <colBreaks count="1" manualBreakCount="1">
    <brk id="8" max="5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19800137</cp:lastModifiedBy>
  <cp:lastPrinted>2003-12-17T04:54:11Z</cp:lastPrinted>
  <dcterms:created xsi:type="dcterms:W3CDTF">2000-02-15T01:29:42Z</dcterms:created>
  <dcterms:modified xsi:type="dcterms:W3CDTF">2003-12-26T06:12:52Z</dcterms:modified>
  <cp:category/>
  <cp:version/>
  <cp:contentType/>
  <cp:contentStatus/>
</cp:coreProperties>
</file>