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'人口'!$A$1:$I$64</definedName>
  </definedNames>
  <calcPr fullCalcOnLoad="1"/>
</workbook>
</file>

<file path=xl/sharedStrings.xml><?xml version="1.0" encoding="utf-8"?>
<sst xmlns="http://schemas.openxmlformats.org/spreadsheetml/2006/main" count="157" uniqueCount="149">
  <si>
    <t>市町村</t>
  </si>
  <si>
    <t>県計</t>
  </si>
  <si>
    <t>市計</t>
  </si>
  <si>
    <t>郡計</t>
  </si>
  <si>
    <t>千葉市</t>
  </si>
  <si>
    <t>船橋市</t>
  </si>
  <si>
    <t>館山市</t>
  </si>
  <si>
    <t>木更津市</t>
  </si>
  <si>
    <t>松戸市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</si>
  <si>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</si>
  <si>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</si>
  <si>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</si>
  <si>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</si>
  <si>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</si>
  <si>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</si>
  <si>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</si>
  <si>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</si>
  <si>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</si>
  <si>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</si>
  <si>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</si>
  <si>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</si>
  <si>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</si>
  <si>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</si>
  <si>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</si>
  <si>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</si>
  <si>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</si>
  <si>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</si>
  <si>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</si>
  <si>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</si>
  <si>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</si>
  <si>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</si>
  <si>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</si>
  <si>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</si>
  <si>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</si>
  <si>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</si>
  <si>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</si>
  <si>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</si>
  <si>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</si>
  <si>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</si>
  <si>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</si>
  <si>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</si>
  <si>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</si>
  <si>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</si>
  <si>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</si>
  <si>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</si>
  <si>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</si>
  <si>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</si>
  <si>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</si>
  <si>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</si>
  <si>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</si>
  <si>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</si>
  <si>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</si>
  <si>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</si>
  <si>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</si>
  <si>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</si>
  <si>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</si>
  <si>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</si>
  <si>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</si>
  <si>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</si>
  <si>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</si>
  <si>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</si>
  <si>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安房郡</t>
  </si>
  <si>
    <t>富浦町</t>
  </si>
  <si>
    <t>富山町</t>
  </si>
  <si>
    <t>三芳村</t>
  </si>
  <si>
    <t>白浜町</t>
  </si>
  <si>
    <t>千倉町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</si>
  <si>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</si>
  <si>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</si>
  <si>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</si>
  <si>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</si>
  <si>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</si>
  <si>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</si>
  <si>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</si>
  <si>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</si>
  <si>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</si>
  <si>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</si>
  <si>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</si>
  <si>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</si>
  <si>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</si>
  <si>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</si>
  <si>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</si>
  <si>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</si>
  <si>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</si>
  <si>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</si>
  <si>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</si>
  <si>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</si>
  <si>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</si>
  <si>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</si>
  <si>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館山</t>
  </si>
  <si>
    <t>木更津</t>
  </si>
  <si>
    <t>鴨川</t>
  </si>
  <si>
    <t>船橋</t>
  </si>
  <si>
    <t>松尾</t>
  </si>
  <si>
    <t>（市町村）</t>
  </si>
  <si>
    <t>袖ケ浦町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</si>
  <si>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</si>
  <si>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</si>
  <si>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</si>
  <si>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</si>
  <si>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</si>
  <si>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</si>
  <si>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</si>
  <si>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</si>
  <si>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</si>
  <si>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</si>
  <si>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</si>
  <si>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</si>
  <si>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</si>
  <si>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</si>
  <si>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</si>
  <si>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</si>
  <si>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</si>
  <si>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</si>
  <si>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</si>
  <si>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</si>
  <si>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</si>
  <si>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</si>
  <si>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t>白井村</t>
  </si>
  <si>
    <t>世帯数</t>
  </si>
  <si>
    <t>峰上村</t>
  </si>
  <si>
    <t>姉崎町</t>
  </si>
  <si>
    <t>泉町</t>
  </si>
  <si>
    <t>第１表　市町村別人口および世帯数</t>
  </si>
  <si>
    <t>五井</t>
  </si>
  <si>
    <t>市津村</t>
  </si>
  <si>
    <t>長者町</t>
  </si>
  <si>
    <t>太東町</t>
  </si>
  <si>
    <t>※毎月常住人口（各年１０月１日現在）は、調査を実施していない。</t>
  </si>
  <si>
    <t>勝山町</t>
  </si>
  <si>
    <t>保田町</t>
  </si>
  <si>
    <t>勝浦町</t>
  </si>
  <si>
    <t>鎌ケ谷村</t>
  </si>
  <si>
    <r>
      <t>昭和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日現在　住民登録数</t>
    </r>
  </si>
  <si>
    <t>野田市</t>
  </si>
  <si>
    <t>福田村</t>
  </si>
  <si>
    <t>川間村</t>
  </si>
  <si>
    <t>＊旧市原村は市原町と五井町に、三和町は一部が五井町にそれぞれ分かれるためそのまま掲載した。</t>
  </si>
  <si>
    <t>＊海上郡旧豊岡村分は銚子市に、長生郡旧豊岡村分は本納町に、旧南行徳町分は市川市にそれぞれ含む。</t>
  </si>
  <si>
    <t>市川市＊</t>
  </si>
  <si>
    <t>銚子市＊</t>
  </si>
  <si>
    <t>本納町＊</t>
  </si>
  <si>
    <t>市原村＊</t>
  </si>
  <si>
    <t>市原町＊</t>
  </si>
  <si>
    <t>五井町＊</t>
  </si>
  <si>
    <t>三和町＊</t>
  </si>
  <si>
    <t>丸山町＊</t>
  </si>
  <si>
    <t>和田町＊</t>
  </si>
  <si>
    <t>＊旧南三原村は一部丸山町に分かれるが、すべて和田町に含めた。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</si>
</sst>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7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6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37" fontId="0" fillId="0" borderId="9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 applyProtection="1">
      <alignment vertical="center"/>
      <protection/>
    </xf>
    <xf numFmtId="38" fontId="5" fillId="0" borderId="8" xfId="17" applyFont="1" applyBorder="1" applyAlignment="1" applyProtection="1">
      <alignment vertical="center"/>
      <protection/>
    </xf>
    <xf numFmtId="38" fontId="0" fillId="0" borderId="8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8" fontId="5" fillId="0" borderId="11" xfId="17" applyFont="1" applyBorder="1" applyAlignment="1" applyProtection="1">
      <alignment vertical="center"/>
      <protection/>
    </xf>
    <xf numFmtId="38" fontId="0" fillId="0" borderId="11" xfId="17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7" xfId="0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3"/>
  <sheetViews>
    <sheetView tabSelected="1" workbookViewId="0" topLeftCell="A1">
      <pane ySplit="4" topLeftCell="BM47" activePane="bottomLeft" state="frozen"/>
      <selection pane="topLeft" activeCell="A1" sqref="A1"/>
      <selection pane="bottomLeft" activeCell="G47" sqref="G47"/>
    </sheetView>
  </sheetViews>
  <sheetFormatPr defaultColWidth="10.66015625" defaultRowHeight="18"/>
  <cols>
    <col min="1" max="1" width="11.5" style="12" customWidth="1"/>
    <col min="2" max="2" width="8.41015625" style="12" bestFit="1" customWidth="1"/>
    <col min="3" max="3" width="10.41015625" style="12" customWidth="1"/>
    <col min="4" max="4" width="11.5" style="12" bestFit="1" customWidth="1"/>
    <col min="5" max="5" width="8.41015625" style="12" customWidth="1"/>
    <col min="6" max="6" width="10.41015625" style="12" customWidth="1"/>
    <col min="7" max="7" width="11.5" style="12" customWidth="1"/>
    <col min="8" max="8" width="8.41015625" style="12" customWidth="1"/>
    <col min="9" max="9" width="10.41015625" style="12" customWidth="1"/>
    <col min="10" max="16384" width="10.66015625" style="12" customWidth="1"/>
  </cols>
  <sheetData>
    <row r="1" spans="1:6" s="4" customFormat="1" ht="18.75">
      <c r="A1" s="21" t="s">
        <v>123</v>
      </c>
      <c r="B1" s="2"/>
      <c r="C1" s="2"/>
      <c r="E1" s="2"/>
      <c r="F1" s="2"/>
    </row>
    <row r="2" spans="1:9" s="4" customFormat="1" ht="18" thickBot="1">
      <c r="A2" s="1"/>
      <c r="B2" s="2"/>
      <c r="C2" s="2"/>
      <c r="D2" s="2"/>
      <c r="E2" s="2"/>
      <c r="F2" s="2"/>
      <c r="H2" s="3"/>
      <c r="I2" s="3" t="s">
        <v>133</v>
      </c>
    </row>
    <row r="3" spans="1:9" s="4" customFormat="1" ht="14.25" customHeight="1">
      <c r="A3" s="5" t="s">
        <v>75</v>
      </c>
      <c r="B3" s="41" t="s">
        <v>119</v>
      </c>
      <c r="C3" s="41" t="s">
        <v>76</v>
      </c>
      <c r="D3" s="6" t="s">
        <v>75</v>
      </c>
      <c r="E3" s="41" t="s">
        <v>119</v>
      </c>
      <c r="F3" s="43" t="s">
        <v>76</v>
      </c>
      <c r="G3" s="6" t="s">
        <v>75</v>
      </c>
      <c r="H3" s="43" t="s">
        <v>119</v>
      </c>
      <c r="I3" s="45" t="s">
        <v>76</v>
      </c>
    </row>
    <row r="4" spans="1:9" s="4" customFormat="1" ht="18" customHeight="1" thickBot="1">
      <c r="A4" s="7" t="s">
        <v>0</v>
      </c>
      <c r="B4" s="42"/>
      <c r="C4" s="42"/>
      <c r="D4" s="8" t="s">
        <v>0</v>
      </c>
      <c r="E4" s="42"/>
      <c r="F4" s="44"/>
      <c r="G4" s="8" t="s">
        <v>0</v>
      </c>
      <c r="H4" s="44"/>
      <c r="I4" s="46"/>
    </row>
    <row r="5" spans="1:9" ht="17.25">
      <c r="A5" s="9" t="s">
        <v>1</v>
      </c>
      <c r="B5" s="26">
        <f>B6+B7</f>
        <v>441096</v>
      </c>
      <c r="C5" s="26">
        <f>C6+C7</f>
        <v>2252609</v>
      </c>
      <c r="D5" s="14" t="s">
        <v>135</v>
      </c>
      <c r="E5" s="27">
        <v>814</v>
      </c>
      <c r="F5" s="27">
        <v>5066</v>
      </c>
      <c r="G5" s="10" t="s">
        <v>56</v>
      </c>
      <c r="H5" s="38">
        <f>SUM(H6:H12)</f>
        <v>21994</v>
      </c>
      <c r="I5" s="23">
        <f>SUM(I6:I12)</f>
        <v>114021</v>
      </c>
    </row>
    <row r="6" spans="1:9" ht="17.25">
      <c r="A6" s="13" t="s">
        <v>2</v>
      </c>
      <c r="B6" s="11">
        <f>SUM(B32:B51)</f>
        <v>238483</v>
      </c>
      <c r="C6" s="11">
        <f>SUM(C32:C51)</f>
        <v>1133447</v>
      </c>
      <c r="D6" s="14" t="s">
        <v>136</v>
      </c>
      <c r="E6" s="27">
        <v>1051</v>
      </c>
      <c r="F6" s="15">
        <v>6796</v>
      </c>
      <c r="G6" s="55" t="s">
        <v>131</v>
      </c>
      <c r="H6" s="27">
        <v>6310</v>
      </c>
      <c r="I6" s="22">
        <v>32105</v>
      </c>
    </row>
    <row r="7" spans="1:9" ht="17.25">
      <c r="A7" s="13" t="s">
        <v>3</v>
      </c>
      <c r="B7" s="11">
        <f>SUM(B57,E11,E22,E33,E37,E41,E52,H5,H14,H29,B53,H43)</f>
        <v>202613</v>
      </c>
      <c r="C7" s="11">
        <f>SUM(C57,F11,F22,F33,F37,F41,F52,I5,I14,I29,C53,I43)</f>
        <v>1119162</v>
      </c>
      <c r="D7" s="14" t="s">
        <v>19</v>
      </c>
      <c r="E7" s="15">
        <v>2248</v>
      </c>
      <c r="F7" s="15">
        <v>14533</v>
      </c>
      <c r="G7" s="14" t="s">
        <v>57</v>
      </c>
      <c r="H7" s="27">
        <v>3570</v>
      </c>
      <c r="I7" s="22">
        <v>18796</v>
      </c>
    </row>
    <row r="8" spans="1:9" ht="17.25">
      <c r="A8" s="16"/>
      <c r="B8" s="27"/>
      <c r="C8" s="27"/>
      <c r="D8" s="14" t="s">
        <v>105</v>
      </c>
      <c r="E8" s="15">
        <v>4997</v>
      </c>
      <c r="F8" s="15">
        <v>25333</v>
      </c>
      <c r="G8" s="34" t="s">
        <v>127</v>
      </c>
      <c r="H8" s="27">
        <v>1425</v>
      </c>
      <c r="I8" s="22">
        <v>7735</v>
      </c>
    </row>
    <row r="9" spans="1:9" ht="17.25">
      <c r="A9" s="13" t="s">
        <v>83</v>
      </c>
      <c r="B9" s="27"/>
      <c r="C9" s="27"/>
      <c r="D9" s="14" t="s">
        <v>117</v>
      </c>
      <c r="E9" s="15">
        <v>1784</v>
      </c>
      <c r="F9" s="15">
        <v>10960</v>
      </c>
      <c r="G9" s="14" t="s">
        <v>58</v>
      </c>
      <c r="H9" s="27">
        <v>2147</v>
      </c>
      <c r="I9" s="22">
        <v>11620</v>
      </c>
    </row>
    <row r="10" spans="1:9" ht="17.25">
      <c r="A10" s="16" t="s">
        <v>77</v>
      </c>
      <c r="B10" s="27">
        <f>SUM(B32,B54)</f>
        <v>47598</v>
      </c>
      <c r="C10" s="27">
        <f>SUM(C32,C54)</f>
        <v>210715</v>
      </c>
      <c r="D10" s="14"/>
      <c r="E10" s="15"/>
      <c r="F10" s="15"/>
      <c r="G10" s="14" t="s">
        <v>59</v>
      </c>
      <c r="H10" s="27">
        <v>2072</v>
      </c>
      <c r="I10" s="22">
        <v>10124</v>
      </c>
    </row>
    <row r="11" spans="1:9" ht="17.25">
      <c r="A11" s="16" t="s">
        <v>78</v>
      </c>
      <c r="B11" s="27">
        <f>SUM(B34,B58)</f>
        <v>37581</v>
      </c>
      <c r="C11" s="27">
        <f>SUM(C34,C58)</f>
        <v>158160</v>
      </c>
      <c r="D11" s="10" t="s">
        <v>20</v>
      </c>
      <c r="E11" s="11">
        <f>SUM(E12:E20)</f>
        <v>20895</v>
      </c>
      <c r="F11" s="11">
        <f>SUM(F12:F20)</f>
        <v>114560</v>
      </c>
      <c r="G11" s="14" t="s">
        <v>60</v>
      </c>
      <c r="H11" s="27">
        <v>5064</v>
      </c>
      <c r="I11" s="22">
        <v>26455</v>
      </c>
    </row>
    <row r="12" spans="1:9" ht="17.25">
      <c r="A12" s="16" t="s">
        <v>79</v>
      </c>
      <c r="B12" s="15">
        <f>SUM(B39,B51,B60,E8:E9)</f>
        <v>33878</v>
      </c>
      <c r="C12" s="15">
        <f>SUM(C39,C51,C60,F8:F9)</f>
        <v>173000</v>
      </c>
      <c r="D12" s="14" t="s">
        <v>73</v>
      </c>
      <c r="E12" s="15">
        <v>3741</v>
      </c>
      <c r="F12" s="15">
        <v>18448</v>
      </c>
      <c r="G12" s="14" t="s">
        <v>126</v>
      </c>
      <c r="H12" s="27">
        <v>1406</v>
      </c>
      <c r="I12" s="22">
        <v>7186</v>
      </c>
    </row>
    <row r="13" spans="1:9" ht="17.25">
      <c r="A13" s="16" t="s">
        <v>80</v>
      </c>
      <c r="B13" s="27">
        <f>SUM(B40,E5:E7)</f>
        <v>12468</v>
      </c>
      <c r="C13" s="27">
        <f>SUM(C40,F5:F7)</f>
        <v>68501</v>
      </c>
      <c r="D13" s="14" t="s">
        <v>21</v>
      </c>
      <c r="E13" s="15">
        <v>1120</v>
      </c>
      <c r="F13" s="15">
        <v>6253</v>
      </c>
      <c r="G13" s="17"/>
      <c r="H13" s="27"/>
      <c r="I13" s="22"/>
    </row>
    <row r="14" spans="1:9" ht="17.25">
      <c r="A14" s="16" t="s">
        <v>81</v>
      </c>
      <c r="B14" s="27">
        <f>SUM(B44:B45,E11)</f>
        <v>36782</v>
      </c>
      <c r="C14" s="27">
        <f>SUM(C44:C45,F11)</f>
        <v>195927</v>
      </c>
      <c r="D14" s="14" t="s">
        <v>69</v>
      </c>
      <c r="E14" s="15">
        <v>4743</v>
      </c>
      <c r="F14" s="15">
        <v>25915</v>
      </c>
      <c r="G14" s="10" t="s">
        <v>61</v>
      </c>
      <c r="H14" s="38">
        <f>SUM(H15:H27)</f>
        <v>27011</v>
      </c>
      <c r="I14" s="23">
        <f>SUM(I15:I27)</f>
        <v>137084</v>
      </c>
    </row>
    <row r="15" spans="1:9" ht="17.25">
      <c r="A15" s="16"/>
      <c r="B15" s="15"/>
      <c r="C15" s="15"/>
      <c r="D15" s="14" t="s">
        <v>71</v>
      </c>
      <c r="E15" s="15">
        <v>2332</v>
      </c>
      <c r="F15" s="15">
        <v>13089</v>
      </c>
      <c r="G15" s="14" t="s">
        <v>62</v>
      </c>
      <c r="H15" s="27">
        <v>1682</v>
      </c>
      <c r="I15" s="22">
        <v>8475</v>
      </c>
    </row>
    <row r="16" spans="1:9" ht="17.25">
      <c r="A16" s="16" t="s">
        <v>82</v>
      </c>
      <c r="B16" s="27">
        <f>SUM(B41,E23:E28,E31)</f>
        <v>23568</v>
      </c>
      <c r="C16" s="27">
        <f>SUM(C41,F23:F28,F31)</f>
        <v>144355</v>
      </c>
      <c r="D16" s="14" t="s">
        <v>22</v>
      </c>
      <c r="E16" s="15">
        <v>1493</v>
      </c>
      <c r="F16" s="15">
        <v>8454</v>
      </c>
      <c r="G16" s="14" t="s">
        <v>63</v>
      </c>
      <c r="H16" s="27">
        <v>1838</v>
      </c>
      <c r="I16" s="22">
        <v>9188</v>
      </c>
    </row>
    <row r="17" spans="1:9" ht="17.25">
      <c r="A17" s="16" t="s">
        <v>84</v>
      </c>
      <c r="B17" s="27">
        <f>SUM(B33,B48,E33)</f>
        <v>27583</v>
      </c>
      <c r="C17" s="27">
        <f>SUM(C33,C48,F33)</f>
        <v>150065</v>
      </c>
      <c r="D17" s="14" t="s">
        <v>118</v>
      </c>
      <c r="E17" s="15">
        <v>1403</v>
      </c>
      <c r="F17" s="15">
        <v>8627</v>
      </c>
      <c r="G17" s="14" t="s">
        <v>129</v>
      </c>
      <c r="H17" s="27">
        <v>1723</v>
      </c>
      <c r="I17" s="22">
        <v>8987</v>
      </c>
    </row>
    <row r="18" spans="1:9" ht="17.25">
      <c r="A18" s="16" t="s">
        <v>85</v>
      </c>
      <c r="B18" s="27">
        <f>SUM(B47,E29:E30,E37)</f>
        <v>16925</v>
      </c>
      <c r="C18" s="27">
        <f>SUM(C47,F29:F30,F37)</f>
        <v>95303</v>
      </c>
      <c r="D18" s="14" t="s">
        <v>68</v>
      </c>
      <c r="E18" s="15">
        <v>3219</v>
      </c>
      <c r="F18" s="15">
        <v>18005</v>
      </c>
      <c r="G18" s="14" t="s">
        <v>130</v>
      </c>
      <c r="H18" s="27">
        <v>1487</v>
      </c>
      <c r="I18" s="22">
        <v>7277</v>
      </c>
    </row>
    <row r="19" spans="1:9" ht="17.25">
      <c r="A19" s="16" t="s">
        <v>86</v>
      </c>
      <c r="B19" s="15">
        <f>SUM(B46,E42:E44)</f>
        <v>16306</v>
      </c>
      <c r="C19" s="15">
        <f>SUM(C46,F42:F44)</f>
        <v>89974</v>
      </c>
      <c r="D19" s="14" t="s">
        <v>23</v>
      </c>
      <c r="E19" s="15">
        <v>986</v>
      </c>
      <c r="F19" s="15">
        <v>5451</v>
      </c>
      <c r="G19" s="14" t="s">
        <v>64</v>
      </c>
      <c r="H19" s="27">
        <v>1202</v>
      </c>
      <c r="I19" s="22">
        <v>6226</v>
      </c>
    </row>
    <row r="20" spans="1:9" ht="17.25">
      <c r="A20" s="16" t="s">
        <v>87</v>
      </c>
      <c r="B20" s="27">
        <f>SUM(B42,E52)</f>
        <v>21940</v>
      </c>
      <c r="C20" s="27">
        <f>SUM(C42,F52)</f>
        <v>118874</v>
      </c>
      <c r="D20" s="14" t="s">
        <v>24</v>
      </c>
      <c r="E20" s="15">
        <v>1858</v>
      </c>
      <c r="F20" s="15">
        <v>10318</v>
      </c>
      <c r="G20" s="14" t="s">
        <v>65</v>
      </c>
      <c r="H20" s="27">
        <v>1919</v>
      </c>
      <c r="I20" s="22">
        <v>9232</v>
      </c>
    </row>
    <row r="21" spans="1:9" ht="17.25">
      <c r="A21" s="16"/>
      <c r="B21" s="27"/>
      <c r="C21" s="27"/>
      <c r="D21" s="14"/>
      <c r="E21" s="15"/>
      <c r="F21" s="15"/>
      <c r="G21" s="14" t="s">
        <v>66</v>
      </c>
      <c r="H21" s="27">
        <v>3759</v>
      </c>
      <c r="I21" s="22">
        <v>19720</v>
      </c>
    </row>
    <row r="22" spans="1:9" ht="17.25">
      <c r="A22" s="16" t="s">
        <v>88</v>
      </c>
      <c r="B22" s="27">
        <f>SUM(H5)</f>
        <v>21994</v>
      </c>
      <c r="C22" s="27">
        <f>SUM(I5)</f>
        <v>114021</v>
      </c>
      <c r="D22" s="10" t="s">
        <v>25</v>
      </c>
      <c r="E22" s="11">
        <f>SUM(E23:E31)</f>
        <v>19827</v>
      </c>
      <c r="F22" s="11">
        <f>SUM(F23:F31)</f>
        <v>124575</v>
      </c>
      <c r="G22" s="14" t="s">
        <v>146</v>
      </c>
      <c r="H22" s="27">
        <v>1730</v>
      </c>
      <c r="I22" s="22">
        <v>9171</v>
      </c>
    </row>
    <row r="23" spans="1:9" ht="17.25">
      <c r="A23" s="16" t="s">
        <v>124</v>
      </c>
      <c r="B23" s="15">
        <f>SUM(H43)</f>
        <v>17664</v>
      </c>
      <c r="C23" s="15">
        <f>SUM(I43)</f>
        <v>97973</v>
      </c>
      <c r="D23" s="14" t="s">
        <v>26</v>
      </c>
      <c r="E23" s="15">
        <v>1417</v>
      </c>
      <c r="F23" s="15">
        <v>8073</v>
      </c>
      <c r="G23" s="14" t="s">
        <v>147</v>
      </c>
      <c r="H23" s="27">
        <f>1287+661</f>
        <v>1948</v>
      </c>
      <c r="I23" s="22">
        <f>6746+3276</f>
        <v>10022</v>
      </c>
    </row>
    <row r="24" spans="1:9" ht="17.25">
      <c r="A24" s="16" t="s">
        <v>90</v>
      </c>
      <c r="B24" s="27">
        <f>SUM(B38,H29)</f>
        <v>34970</v>
      </c>
      <c r="C24" s="27">
        <f>SUM(C38,I29)</f>
        <v>186290</v>
      </c>
      <c r="D24" s="14" t="s">
        <v>27</v>
      </c>
      <c r="E24" s="15">
        <v>1097</v>
      </c>
      <c r="F24" s="15">
        <v>6281</v>
      </c>
      <c r="G24" s="30" t="s">
        <v>96</v>
      </c>
      <c r="H24" s="27">
        <v>1672</v>
      </c>
      <c r="I24" s="22">
        <v>8654</v>
      </c>
    </row>
    <row r="25" spans="1:9" ht="17.25">
      <c r="A25" s="16" t="s">
        <v>89</v>
      </c>
      <c r="B25" s="27">
        <f>SUM(B36,H15:H23)</f>
        <v>29994</v>
      </c>
      <c r="C25" s="27">
        <f>SUM(C36,I15:I23)</f>
        <v>149980</v>
      </c>
      <c r="D25" s="14" t="s">
        <v>28</v>
      </c>
      <c r="E25" s="15">
        <v>2001</v>
      </c>
      <c r="F25" s="15">
        <v>12220</v>
      </c>
      <c r="G25" s="30" t="s">
        <v>97</v>
      </c>
      <c r="H25" s="27">
        <v>1746</v>
      </c>
      <c r="I25" s="22">
        <v>9097</v>
      </c>
    </row>
    <row r="26" spans="1:9" ht="17.25">
      <c r="A26" s="16" t="s">
        <v>91</v>
      </c>
      <c r="B26" s="27">
        <f>SUM(H24:H27)</f>
        <v>9723</v>
      </c>
      <c r="C26" s="27">
        <f>SUM(I24:I27)</f>
        <v>48786</v>
      </c>
      <c r="D26" s="14" t="s">
        <v>29</v>
      </c>
      <c r="E26" s="15">
        <v>4141</v>
      </c>
      <c r="F26" s="15">
        <v>24269</v>
      </c>
      <c r="G26" s="30" t="s">
        <v>98</v>
      </c>
      <c r="H26" s="27">
        <v>3739</v>
      </c>
      <c r="I26" s="22">
        <v>18420</v>
      </c>
    </row>
    <row r="27" spans="1:9" ht="17.25">
      <c r="A27" s="16"/>
      <c r="B27" s="27"/>
      <c r="C27" s="27"/>
      <c r="D27" s="14" t="s">
        <v>30</v>
      </c>
      <c r="E27" s="15">
        <v>1447</v>
      </c>
      <c r="F27" s="15">
        <v>15186</v>
      </c>
      <c r="G27" s="30" t="s">
        <v>67</v>
      </c>
      <c r="H27" s="27">
        <v>2566</v>
      </c>
      <c r="I27" s="22">
        <v>12615</v>
      </c>
    </row>
    <row r="28" spans="1:9" ht="17.25">
      <c r="A28" s="16" t="s">
        <v>92</v>
      </c>
      <c r="B28" s="15">
        <f>SUM(B35,B50,B55,B59)</f>
        <v>38571</v>
      </c>
      <c r="C28" s="15">
        <f>SUM(C35,C50,C55,C59)</f>
        <v>175207</v>
      </c>
      <c r="D28" s="14" t="s">
        <v>31</v>
      </c>
      <c r="E28" s="15">
        <v>1123</v>
      </c>
      <c r="F28" s="15">
        <v>6779</v>
      </c>
      <c r="G28" s="30"/>
      <c r="H28" s="27"/>
      <c r="I28" s="22"/>
    </row>
    <row r="29" spans="1:9" ht="17.25">
      <c r="A29" s="16" t="s">
        <v>93</v>
      </c>
      <c r="B29" s="27">
        <f>SUM(E45:E50)</f>
        <v>13551</v>
      </c>
      <c r="C29" s="27">
        <f>SUM(F45:F50)</f>
        <v>75478</v>
      </c>
      <c r="D29" s="14" t="s">
        <v>32</v>
      </c>
      <c r="E29" s="15">
        <v>3837</v>
      </c>
      <c r="F29" s="15">
        <v>21888</v>
      </c>
      <c r="G29" s="31" t="s">
        <v>70</v>
      </c>
      <c r="H29" s="38">
        <f>SUM(H30:H41)</f>
        <v>24557</v>
      </c>
      <c r="I29" s="23">
        <f>SUM(I30:I41)</f>
        <v>134318</v>
      </c>
    </row>
    <row r="30" spans="1:9" ht="17.25">
      <c r="A30" s="16"/>
      <c r="B30" s="27"/>
      <c r="C30" s="27"/>
      <c r="D30" s="14" t="s">
        <v>33</v>
      </c>
      <c r="E30" s="15">
        <v>1812</v>
      </c>
      <c r="F30" s="15">
        <v>11683</v>
      </c>
      <c r="G30" s="30" t="s">
        <v>95</v>
      </c>
      <c r="H30" s="27">
        <v>2482</v>
      </c>
      <c r="I30" s="22">
        <v>13900</v>
      </c>
    </row>
    <row r="31" spans="1:9" ht="17.25">
      <c r="A31" s="13" t="s">
        <v>94</v>
      </c>
      <c r="B31" s="27"/>
      <c r="C31" s="27"/>
      <c r="D31" s="14" t="s">
        <v>34</v>
      </c>
      <c r="E31" s="15">
        <v>2952</v>
      </c>
      <c r="F31" s="15">
        <v>18196</v>
      </c>
      <c r="G31" s="30" t="s">
        <v>106</v>
      </c>
      <c r="H31" s="27">
        <v>1444</v>
      </c>
      <c r="I31" s="22">
        <v>7629</v>
      </c>
    </row>
    <row r="32" spans="1:9" ht="17.25">
      <c r="A32" s="16" t="s">
        <v>4</v>
      </c>
      <c r="B32" s="27">
        <v>45924</v>
      </c>
      <c r="C32" s="27">
        <v>200752</v>
      </c>
      <c r="D32" s="15"/>
      <c r="E32" s="15"/>
      <c r="F32" s="15"/>
      <c r="G32" s="30" t="s">
        <v>107</v>
      </c>
      <c r="H32" s="27">
        <v>2767</v>
      </c>
      <c r="I32" s="22">
        <v>15322</v>
      </c>
    </row>
    <row r="33" spans="1:9" ht="17.25">
      <c r="A33" s="16" t="s">
        <v>140</v>
      </c>
      <c r="B33" s="27">
        <f>17438+616</f>
        <v>18054</v>
      </c>
      <c r="C33" s="27">
        <f>91286+4235</f>
        <v>95521</v>
      </c>
      <c r="D33" s="10" t="s">
        <v>35</v>
      </c>
      <c r="E33" s="11">
        <f>SUM(E34:E35)</f>
        <v>4099</v>
      </c>
      <c r="F33" s="11">
        <f>SUM(F34:F35)</f>
        <v>23745</v>
      </c>
      <c r="G33" s="30" t="s">
        <v>99</v>
      </c>
      <c r="H33" s="27">
        <v>2063</v>
      </c>
      <c r="I33" s="22">
        <v>11736</v>
      </c>
    </row>
    <row r="34" spans="1:9" ht="17.25">
      <c r="A34" s="16" t="s">
        <v>139</v>
      </c>
      <c r="B34" s="27">
        <f>33037+1386</f>
        <v>34423</v>
      </c>
      <c r="C34" s="27">
        <f>134625+7065</f>
        <v>141690</v>
      </c>
      <c r="D34" s="14" t="s">
        <v>36</v>
      </c>
      <c r="E34" s="15">
        <v>1869</v>
      </c>
      <c r="F34" s="15">
        <v>11556</v>
      </c>
      <c r="G34" s="37" t="s">
        <v>100</v>
      </c>
      <c r="H34" s="27">
        <v>1440</v>
      </c>
      <c r="I34" s="22">
        <v>7881</v>
      </c>
    </row>
    <row r="35" spans="1:9" ht="17.25">
      <c r="A35" s="16" t="s">
        <v>5</v>
      </c>
      <c r="B35" s="27">
        <v>25499</v>
      </c>
      <c r="C35" s="27">
        <v>115392</v>
      </c>
      <c r="D35" s="14" t="s">
        <v>37</v>
      </c>
      <c r="E35" s="15">
        <v>2230</v>
      </c>
      <c r="F35" s="15">
        <v>12189</v>
      </c>
      <c r="G35" s="20" t="s">
        <v>101</v>
      </c>
      <c r="H35" s="27">
        <v>2555</v>
      </c>
      <c r="I35" s="22">
        <v>13918</v>
      </c>
    </row>
    <row r="36" spans="1:9" ht="17.25">
      <c r="A36" s="16" t="s">
        <v>6</v>
      </c>
      <c r="B36" s="27">
        <v>12706</v>
      </c>
      <c r="C36" s="27">
        <v>61682</v>
      </c>
      <c r="D36" s="14"/>
      <c r="E36" s="15"/>
      <c r="F36" s="15"/>
      <c r="G36" s="20" t="s">
        <v>108</v>
      </c>
      <c r="H36" s="27">
        <v>1158</v>
      </c>
      <c r="I36" s="22">
        <v>6596</v>
      </c>
    </row>
    <row r="37" spans="1:9" ht="17.25">
      <c r="A37" s="16"/>
      <c r="B37" s="27"/>
      <c r="C37" s="27"/>
      <c r="D37" s="10" t="s">
        <v>38</v>
      </c>
      <c r="E37" s="11">
        <f>SUM(E38:E39)</f>
        <v>4180</v>
      </c>
      <c r="F37" s="11">
        <f>SUM(F38:F39)</f>
        <v>24096</v>
      </c>
      <c r="G37" s="20" t="s">
        <v>109</v>
      </c>
      <c r="H37" s="27">
        <v>904</v>
      </c>
      <c r="I37" s="22">
        <v>5205</v>
      </c>
    </row>
    <row r="38" spans="1:9" ht="17.25">
      <c r="A38" s="16" t="s">
        <v>7</v>
      </c>
      <c r="B38" s="27">
        <v>10413</v>
      </c>
      <c r="C38" s="27">
        <v>51972</v>
      </c>
      <c r="D38" s="14" t="s">
        <v>39</v>
      </c>
      <c r="E38" s="15">
        <v>2313</v>
      </c>
      <c r="F38" s="15">
        <v>12958</v>
      </c>
      <c r="G38" s="20" t="s">
        <v>102</v>
      </c>
      <c r="H38" s="27">
        <v>3000</v>
      </c>
      <c r="I38" s="22">
        <v>16896</v>
      </c>
    </row>
    <row r="39" spans="1:9" ht="17.25">
      <c r="A39" s="16" t="s">
        <v>8</v>
      </c>
      <c r="B39" s="27">
        <v>14661</v>
      </c>
      <c r="C39" s="27">
        <v>71212</v>
      </c>
      <c r="D39" s="14" t="s">
        <v>40</v>
      </c>
      <c r="E39" s="15">
        <v>1867</v>
      </c>
      <c r="F39" s="15">
        <v>11138</v>
      </c>
      <c r="G39" s="20" t="s">
        <v>103</v>
      </c>
      <c r="H39" s="27">
        <v>2789</v>
      </c>
      <c r="I39" s="22">
        <v>14749</v>
      </c>
    </row>
    <row r="40" spans="1:9" ht="17.25">
      <c r="A40" s="16" t="s">
        <v>134</v>
      </c>
      <c r="B40" s="27">
        <v>8355</v>
      </c>
      <c r="C40" s="27">
        <v>42106</v>
      </c>
      <c r="D40" s="17"/>
      <c r="E40" s="15"/>
      <c r="F40" s="15"/>
      <c r="G40" s="20" t="s">
        <v>104</v>
      </c>
      <c r="H40" s="27">
        <v>2851</v>
      </c>
      <c r="I40" s="22">
        <v>14351</v>
      </c>
    </row>
    <row r="41" spans="1:9" ht="17.25">
      <c r="A41" s="16" t="s">
        <v>9</v>
      </c>
      <c r="B41" s="27">
        <v>9390</v>
      </c>
      <c r="C41" s="27">
        <v>53351</v>
      </c>
      <c r="D41" s="10" t="s">
        <v>41</v>
      </c>
      <c r="E41" s="11">
        <f>SUM(E42:E50)</f>
        <v>23430</v>
      </c>
      <c r="F41" s="11">
        <f>SUM(F42:F50)</f>
        <v>130207</v>
      </c>
      <c r="G41" s="20" t="s">
        <v>120</v>
      </c>
      <c r="H41" s="27">
        <v>1104</v>
      </c>
      <c r="I41" s="22">
        <v>6135</v>
      </c>
    </row>
    <row r="42" spans="1:9" ht="17.25">
      <c r="A42" s="16" t="s">
        <v>10</v>
      </c>
      <c r="B42" s="27">
        <v>7003</v>
      </c>
      <c r="C42" s="27">
        <v>35210</v>
      </c>
      <c r="D42" s="14" t="s">
        <v>110</v>
      </c>
      <c r="E42" s="15">
        <v>1269</v>
      </c>
      <c r="F42" s="15">
        <v>6835</v>
      </c>
      <c r="G42" s="28"/>
      <c r="H42" s="28"/>
      <c r="I42" s="32"/>
    </row>
    <row r="43" spans="1:9" ht="17.25">
      <c r="A43" s="16"/>
      <c r="B43" s="27"/>
      <c r="C43" s="27"/>
      <c r="D43" s="14" t="s">
        <v>42</v>
      </c>
      <c r="E43" s="15">
        <v>4593</v>
      </c>
      <c r="F43" s="15">
        <v>25923</v>
      </c>
      <c r="G43" s="10" t="s">
        <v>114</v>
      </c>
      <c r="H43" s="39">
        <f>SUM(H44:H51)</f>
        <v>17664</v>
      </c>
      <c r="I43" s="35">
        <f>SUM(I44:I51)</f>
        <v>97973</v>
      </c>
    </row>
    <row r="44" spans="1:9" ht="17.25">
      <c r="A44" s="16" t="s">
        <v>11</v>
      </c>
      <c r="B44" s="27">
        <v>8852</v>
      </c>
      <c r="C44" s="27">
        <v>45886</v>
      </c>
      <c r="D44" s="14" t="s">
        <v>43</v>
      </c>
      <c r="E44" s="15">
        <v>4017</v>
      </c>
      <c r="F44" s="15">
        <v>21971</v>
      </c>
      <c r="G44" s="28" t="s">
        <v>143</v>
      </c>
      <c r="H44" s="40">
        <v>1907</v>
      </c>
      <c r="I44" s="36">
        <v>10290</v>
      </c>
    </row>
    <row r="45" spans="1:9" ht="17.25">
      <c r="A45" s="16" t="s">
        <v>12</v>
      </c>
      <c r="B45" s="27">
        <v>7035</v>
      </c>
      <c r="C45" s="27">
        <v>35481</v>
      </c>
      <c r="D45" s="14" t="s">
        <v>44</v>
      </c>
      <c r="E45" s="15">
        <v>3869</v>
      </c>
      <c r="F45" s="15">
        <v>21885</v>
      </c>
      <c r="G45" s="28" t="s">
        <v>144</v>
      </c>
      <c r="H45" s="40">
        <v>3251</v>
      </c>
      <c r="I45" s="36">
        <v>18117</v>
      </c>
    </row>
    <row r="46" spans="1:9" ht="17.25">
      <c r="A46" s="16" t="s">
        <v>13</v>
      </c>
      <c r="B46" s="27">
        <v>6427</v>
      </c>
      <c r="C46" s="27">
        <v>35245</v>
      </c>
      <c r="D46" s="14" t="s">
        <v>45</v>
      </c>
      <c r="E46" s="15">
        <v>1982</v>
      </c>
      <c r="F46" s="15">
        <v>11344</v>
      </c>
      <c r="G46" s="28" t="s">
        <v>121</v>
      </c>
      <c r="H46" s="40">
        <v>2160</v>
      </c>
      <c r="I46" s="36">
        <v>11423</v>
      </c>
    </row>
    <row r="47" spans="1:9" ht="17.25">
      <c r="A47" s="16" t="s">
        <v>14</v>
      </c>
      <c r="B47" s="27">
        <v>7096</v>
      </c>
      <c r="C47" s="27">
        <v>37636</v>
      </c>
      <c r="D47" s="14" t="s">
        <v>46</v>
      </c>
      <c r="E47" s="15">
        <v>1045</v>
      </c>
      <c r="F47" s="15">
        <v>5831</v>
      </c>
      <c r="G47" s="28" t="s">
        <v>125</v>
      </c>
      <c r="H47" s="40">
        <v>1689</v>
      </c>
      <c r="I47" s="36">
        <v>10019</v>
      </c>
    </row>
    <row r="48" spans="1:9" ht="17.25">
      <c r="A48" s="16" t="s">
        <v>15</v>
      </c>
      <c r="B48" s="27">
        <v>5430</v>
      </c>
      <c r="C48" s="27">
        <v>30799</v>
      </c>
      <c r="D48" s="14" t="s">
        <v>47</v>
      </c>
      <c r="E48" s="15">
        <v>2235</v>
      </c>
      <c r="F48" s="15">
        <v>12005</v>
      </c>
      <c r="G48" s="28" t="s">
        <v>142</v>
      </c>
      <c r="H48" s="40">
        <v>767</v>
      </c>
      <c r="I48" s="36">
        <v>4447</v>
      </c>
    </row>
    <row r="49" spans="1:9" ht="17.25">
      <c r="A49" s="16"/>
      <c r="B49" s="27"/>
      <c r="C49" s="27"/>
      <c r="D49" s="14" t="s">
        <v>48</v>
      </c>
      <c r="E49" s="15">
        <v>2523</v>
      </c>
      <c r="F49" s="15">
        <v>13613</v>
      </c>
      <c r="G49" s="28" t="s">
        <v>145</v>
      </c>
      <c r="H49" s="40">
        <v>1994</v>
      </c>
      <c r="I49" s="36">
        <v>11628</v>
      </c>
    </row>
    <row r="50" spans="1:9" ht="17.25">
      <c r="A50" s="16" t="s">
        <v>16</v>
      </c>
      <c r="B50" s="27">
        <v>8189</v>
      </c>
      <c r="C50" s="27">
        <v>33356</v>
      </c>
      <c r="D50" s="14" t="s">
        <v>49</v>
      </c>
      <c r="E50" s="15">
        <v>1897</v>
      </c>
      <c r="F50" s="15">
        <v>10800</v>
      </c>
      <c r="G50" s="34" t="s">
        <v>115</v>
      </c>
      <c r="H50" s="40">
        <v>3532</v>
      </c>
      <c r="I50" s="36">
        <v>19101</v>
      </c>
    </row>
    <row r="51" spans="1:9" ht="17.25">
      <c r="A51" s="16" t="s">
        <v>17</v>
      </c>
      <c r="B51" s="27">
        <v>9026</v>
      </c>
      <c r="C51" s="27">
        <v>46156</v>
      </c>
      <c r="D51" s="14"/>
      <c r="E51" s="15"/>
      <c r="F51" s="15"/>
      <c r="G51" s="49" t="s">
        <v>116</v>
      </c>
      <c r="H51" s="40">
        <v>2364</v>
      </c>
      <c r="I51" s="36">
        <v>12948</v>
      </c>
    </row>
    <row r="52" spans="1:9" ht="17.25">
      <c r="A52" s="16"/>
      <c r="B52" s="27"/>
      <c r="C52" s="27"/>
      <c r="D52" s="10" t="s">
        <v>50</v>
      </c>
      <c r="E52" s="38">
        <f>SUM(E53:E59)</f>
        <v>14937</v>
      </c>
      <c r="F52" s="11">
        <f>SUM(F53:F59)</f>
        <v>83664</v>
      </c>
      <c r="G52" s="50"/>
      <c r="H52" s="40"/>
      <c r="I52" s="36"/>
    </row>
    <row r="53" spans="1:9" ht="17.25">
      <c r="A53" s="13" t="s">
        <v>113</v>
      </c>
      <c r="B53" s="11">
        <f>SUM(B54:B55)</f>
        <v>4619</v>
      </c>
      <c r="C53" s="11">
        <f>SUM(C54:C55)</f>
        <v>26072</v>
      </c>
      <c r="D53" s="14" t="s">
        <v>51</v>
      </c>
      <c r="E53" s="27">
        <v>2259</v>
      </c>
      <c r="F53" s="15">
        <v>11731</v>
      </c>
      <c r="G53" s="50"/>
      <c r="H53" s="40"/>
      <c r="I53" s="36"/>
    </row>
    <row r="54" spans="1:9" ht="17.25">
      <c r="A54" s="52" t="s">
        <v>122</v>
      </c>
      <c r="B54" s="53">
        <v>1674</v>
      </c>
      <c r="C54" s="53">
        <v>9963</v>
      </c>
      <c r="D54" s="14" t="s">
        <v>72</v>
      </c>
      <c r="E54" s="27">
        <v>1606</v>
      </c>
      <c r="F54" s="15">
        <v>9143</v>
      </c>
      <c r="G54" s="50"/>
      <c r="H54" s="40"/>
      <c r="I54" s="36"/>
    </row>
    <row r="55" spans="1:9" ht="17.25">
      <c r="A55" s="52" t="s">
        <v>112</v>
      </c>
      <c r="B55" s="53">
        <v>2945</v>
      </c>
      <c r="C55" s="53">
        <v>16109</v>
      </c>
      <c r="D55" s="14" t="s">
        <v>52</v>
      </c>
      <c r="E55" s="27">
        <v>2013</v>
      </c>
      <c r="F55" s="15">
        <v>11221</v>
      </c>
      <c r="G55" s="50"/>
      <c r="H55" s="40"/>
      <c r="I55" s="36"/>
    </row>
    <row r="56" spans="1:9" ht="17.25">
      <c r="A56" s="16"/>
      <c r="B56" s="15"/>
      <c r="C56" s="15"/>
      <c r="D56" s="14" t="s">
        <v>53</v>
      </c>
      <c r="E56" s="27">
        <v>2408</v>
      </c>
      <c r="F56" s="15">
        <v>13830</v>
      </c>
      <c r="G56" s="50"/>
      <c r="H56" s="40"/>
      <c r="I56" s="36"/>
    </row>
    <row r="57" spans="1:9" ht="17.25">
      <c r="A57" s="13" t="s">
        <v>18</v>
      </c>
      <c r="B57" s="11">
        <f>SUM(B58:B60,E5:E9)</f>
        <v>19400</v>
      </c>
      <c r="C57" s="11">
        <f>SUM(C58:C60,F5:F9)</f>
        <v>108847</v>
      </c>
      <c r="D57" s="14" t="s">
        <v>141</v>
      </c>
      <c r="E57" s="27">
        <f>1430+726</f>
        <v>2156</v>
      </c>
      <c r="F57" s="15">
        <f>7941+4332</f>
        <v>12273</v>
      </c>
      <c r="G57" s="50"/>
      <c r="H57" s="40"/>
      <c r="I57" s="36"/>
    </row>
    <row r="58" spans="1:9" ht="17.25">
      <c r="A58" s="16" t="s">
        <v>74</v>
      </c>
      <c r="B58" s="15">
        <v>3158</v>
      </c>
      <c r="C58" s="15">
        <v>16470</v>
      </c>
      <c r="D58" s="14" t="s">
        <v>54</v>
      </c>
      <c r="E58" s="27">
        <v>1710</v>
      </c>
      <c r="F58" s="15">
        <v>9801</v>
      </c>
      <c r="G58" s="50"/>
      <c r="H58" s="40"/>
      <c r="I58" s="36"/>
    </row>
    <row r="59" spans="1:9" ht="17.25">
      <c r="A59" s="16" t="s">
        <v>132</v>
      </c>
      <c r="B59" s="15">
        <v>1938</v>
      </c>
      <c r="C59" s="15">
        <v>10350</v>
      </c>
      <c r="D59" s="14" t="s">
        <v>55</v>
      </c>
      <c r="E59" s="27">
        <v>2785</v>
      </c>
      <c r="F59" s="15">
        <v>15665</v>
      </c>
      <c r="G59" s="50"/>
      <c r="H59" s="40"/>
      <c r="I59" s="36"/>
    </row>
    <row r="60" spans="1:9" ht="18" thickBot="1">
      <c r="A60" s="54" t="s">
        <v>111</v>
      </c>
      <c r="B60" s="25">
        <v>3410</v>
      </c>
      <c r="C60" s="25">
        <v>19339</v>
      </c>
      <c r="D60" s="24"/>
      <c r="E60" s="25"/>
      <c r="F60" s="25"/>
      <c r="G60" s="51"/>
      <c r="H60" s="29"/>
      <c r="I60" s="33"/>
    </row>
    <row r="61" ht="17.25">
      <c r="A61" s="47" t="s">
        <v>128</v>
      </c>
    </row>
    <row r="62" ht="17.25">
      <c r="A62" s="47" t="s">
        <v>138</v>
      </c>
    </row>
    <row r="63" ht="17.25">
      <c r="A63" s="47" t="s">
        <v>148</v>
      </c>
    </row>
    <row r="64" ht="17.25">
      <c r="A64" s="48" t="s">
        <v>137</v>
      </c>
    </row>
    <row r="80" spans="1:3" ht="17.25">
      <c r="A80" s="20"/>
      <c r="B80" s="18"/>
      <c r="C80" s="18"/>
    </row>
    <row r="81" spans="1:3" ht="17.25">
      <c r="A81" s="20"/>
      <c r="B81" s="18"/>
      <c r="C81" s="18"/>
    </row>
    <row r="82" spans="1:3" ht="17.25">
      <c r="A82" s="19"/>
      <c r="B82" s="19"/>
      <c r="C82" s="19"/>
    </row>
    <row r="83" spans="1:3" ht="17.25">
      <c r="A83" s="19"/>
      <c r="B83" s="19"/>
      <c r="C83" s="19"/>
    </row>
    <row r="84" spans="1:3" ht="17.25">
      <c r="A84" s="19"/>
      <c r="B84" s="19"/>
      <c r="C84" s="19"/>
    </row>
    <row r="85" spans="1:3" ht="17.25">
      <c r="A85" s="19"/>
      <c r="B85" s="19"/>
      <c r="C85" s="19"/>
    </row>
    <row r="94" ht="17.25">
      <c r="D94" s="18"/>
    </row>
    <row r="95" ht="17.25">
      <c r="D95" s="18"/>
    </row>
    <row r="96" ht="17.25">
      <c r="D96" s="19"/>
    </row>
    <row r="97" ht="17.25">
      <c r="D97" s="19"/>
    </row>
    <row r="98" spans="4:6" ht="17.25">
      <c r="D98" s="19"/>
      <c r="E98" s="18"/>
      <c r="F98" s="18"/>
    </row>
    <row r="99" spans="4:6" ht="17.25">
      <c r="D99" s="19"/>
      <c r="E99" s="18"/>
      <c r="F99" s="18"/>
    </row>
    <row r="100" spans="5:6" ht="17.25">
      <c r="E100" s="19"/>
      <c r="F100" s="19"/>
    </row>
    <row r="101" spans="5:6" ht="17.25">
      <c r="E101" s="19"/>
      <c r="F101" s="19"/>
    </row>
    <row r="102" spans="5:6" ht="17.25">
      <c r="E102" s="19"/>
      <c r="F102" s="19"/>
    </row>
    <row r="103" spans="5:6" ht="17.25">
      <c r="E103" s="19"/>
      <c r="F103" s="19"/>
    </row>
  </sheetData>
  <mergeCells count="6">
    <mergeCell ref="B3:B4"/>
    <mergeCell ref="F3:F4"/>
    <mergeCell ref="I3:I4"/>
    <mergeCell ref="C3:C4"/>
    <mergeCell ref="H3:H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2007-06-25T00:29:52Z</cp:lastPrinted>
  <dcterms:modified xsi:type="dcterms:W3CDTF">2007-06-25T00:47:18Z</dcterms:modified>
  <cp:category/>
  <cp:version/>
  <cp:contentType/>
  <cp:contentStatus/>
</cp:coreProperties>
</file>