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10" sheetId="1" r:id="rId1"/>
  </sheets>
  <definedNames>
    <definedName name="_xlnm.Print_Area" localSheetId="0">'10'!$B$7:$N$56</definedName>
    <definedName name="_xlnm.Print_Titles" localSheetId="0">'10'!$1:$6</definedName>
  </definedNames>
  <calcPr fullCalcOnLoad="1"/>
</workbook>
</file>

<file path=xl/sharedStrings.xml><?xml version="1.0" encoding="utf-8"?>
<sst xmlns="http://schemas.openxmlformats.org/spreadsheetml/2006/main" count="83" uniqueCount="63">
  <si>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</si>
  <si>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</si>
  <si>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</si>
  <si>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</si>
  <si>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</si>
  <si>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</si>
  <si>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</si>
  <si>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</si>
  <si>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</si>
  <si>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</si>
  <si>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</si>
  <si>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</si>
  <si>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</si>
  <si>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</si>
  <si>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</si>
  <si>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</si>
  <si>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</si>
  <si>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銚子市</t>
  </si>
  <si>
    <t>市川市</t>
  </si>
  <si>
    <t>船橋市</t>
  </si>
  <si>
    <t>館山市</t>
  </si>
  <si>
    <t>木更津市</t>
  </si>
  <si>
    <t>松戸市</t>
  </si>
  <si>
    <t>入力済み</t>
  </si>
  <si>
    <t>銚子</t>
  </si>
  <si>
    <t>八日市場</t>
  </si>
  <si>
    <t>館山</t>
  </si>
  <si>
    <t>鴨川</t>
  </si>
  <si>
    <t>中央</t>
  </si>
  <si>
    <t>出　　　　生</t>
  </si>
  <si>
    <t>死　　亡</t>
  </si>
  <si>
    <t>乳児死亡</t>
  </si>
  <si>
    <t>婚　　　姻</t>
  </si>
  <si>
    <t>離　　　婚</t>
  </si>
  <si>
    <t>佐原</t>
  </si>
  <si>
    <t>(人口千対)</t>
  </si>
  <si>
    <t>死　　　産</t>
  </si>
  <si>
    <t>(出産千対)</t>
  </si>
  <si>
    <t>率</t>
  </si>
  <si>
    <t>(出生千対)</t>
  </si>
  <si>
    <t>(人口千対)</t>
  </si>
  <si>
    <t>実数</t>
  </si>
  <si>
    <t>五井</t>
  </si>
  <si>
    <t>第６・１１表　市郡別保健所別人口動態</t>
  </si>
  <si>
    <t>昭和２３年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</si>
  <si>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</si>
  <si>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千葉郡</t>
  </si>
  <si>
    <t>東葛飾郡</t>
  </si>
  <si>
    <t>印旛郡</t>
  </si>
  <si>
    <t>香取郡</t>
  </si>
  <si>
    <t>海上郡</t>
  </si>
  <si>
    <t>匝瑳郡</t>
  </si>
  <si>
    <t>山武郡</t>
  </si>
  <si>
    <t>長生郡</t>
  </si>
  <si>
    <t>夷隅郡</t>
  </si>
  <si>
    <t>安房郡</t>
  </si>
  <si>
    <t>君津郡</t>
  </si>
  <si>
    <t>市原郡</t>
  </si>
  <si>
    <t>注１）率算出に用いた人口は、昭和２３年８月１日現在常住人口である。</t>
  </si>
  <si>
    <t>注３）保健所と市郡別の集計仕方が異なると思われ、管内計と合わない保健所がある。</t>
  </si>
  <si>
    <t>（保健所別</t>
  </si>
  <si>
    <t>（市郡別</t>
  </si>
  <si>
    <t>東金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</si>
</sst>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 locked="0"/>
    </xf>
    <xf numFmtId="180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12" fillId="0" borderId="5" xfId="0" applyNumberFormat="1" applyFont="1" applyBorder="1" applyAlignment="1" applyProtection="1">
      <alignment vertical="center"/>
      <protection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177" fontId="6" fillId="0" borderId="16" xfId="0" applyNumberFormat="1" applyFont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4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6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22" sqref="B22"/>
    </sheetView>
  </sheetViews>
  <sheetFormatPr defaultColWidth="10.66015625" defaultRowHeight="18"/>
  <cols>
    <col min="1" max="1" width="10.66015625" style="66" hidden="1" customWidth="1"/>
    <col min="2" max="2" width="13.91015625" style="1" customWidth="1"/>
    <col min="3" max="3" width="12.08203125" style="2" customWidth="1"/>
    <col min="4" max="4" width="11.41015625" style="1" customWidth="1"/>
    <col min="5" max="5" width="12.08203125" style="3" customWidth="1"/>
    <col min="6" max="6" width="11.41015625" style="1" customWidth="1"/>
    <col min="7" max="7" width="9.83203125" style="1" customWidth="1"/>
    <col min="8" max="8" width="11.41015625" style="4" customWidth="1"/>
    <col min="9" max="9" width="9.660156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9.660156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ht="28.5">
      <c r="B1" s="69" t="s">
        <v>43</v>
      </c>
    </row>
    <row r="2" ht="24.75" thickBot="1">
      <c r="N2" s="6" t="s">
        <v>44</v>
      </c>
    </row>
    <row r="3" spans="2:14" ht="24">
      <c r="B3" s="7" t="s">
        <v>0</v>
      </c>
      <c r="C3" s="79" t="s">
        <v>29</v>
      </c>
      <c r="D3" s="87"/>
      <c r="E3" s="91" t="s">
        <v>30</v>
      </c>
      <c r="F3" s="92"/>
      <c r="G3" s="89" t="s">
        <v>31</v>
      </c>
      <c r="H3" s="90"/>
      <c r="I3" s="83" t="s">
        <v>36</v>
      </c>
      <c r="J3" s="84"/>
      <c r="K3" s="79" t="s">
        <v>32</v>
      </c>
      <c r="L3" s="80"/>
      <c r="M3" s="79" t="s">
        <v>33</v>
      </c>
      <c r="N3" s="80"/>
    </row>
    <row r="4" spans="2:14" ht="18" customHeight="1">
      <c r="B4" s="8" t="s">
        <v>2</v>
      </c>
      <c r="C4" s="81"/>
      <c r="D4" s="88"/>
      <c r="E4" s="93"/>
      <c r="F4" s="94"/>
      <c r="G4" s="95" t="s">
        <v>3</v>
      </c>
      <c r="H4" s="96"/>
      <c r="I4" s="85"/>
      <c r="J4" s="86"/>
      <c r="K4" s="81"/>
      <c r="L4" s="82"/>
      <c r="M4" s="81"/>
      <c r="N4" s="82"/>
    </row>
    <row r="5" spans="2:14" ht="24" customHeight="1">
      <c r="B5" s="10" t="s">
        <v>4</v>
      </c>
      <c r="C5" s="77" t="s">
        <v>41</v>
      </c>
      <c r="D5" s="9" t="s">
        <v>5</v>
      </c>
      <c r="E5" s="77" t="s">
        <v>41</v>
      </c>
      <c r="F5" s="9" t="s">
        <v>5</v>
      </c>
      <c r="G5" s="77" t="s">
        <v>41</v>
      </c>
      <c r="H5" s="55" t="s">
        <v>5</v>
      </c>
      <c r="I5" s="77" t="s">
        <v>41</v>
      </c>
      <c r="J5" s="55" t="s">
        <v>38</v>
      </c>
      <c r="K5" s="77" t="s">
        <v>41</v>
      </c>
      <c r="L5" s="11" t="s">
        <v>5</v>
      </c>
      <c r="M5" s="77" t="s">
        <v>41</v>
      </c>
      <c r="N5" s="12" t="s">
        <v>5</v>
      </c>
    </row>
    <row r="6" spans="1:14" ht="24">
      <c r="A6" s="67" t="s">
        <v>23</v>
      </c>
      <c r="B6" s="13" t="s">
        <v>1</v>
      </c>
      <c r="C6" s="78"/>
      <c r="D6" s="64" t="s">
        <v>35</v>
      </c>
      <c r="E6" s="78"/>
      <c r="F6" s="64" t="s">
        <v>35</v>
      </c>
      <c r="G6" s="78"/>
      <c r="H6" s="63" t="s">
        <v>39</v>
      </c>
      <c r="I6" s="78"/>
      <c r="J6" s="63" t="s">
        <v>37</v>
      </c>
      <c r="K6" s="78"/>
      <c r="L6" s="64" t="s">
        <v>35</v>
      </c>
      <c r="M6" s="78"/>
      <c r="N6" s="65" t="s">
        <v>40</v>
      </c>
    </row>
    <row r="7" spans="1:14" ht="24" customHeight="1">
      <c r="A7" s="66">
        <f>A8+A9</f>
        <v>2140511</v>
      </c>
      <c r="B7" s="14" t="s">
        <v>6</v>
      </c>
      <c r="C7" s="15">
        <f>C8+C9</f>
        <v>66961</v>
      </c>
      <c r="D7" s="16">
        <f>ROUND(C7/A7*1000,1)</f>
        <v>31.3</v>
      </c>
      <c r="E7" s="56">
        <f>E8+E9</f>
        <v>26308</v>
      </c>
      <c r="F7" s="17">
        <f>ROUND(E7/A7*1000,1)</f>
        <v>12.3</v>
      </c>
      <c r="G7" s="56">
        <f>G8+G9</f>
        <v>4255</v>
      </c>
      <c r="H7" s="19">
        <f>ROUND(G7/C7*1000,1)</f>
        <v>63.5</v>
      </c>
      <c r="I7" s="18">
        <f>I8+I9</f>
        <v>3445</v>
      </c>
      <c r="J7" s="20">
        <f>ROUND((I7)/(C7+I7)*1000,1)</f>
        <v>48.9</v>
      </c>
      <c r="K7" s="21">
        <f>K8+K9</f>
        <v>22440</v>
      </c>
      <c r="L7" s="22">
        <f>ROUND(K7/A7*1000,1)</f>
        <v>10.5</v>
      </c>
      <c r="M7" s="21">
        <f>M8+M9</f>
        <v>1597</v>
      </c>
      <c r="N7" s="51">
        <f>ROUND(M7/A7*1000,2)</f>
        <v>0.75</v>
      </c>
    </row>
    <row r="8" spans="1:14" ht="24" customHeight="1">
      <c r="A8" s="66">
        <f>SUM(A31:A38)</f>
        <v>500352</v>
      </c>
      <c r="B8" s="14" t="s">
        <v>7</v>
      </c>
      <c r="C8" s="15">
        <f>SUM(C31:C38)</f>
        <v>15563</v>
      </c>
      <c r="D8" s="16">
        <f>ROUND(C8/A8*1000,1)</f>
        <v>31.1</v>
      </c>
      <c r="E8" s="57">
        <f>SUM(E31:E38)</f>
        <v>6084</v>
      </c>
      <c r="F8" s="17">
        <f>ROUND(E8/A8*1000,1)</f>
        <v>12.2</v>
      </c>
      <c r="G8" s="57">
        <f>SUM(G31:G38)</f>
        <v>870</v>
      </c>
      <c r="H8" s="19">
        <f>ROUND(G8/C8*1000,1)</f>
        <v>55.9</v>
      </c>
      <c r="I8" s="18">
        <f>SUM(I31:I38)</f>
        <v>1041</v>
      </c>
      <c r="J8" s="54">
        <f>ROUND((I8)/(C8+I8)*1000,1)</f>
        <v>62.7</v>
      </c>
      <c r="K8" s="21">
        <f>SUM(K31:K38)</f>
        <v>4382</v>
      </c>
      <c r="L8" s="19">
        <f>ROUND(K8/A8*1000,1)</f>
        <v>8.8</v>
      </c>
      <c r="M8" s="21">
        <f>SUM(M31:M38)</f>
        <v>332</v>
      </c>
      <c r="N8" s="51">
        <f>ROUND(M8/A8*1000,2)</f>
        <v>0.66</v>
      </c>
    </row>
    <row r="9" spans="1:14" ht="24" customHeight="1">
      <c r="A9" s="66">
        <f>SUM(A40:A56)</f>
        <v>1640159</v>
      </c>
      <c r="B9" s="14" t="s">
        <v>8</v>
      </c>
      <c r="C9" s="15">
        <f>SUM(C40:C56)</f>
        <v>51398</v>
      </c>
      <c r="D9" s="16">
        <f>ROUND(C9/A9*1000,1)</f>
        <v>31.3</v>
      </c>
      <c r="E9" s="57">
        <f>SUM(E40:E56)</f>
        <v>20224</v>
      </c>
      <c r="F9" s="17">
        <f>ROUND(E9/A9*1000,1)</f>
        <v>12.3</v>
      </c>
      <c r="G9" s="57">
        <f>SUM(G40:G56)</f>
        <v>3385</v>
      </c>
      <c r="H9" s="19">
        <f>ROUND(G9/C9*1000,1)</f>
        <v>65.9</v>
      </c>
      <c r="I9" s="57">
        <f>SUM(I40:I56)</f>
        <v>2404</v>
      </c>
      <c r="J9" s="54">
        <f>ROUND((I9)/(C9+I9)*1000,1)</f>
        <v>44.7</v>
      </c>
      <c r="K9" s="21">
        <f>SUM(K40:K56)</f>
        <v>18058</v>
      </c>
      <c r="L9" s="19">
        <f>ROUND(K9/A9*1000,1)</f>
        <v>11</v>
      </c>
      <c r="M9" s="21">
        <f>SUM(M40:M56)</f>
        <v>1265</v>
      </c>
      <c r="N9" s="51">
        <f>ROUND(M9/A9*1000,2)</f>
        <v>0.77</v>
      </c>
    </row>
    <row r="10" spans="2:14" ht="24" customHeight="1">
      <c r="B10" s="14"/>
      <c r="C10" s="15"/>
      <c r="D10" s="16"/>
      <c r="E10" s="57"/>
      <c r="F10" s="17"/>
      <c r="G10" s="76"/>
      <c r="H10" s="19"/>
      <c r="I10" s="76"/>
      <c r="J10" s="26" t="s">
        <v>1</v>
      </c>
      <c r="K10" s="21"/>
      <c r="L10" s="22"/>
      <c r="M10" s="21"/>
      <c r="N10" s="51"/>
    </row>
    <row r="11" spans="1:14" ht="24" customHeight="1">
      <c r="A11" s="66">
        <f>SUM(A12:A28)</f>
        <v>2140511</v>
      </c>
      <c r="B11" s="71" t="s">
        <v>60</v>
      </c>
      <c r="C11" s="23"/>
      <c r="D11" s="24" t="s">
        <v>0</v>
      </c>
      <c r="E11" s="58"/>
      <c r="F11" s="25" t="s">
        <v>0</v>
      </c>
      <c r="G11" s="23"/>
      <c r="H11" s="26"/>
      <c r="I11" s="23"/>
      <c r="J11" s="26" t="s">
        <v>1</v>
      </c>
      <c r="K11" s="27"/>
      <c r="L11" s="28" t="s">
        <v>1</v>
      </c>
      <c r="M11" s="27"/>
      <c r="N11" s="51"/>
    </row>
    <row r="12" spans="1:14" ht="24" customHeight="1">
      <c r="A12" s="66">
        <f>SUM(A31,A40)</f>
        <v>223585</v>
      </c>
      <c r="B12" s="29" t="s">
        <v>28</v>
      </c>
      <c r="C12" s="23">
        <f>SUM(C31,C40)</f>
        <v>6708</v>
      </c>
      <c r="D12" s="24">
        <f>ROUND(C12/A12*1000,1)</f>
        <v>30</v>
      </c>
      <c r="E12" s="59">
        <f>SUM(E31,E40)</f>
        <v>2826</v>
      </c>
      <c r="F12" s="25">
        <f>ROUND(E12/A12*1000,1)</f>
        <v>12.6</v>
      </c>
      <c r="G12" s="23">
        <f>SUM(G31,G40)</f>
        <v>398</v>
      </c>
      <c r="H12" s="26">
        <f>ROUND(G12/C12*1000,1)</f>
        <v>59.3</v>
      </c>
      <c r="I12" s="23">
        <f>SUM(I31,I40)</f>
        <v>411</v>
      </c>
      <c r="J12" s="26">
        <f>ROUND((I12)/(C12+I12)*1000,1)</f>
        <v>57.7</v>
      </c>
      <c r="K12" s="27">
        <v>1967</v>
      </c>
      <c r="L12" s="26">
        <f>ROUND(K12/A12*1000,1)</f>
        <v>8.8</v>
      </c>
      <c r="M12" s="27">
        <f>SUM(M31,M40)</f>
        <v>120</v>
      </c>
      <c r="N12" s="52">
        <f>ROUND(M12/A12*1000,2)</f>
        <v>0.54</v>
      </c>
    </row>
    <row r="13" spans="1:14" ht="24" customHeight="1">
      <c r="A13" s="66">
        <v>221625</v>
      </c>
      <c r="B13" s="29" t="s">
        <v>10</v>
      </c>
      <c r="C13" s="23">
        <v>6944</v>
      </c>
      <c r="D13" s="24">
        <f>ROUND(C13/A13*1000,1)</f>
        <v>31.3</v>
      </c>
      <c r="E13" s="59">
        <v>2356</v>
      </c>
      <c r="F13" s="25">
        <f>ROUND(E13/A13*1000,1)</f>
        <v>10.6</v>
      </c>
      <c r="G13" s="23">
        <v>301</v>
      </c>
      <c r="H13" s="26">
        <f>ROUND(G13/C13*1000,1)</f>
        <v>43.3</v>
      </c>
      <c r="I13" s="23">
        <v>334</v>
      </c>
      <c r="J13" s="26">
        <f>ROUND((I13)/(C13+I13)*1000,1)</f>
        <v>45.9</v>
      </c>
      <c r="K13" s="27">
        <v>1751</v>
      </c>
      <c r="L13" s="26">
        <f>ROUND(K13/A13*1000,1)</f>
        <v>7.9</v>
      </c>
      <c r="M13" s="27">
        <v>179</v>
      </c>
      <c r="N13" s="52">
        <f>ROUND(M13/A13*1000,2)</f>
        <v>0.81</v>
      </c>
    </row>
    <row r="14" spans="1:14" ht="24" customHeight="1">
      <c r="A14" s="66">
        <v>142551</v>
      </c>
      <c r="B14" s="29" t="s">
        <v>11</v>
      </c>
      <c r="C14" s="23">
        <v>4592</v>
      </c>
      <c r="D14" s="24">
        <f>ROUND(C14/A14*1000,1)</f>
        <v>32.2</v>
      </c>
      <c r="E14" s="59">
        <v>1617</v>
      </c>
      <c r="F14" s="25">
        <f>ROUND(E14/A14*1000,1)</f>
        <v>11.3</v>
      </c>
      <c r="G14" s="23">
        <v>280</v>
      </c>
      <c r="H14" s="26">
        <f>ROUND(G14/C14*1000,1)</f>
        <v>61</v>
      </c>
      <c r="I14" s="23">
        <v>183</v>
      </c>
      <c r="J14" s="26">
        <f>ROUND((I14)/(C14+I14)*1000,1)</f>
        <v>38.3</v>
      </c>
      <c r="K14" s="27">
        <v>1510</v>
      </c>
      <c r="L14" s="26">
        <f>ROUND(K14/A14*1000,1)</f>
        <v>10.6</v>
      </c>
      <c r="M14" s="27">
        <v>89</v>
      </c>
      <c r="N14" s="52">
        <f>ROUND(M14/A14*1000,2)</f>
        <v>0.62</v>
      </c>
    </row>
    <row r="15" spans="1:14" ht="24" customHeight="1">
      <c r="A15" s="66">
        <v>71031</v>
      </c>
      <c r="B15" s="29" t="s">
        <v>12</v>
      </c>
      <c r="C15" s="23">
        <v>1988</v>
      </c>
      <c r="D15" s="24">
        <f>ROUND(C15/A15*1000,1)</f>
        <v>28</v>
      </c>
      <c r="E15" s="59">
        <v>839</v>
      </c>
      <c r="F15" s="25">
        <f>ROUND(E15/A15*1000,1)</f>
        <v>11.8</v>
      </c>
      <c r="G15" s="23">
        <v>141</v>
      </c>
      <c r="H15" s="26">
        <f>ROUND(G15/C15*1000,1)</f>
        <v>70.9</v>
      </c>
      <c r="I15" s="23">
        <v>129</v>
      </c>
      <c r="J15" s="26">
        <f>ROUND((I15)/(C15+I15)*1000,1)</f>
        <v>60.9</v>
      </c>
      <c r="K15" s="27">
        <v>389</v>
      </c>
      <c r="L15" s="26">
        <f>ROUND(K15/A15*1000,1)</f>
        <v>5.5</v>
      </c>
      <c r="M15" s="27">
        <v>57</v>
      </c>
      <c r="N15" s="52">
        <f>ROUND(M15/A15*1000,2)</f>
        <v>0.8</v>
      </c>
    </row>
    <row r="16" spans="1:14" ht="24" customHeight="1">
      <c r="A16" s="66">
        <f>A42</f>
        <v>194778</v>
      </c>
      <c r="B16" s="29" t="s">
        <v>13</v>
      </c>
      <c r="C16" s="23">
        <f>C42</f>
        <v>5844</v>
      </c>
      <c r="D16" s="24">
        <f>ROUND(C16/A16*1000,1)</f>
        <v>30</v>
      </c>
      <c r="E16" s="59">
        <f>E42</f>
        <v>2361</v>
      </c>
      <c r="F16" s="25">
        <f>ROUND(E16/A16*1000,1)</f>
        <v>12.1</v>
      </c>
      <c r="G16" s="23">
        <f>G42</f>
        <v>411</v>
      </c>
      <c r="H16" s="26">
        <f>ROUND(G16/C16*1000,1)</f>
        <v>70.3</v>
      </c>
      <c r="I16" s="23">
        <f>I42</f>
        <v>377</v>
      </c>
      <c r="J16" s="26">
        <f>ROUND((I16)/(C16+I16)*1000,1)</f>
        <v>60.6</v>
      </c>
      <c r="K16" s="27">
        <f>K42</f>
        <v>2136</v>
      </c>
      <c r="L16" s="26">
        <f>ROUND(K16/A16*1000,1)</f>
        <v>11</v>
      </c>
      <c r="M16" s="27">
        <f>M42</f>
        <v>154</v>
      </c>
      <c r="N16" s="52">
        <f>ROUND(M16/A16*1000,2)</f>
        <v>0.79</v>
      </c>
    </row>
    <row r="17" spans="1:14" ht="24" customHeight="1">
      <c r="A17" s="68"/>
      <c r="B17" s="29"/>
      <c r="C17" s="23"/>
      <c r="D17" s="24"/>
      <c r="E17" s="59"/>
      <c r="F17" s="25"/>
      <c r="G17" s="23"/>
      <c r="H17" s="26"/>
      <c r="I17" s="23"/>
      <c r="J17" s="26"/>
      <c r="K17" s="27"/>
      <c r="L17" s="26"/>
      <c r="M17" s="27"/>
      <c r="N17" s="52"/>
    </row>
    <row r="18" spans="1:14" ht="24" customHeight="1">
      <c r="A18" s="68">
        <v>153517</v>
      </c>
      <c r="B18" s="29" t="s">
        <v>34</v>
      </c>
      <c r="C18" s="23">
        <v>4910</v>
      </c>
      <c r="D18" s="24">
        <f>ROUND(C18/A18*1000,1)</f>
        <v>32</v>
      </c>
      <c r="E18" s="59">
        <v>1995</v>
      </c>
      <c r="F18" s="25">
        <f>ROUND(E18/A18*1000,1)</f>
        <v>13</v>
      </c>
      <c r="G18" s="23">
        <v>391</v>
      </c>
      <c r="H18" s="26">
        <f>ROUND(G18/C18*1000,1)</f>
        <v>79.6</v>
      </c>
      <c r="I18" s="23">
        <v>258</v>
      </c>
      <c r="J18" s="26">
        <f>ROUND((I18)/(C18+I18)*1000,1)</f>
        <v>49.9</v>
      </c>
      <c r="K18" s="27">
        <v>1758</v>
      </c>
      <c r="L18" s="26">
        <f>ROUND(K18/A18*1000,1)</f>
        <v>11.5</v>
      </c>
      <c r="M18" s="27">
        <v>105</v>
      </c>
      <c r="N18" s="52">
        <f>ROUND(M18/A18*1000,2)</f>
        <v>0.68</v>
      </c>
    </row>
    <row r="19" spans="1:14" ht="24" customHeight="1">
      <c r="A19" s="68">
        <f>A32+A44</f>
        <v>130874</v>
      </c>
      <c r="B19" s="29" t="s">
        <v>24</v>
      </c>
      <c r="C19" s="23">
        <v>4390</v>
      </c>
      <c r="D19" s="24">
        <f>ROUND(C19/A19*1000,1)</f>
        <v>33.5</v>
      </c>
      <c r="E19" s="59">
        <f>E32+E44</f>
        <v>1789</v>
      </c>
      <c r="F19" s="25">
        <f>ROUND(E19/A19*1000,1)</f>
        <v>13.7</v>
      </c>
      <c r="G19" s="23">
        <f>G32+G44</f>
        <v>381</v>
      </c>
      <c r="H19" s="26">
        <f>ROUND(G19/C19*1000,1)</f>
        <v>86.8</v>
      </c>
      <c r="I19" s="23">
        <f>I32+I44</f>
        <v>273</v>
      </c>
      <c r="J19" s="26">
        <f>ROUND((I19)/(C19+I19)*1000,1)</f>
        <v>58.5</v>
      </c>
      <c r="K19" s="27">
        <f>K32+K44</f>
        <v>1550</v>
      </c>
      <c r="L19" s="26">
        <f>ROUND(K19/A19*1000,1)</f>
        <v>11.8</v>
      </c>
      <c r="M19" s="27">
        <f>M32+M44</f>
        <v>125</v>
      </c>
      <c r="N19" s="52">
        <f>ROUND(M19/A19*1000,2)</f>
        <v>0.96</v>
      </c>
    </row>
    <row r="20" spans="1:14" ht="24" customHeight="1">
      <c r="A20" s="68">
        <v>99733</v>
      </c>
      <c r="B20" s="29" t="s">
        <v>25</v>
      </c>
      <c r="C20" s="23">
        <v>3272</v>
      </c>
      <c r="D20" s="24">
        <f>ROUND(C20/A20*1000,1)</f>
        <v>32.8</v>
      </c>
      <c r="E20" s="59">
        <v>1233</v>
      </c>
      <c r="F20" s="25">
        <f>ROUND(E20/A20*1000,1)</f>
        <v>12.4</v>
      </c>
      <c r="G20" s="23">
        <v>211</v>
      </c>
      <c r="H20" s="26">
        <f>ROUND(G20/C20*1000,1)</f>
        <v>64.5</v>
      </c>
      <c r="I20" s="23">
        <v>195</v>
      </c>
      <c r="J20" s="26">
        <f>ROUND((I20)/(C20+I20)*1000,1)</f>
        <v>56.2</v>
      </c>
      <c r="K20" s="27">
        <v>1305</v>
      </c>
      <c r="L20" s="26">
        <f>ROUND(K20/A20*1000,1)</f>
        <v>13.1</v>
      </c>
      <c r="M20" s="27">
        <v>81</v>
      </c>
      <c r="N20" s="52">
        <f>ROUND(M20/A20*1000,2)</f>
        <v>0.81</v>
      </c>
    </row>
    <row r="21" spans="1:14" ht="24" customHeight="1">
      <c r="A21" s="68">
        <f>A47</f>
        <v>167342</v>
      </c>
      <c r="B21" s="29" t="s">
        <v>62</v>
      </c>
      <c r="C21" s="23">
        <f>C47</f>
        <v>5286</v>
      </c>
      <c r="D21" s="24">
        <f>ROUND(C21/A21*1000,1)</f>
        <v>31.6</v>
      </c>
      <c r="E21" s="60">
        <f>E47</f>
        <v>2039</v>
      </c>
      <c r="F21" s="25">
        <f>ROUND(E21/A21*1000,1)</f>
        <v>12.2</v>
      </c>
      <c r="G21" s="23">
        <f>G47</f>
        <v>370</v>
      </c>
      <c r="H21" s="26">
        <f>ROUND(G21/C21*1000,1)</f>
        <v>70</v>
      </c>
      <c r="I21" s="23">
        <f>I47</f>
        <v>269</v>
      </c>
      <c r="J21" s="26">
        <f>ROUND((I21)/(C21+I21)*1000,1)</f>
        <v>48.4</v>
      </c>
      <c r="K21" s="27">
        <f>K47</f>
        <v>1909</v>
      </c>
      <c r="L21" s="26">
        <f>ROUND(K21/A21*1000,1)</f>
        <v>11.4</v>
      </c>
      <c r="M21" s="27">
        <v>119</v>
      </c>
      <c r="N21" s="52">
        <f>ROUND(M21/A21*1000,2)</f>
        <v>0.71</v>
      </c>
    </row>
    <row r="22" spans="1:14" ht="24" customHeight="1">
      <c r="A22" s="68">
        <f>A48</f>
        <v>121970</v>
      </c>
      <c r="B22" s="29" t="s">
        <v>14</v>
      </c>
      <c r="C22" s="23">
        <f>C48</f>
        <v>3758</v>
      </c>
      <c r="D22" s="24">
        <f>ROUND(C22/A22*1000,1)</f>
        <v>30.8</v>
      </c>
      <c r="E22" s="59">
        <f>E48</f>
        <v>1607</v>
      </c>
      <c r="F22" s="25">
        <f>ROUND(E22/A22*1000,1)</f>
        <v>13.2</v>
      </c>
      <c r="G22" s="23">
        <f>G48</f>
        <v>219</v>
      </c>
      <c r="H22" s="26">
        <f>ROUND(G22/C22*1000,1)</f>
        <v>58.3</v>
      </c>
      <c r="I22" s="27">
        <f>I48</f>
        <v>160</v>
      </c>
      <c r="J22" s="26">
        <f>ROUND((I22)/(C22+I22)*1000,1)</f>
        <v>40.8</v>
      </c>
      <c r="K22" s="27">
        <f>K48</f>
        <v>1339</v>
      </c>
      <c r="L22" s="26">
        <f>ROUND(K22/A22*1000,1)</f>
        <v>11</v>
      </c>
      <c r="M22" s="27">
        <f>M48</f>
        <v>71</v>
      </c>
      <c r="N22" s="52">
        <f>ROUND(M22/A22*1000,2)</f>
        <v>0.58</v>
      </c>
    </row>
    <row r="23" spans="1:14" ht="24" customHeight="1">
      <c r="A23" s="68"/>
      <c r="B23" s="29"/>
      <c r="C23" s="23"/>
      <c r="D23" s="24"/>
      <c r="E23" s="59"/>
      <c r="F23" s="25"/>
      <c r="G23" s="23"/>
      <c r="H23" s="26"/>
      <c r="I23" s="23"/>
      <c r="J23" s="26"/>
      <c r="K23" s="27"/>
      <c r="L23" s="26"/>
      <c r="M23" s="27"/>
      <c r="N23" s="52"/>
    </row>
    <row r="24" spans="1:14" ht="24" customHeight="1">
      <c r="A24" s="68">
        <f>A49</f>
        <v>121740</v>
      </c>
      <c r="B24" s="29" t="s">
        <v>15</v>
      </c>
      <c r="C24" s="23">
        <f>C49</f>
        <v>3863</v>
      </c>
      <c r="D24" s="24">
        <f>ROUND(C24/A24*1000,1)</f>
        <v>31.7</v>
      </c>
      <c r="E24" s="59">
        <f>E49</f>
        <v>1652</v>
      </c>
      <c r="F24" s="25">
        <f>ROUND(E24/A24*1000,1)</f>
        <v>13.6</v>
      </c>
      <c r="G24" s="23">
        <f>G49</f>
        <v>252</v>
      </c>
      <c r="H24" s="26">
        <f>ROUND(G24/C24*1000,1)</f>
        <v>65.2</v>
      </c>
      <c r="I24" s="23">
        <f>I49</f>
        <v>164</v>
      </c>
      <c r="J24" s="26">
        <f>ROUND((I24)/(C24+I24)*1000,1)</f>
        <v>40.7</v>
      </c>
      <c r="K24" s="27">
        <f>K49</f>
        <v>1381</v>
      </c>
      <c r="L24" s="26">
        <f>ROUND(K24/A24*1000,1)</f>
        <v>11.3</v>
      </c>
      <c r="M24" s="27">
        <f>M49</f>
        <v>101</v>
      </c>
      <c r="N24" s="52">
        <f>ROUND(M24/A24*1000,2)</f>
        <v>0.83</v>
      </c>
    </row>
    <row r="25" spans="1:14" ht="24" customHeight="1">
      <c r="A25" s="68">
        <f>A53</f>
        <v>101440</v>
      </c>
      <c r="B25" s="29" t="s">
        <v>42</v>
      </c>
      <c r="C25" s="23">
        <f>C53</f>
        <v>3046</v>
      </c>
      <c r="D25" s="24">
        <f>ROUND(C25/A25*1000,1)</f>
        <v>30</v>
      </c>
      <c r="E25" s="59">
        <f>E53</f>
        <v>1251</v>
      </c>
      <c r="F25" s="25">
        <f>ROUND(E25/A25*1000,1)</f>
        <v>12.3</v>
      </c>
      <c r="G25" s="23">
        <f>G53</f>
        <v>196</v>
      </c>
      <c r="H25" s="26">
        <f>ROUND(G25/C25*1000,1)</f>
        <v>64.3</v>
      </c>
      <c r="I25" s="23">
        <f>I53</f>
        <v>110</v>
      </c>
      <c r="J25" s="26">
        <f>ROUND((I25)/(C25+I25)*1000,1)</f>
        <v>34.9</v>
      </c>
      <c r="K25" s="27">
        <f>K53</f>
        <v>1107</v>
      </c>
      <c r="L25" s="26">
        <f>ROUND(K25/A25*1000,1)</f>
        <v>10.9</v>
      </c>
      <c r="M25" s="27">
        <f>M53</f>
        <v>57</v>
      </c>
      <c r="N25" s="52">
        <f>ROUND(M25/A25*1000,2)</f>
        <v>0.56</v>
      </c>
    </row>
    <row r="26" spans="1:14" ht="24" customHeight="1">
      <c r="A26" s="68">
        <f>A52+A37</f>
        <v>188576</v>
      </c>
      <c r="B26" s="29" t="s">
        <v>16</v>
      </c>
      <c r="C26" s="23">
        <f>C52+C37</f>
        <v>5949</v>
      </c>
      <c r="D26" s="24">
        <f>ROUND(C26/A26*1000,1)</f>
        <v>31.5</v>
      </c>
      <c r="E26" s="59">
        <f>E52+E37</f>
        <v>2266</v>
      </c>
      <c r="F26" s="25">
        <f>ROUND(E26/A26*1000,1)</f>
        <v>12</v>
      </c>
      <c r="G26" s="23">
        <f>G52+G37</f>
        <v>336</v>
      </c>
      <c r="H26" s="26">
        <f>ROUND(G26/C26*1000,1)</f>
        <v>56.5</v>
      </c>
      <c r="I26" s="23">
        <f>I52+I37</f>
        <v>317</v>
      </c>
      <c r="J26" s="26">
        <f>ROUND((I26)/(C26+I26)*1000,1)</f>
        <v>50.6</v>
      </c>
      <c r="K26" s="27">
        <f>K52+K37</f>
        <v>2097</v>
      </c>
      <c r="L26" s="26">
        <f>ROUND(K26/A26*1000,1)</f>
        <v>11.1</v>
      </c>
      <c r="M26" s="27">
        <v>137</v>
      </c>
      <c r="N26" s="52">
        <f>ROUND(M26/A26*1000,2)</f>
        <v>0.73</v>
      </c>
    </row>
    <row r="27" spans="1:14" ht="24" customHeight="1">
      <c r="A27" s="68">
        <v>152086</v>
      </c>
      <c r="B27" s="29" t="s">
        <v>26</v>
      </c>
      <c r="C27" s="23">
        <v>4856</v>
      </c>
      <c r="D27" s="24">
        <f>ROUND(C27/A27*1000,1)</f>
        <v>31.9</v>
      </c>
      <c r="E27" s="59">
        <v>1840</v>
      </c>
      <c r="F27" s="25">
        <f>ROUND(E27/A27*1000,1)</f>
        <v>12.1</v>
      </c>
      <c r="G27" s="23">
        <v>278</v>
      </c>
      <c r="H27" s="26">
        <f>ROUND(G27/C27*1000,1)</f>
        <v>57.2</v>
      </c>
      <c r="I27" s="23">
        <v>192</v>
      </c>
      <c r="J27" s="26">
        <f>ROUND((I27)/(C27+I27)*1000,1)</f>
        <v>38</v>
      </c>
      <c r="K27" s="27">
        <v>1658</v>
      </c>
      <c r="L27" s="26">
        <f>ROUND(K27/A27*1000,1)</f>
        <v>10.9</v>
      </c>
      <c r="M27" s="27">
        <v>162</v>
      </c>
      <c r="N27" s="52">
        <f>ROUND(M27/A27*1000,2)</f>
        <v>1.07</v>
      </c>
    </row>
    <row r="28" spans="1:14" ht="24" customHeight="1">
      <c r="A28" s="68">
        <v>49663</v>
      </c>
      <c r="B28" s="29" t="s">
        <v>27</v>
      </c>
      <c r="C28" s="23">
        <v>1555</v>
      </c>
      <c r="D28" s="24">
        <f>ROUND(C28/A28*1000,1)</f>
        <v>31.3</v>
      </c>
      <c r="E28" s="59">
        <v>637</v>
      </c>
      <c r="F28" s="25">
        <f>ROUND(E28/A28*1000,1)</f>
        <v>12.8</v>
      </c>
      <c r="G28" s="23">
        <v>90</v>
      </c>
      <c r="H28" s="26">
        <f>ROUND(G28/C28*1000,1)</f>
        <v>57.9</v>
      </c>
      <c r="I28" s="23">
        <v>73</v>
      </c>
      <c r="J28" s="26">
        <f>ROUND((I28)/(C28+I28)*1000,1)</f>
        <v>44.8</v>
      </c>
      <c r="K28" s="27">
        <v>583</v>
      </c>
      <c r="L28" s="26">
        <f>ROUND(K28/A28*1000,1)</f>
        <v>11.7</v>
      </c>
      <c r="M28" s="27">
        <v>40</v>
      </c>
      <c r="N28" s="52">
        <f>ROUND(M28/A28*1000,2)</f>
        <v>0.81</v>
      </c>
    </row>
    <row r="29" spans="1:14" ht="24" customHeight="1">
      <c r="A29" s="68"/>
      <c r="B29" s="29"/>
      <c r="C29" s="23"/>
      <c r="D29" s="24"/>
      <c r="E29" s="59"/>
      <c r="F29" s="25"/>
      <c r="G29" s="23"/>
      <c r="H29" s="26"/>
      <c r="I29" s="23"/>
      <c r="J29" s="26"/>
      <c r="K29" s="27"/>
      <c r="L29" s="26"/>
      <c r="M29" s="27"/>
      <c r="N29" s="52"/>
    </row>
    <row r="30" spans="2:14" ht="24" customHeight="1">
      <c r="B30" s="70" t="s">
        <v>61</v>
      </c>
      <c r="C30" s="30"/>
      <c r="D30" s="31" t="s">
        <v>1</v>
      </c>
      <c r="E30" s="61"/>
      <c r="F30" s="32" t="s">
        <v>1</v>
      </c>
      <c r="G30" s="33"/>
      <c r="H30" s="34"/>
      <c r="I30" s="33"/>
      <c r="J30" s="34" t="s">
        <v>1</v>
      </c>
      <c r="K30" s="5"/>
      <c r="L30" s="34" t="s">
        <v>1</v>
      </c>
      <c r="M30" s="5"/>
      <c r="N30" s="52"/>
    </row>
    <row r="31" spans="1:14" ht="24" customHeight="1">
      <c r="A31" s="66">
        <v>125134</v>
      </c>
      <c r="B31" s="35" t="s">
        <v>9</v>
      </c>
      <c r="C31" s="30">
        <v>3665</v>
      </c>
      <c r="D31" s="31">
        <f>ROUND(C31/A31*1000,1)</f>
        <v>29.3</v>
      </c>
      <c r="E31" s="61">
        <v>1735</v>
      </c>
      <c r="F31" s="32">
        <f>ROUND(E31/A31*1000,1)</f>
        <v>13.9</v>
      </c>
      <c r="G31" s="33">
        <v>223</v>
      </c>
      <c r="H31" s="34">
        <f>ROUND(G31/C31*1000,1)</f>
        <v>60.8</v>
      </c>
      <c r="I31" s="33">
        <v>302</v>
      </c>
      <c r="J31" s="26">
        <f>ROUND((I31)/(C31+I31)*1000,1)</f>
        <v>76.1</v>
      </c>
      <c r="K31" s="5">
        <v>1018</v>
      </c>
      <c r="L31" s="34">
        <f>ROUND(K31/A31*1000,1)</f>
        <v>8.1</v>
      </c>
      <c r="M31" s="5">
        <v>64</v>
      </c>
      <c r="N31" s="52">
        <f>ROUND(M31/A31*1000,2)</f>
        <v>0.51</v>
      </c>
    </row>
    <row r="32" spans="1:14" ht="24" customHeight="1">
      <c r="A32" s="66">
        <v>72089</v>
      </c>
      <c r="B32" s="36" t="s">
        <v>17</v>
      </c>
      <c r="C32" s="30">
        <v>2403</v>
      </c>
      <c r="D32" s="31">
        <f>ROUND(C32/A32*1000,1)</f>
        <v>33.3</v>
      </c>
      <c r="E32" s="61">
        <v>887</v>
      </c>
      <c r="F32" s="32">
        <f>ROUND(E32/A32*1000,1)</f>
        <v>12.3</v>
      </c>
      <c r="G32" s="33">
        <v>184</v>
      </c>
      <c r="H32" s="34">
        <f>ROUND(G32/C32*1000,1)</f>
        <v>76.6</v>
      </c>
      <c r="I32" s="33">
        <v>153</v>
      </c>
      <c r="J32" s="26">
        <f>ROUND((I32)/(C32+I32)*1000,1)</f>
        <v>59.9</v>
      </c>
      <c r="K32" s="5">
        <v>862</v>
      </c>
      <c r="L32" s="34">
        <f>ROUND(K32/A32*1000,1)</f>
        <v>12</v>
      </c>
      <c r="M32" s="5">
        <v>66</v>
      </c>
      <c r="N32" s="52">
        <f>ROUND(M32/A32*1000,2)</f>
        <v>0.92</v>
      </c>
    </row>
    <row r="33" spans="1:14" ht="24" customHeight="1">
      <c r="A33" s="66">
        <v>95091</v>
      </c>
      <c r="B33" s="36" t="s">
        <v>18</v>
      </c>
      <c r="C33" s="30">
        <v>2805</v>
      </c>
      <c r="D33" s="31">
        <f>ROUND(C33/A33*1000,1)</f>
        <v>29.5</v>
      </c>
      <c r="E33" s="61">
        <v>1151</v>
      </c>
      <c r="F33" s="32">
        <f>ROUND(E33/A33*1000,1)</f>
        <v>12.1</v>
      </c>
      <c r="G33" s="33">
        <v>124</v>
      </c>
      <c r="H33" s="34">
        <f>ROUND(G33/C33*1000,1)</f>
        <v>44.2</v>
      </c>
      <c r="I33" s="33">
        <v>150</v>
      </c>
      <c r="J33" s="26">
        <f>ROUND((I33)/(C33+I33)*1000,1)</f>
        <v>50.8</v>
      </c>
      <c r="K33" s="5">
        <v>606</v>
      </c>
      <c r="L33" s="34">
        <f>ROUND(K33/A33*1000,1)</f>
        <v>6.4</v>
      </c>
      <c r="M33" s="5">
        <v>57</v>
      </c>
      <c r="N33" s="52">
        <f>ROUND(M33/A33*1000,2)</f>
        <v>0.6</v>
      </c>
    </row>
    <row r="34" spans="1:14" ht="24" customHeight="1">
      <c r="A34" s="66">
        <v>81602</v>
      </c>
      <c r="B34" s="35" t="s">
        <v>19</v>
      </c>
      <c r="C34" s="30">
        <v>2558</v>
      </c>
      <c r="D34" s="31">
        <f>ROUND(C34/A34*1000,1)</f>
        <v>31.3</v>
      </c>
      <c r="E34" s="61">
        <v>732</v>
      </c>
      <c r="F34" s="32">
        <f>ROUND(E34/A34*1000,1)</f>
        <v>9</v>
      </c>
      <c r="G34" s="33">
        <v>106</v>
      </c>
      <c r="H34" s="34">
        <f>ROUND(G34/C34*1000,1)</f>
        <v>41.4</v>
      </c>
      <c r="I34" s="33">
        <v>151</v>
      </c>
      <c r="J34" s="26">
        <f>ROUND((I34)/(C34+I34)*1000,1)</f>
        <v>55.7</v>
      </c>
      <c r="K34" s="5">
        <v>582</v>
      </c>
      <c r="L34" s="34">
        <f>ROUND(K34/A34*1000,1)</f>
        <v>7.1</v>
      </c>
      <c r="M34" s="5">
        <v>53</v>
      </c>
      <c r="N34" s="52">
        <f>ROUND(M34/A34*1000,2)</f>
        <v>0.65</v>
      </c>
    </row>
    <row r="35" spans="1:14" ht="24" customHeight="1">
      <c r="A35" s="66">
        <v>36846</v>
      </c>
      <c r="B35" s="36" t="s">
        <v>20</v>
      </c>
      <c r="C35" s="30">
        <v>1197</v>
      </c>
      <c r="D35" s="31">
        <f>ROUND(C35/A35*1000,1)</f>
        <v>32.5</v>
      </c>
      <c r="E35" s="62">
        <v>474</v>
      </c>
      <c r="F35" s="32">
        <f>ROUND(E35/A35*1000,1)</f>
        <v>12.9</v>
      </c>
      <c r="G35" s="33">
        <v>87</v>
      </c>
      <c r="H35" s="34">
        <f>ROUND(G35/C35*1000,1)</f>
        <v>72.7</v>
      </c>
      <c r="I35" s="33">
        <v>94</v>
      </c>
      <c r="J35" s="26">
        <f>ROUND((I35)/(C35+I35)*1000,1)</f>
        <v>72.8</v>
      </c>
      <c r="K35" s="5">
        <v>387</v>
      </c>
      <c r="L35" s="34">
        <f>ROUND(K35/A35*1000,1)</f>
        <v>10.5</v>
      </c>
      <c r="M35" s="5">
        <v>39</v>
      </c>
      <c r="N35" s="52">
        <f>ROUND(M35/A35*1000,2)</f>
        <v>1.06</v>
      </c>
    </row>
    <row r="36" spans="2:14" ht="24" customHeight="1">
      <c r="B36" s="36"/>
      <c r="C36" s="30"/>
      <c r="D36" s="31"/>
      <c r="E36" s="62"/>
      <c r="F36" s="32"/>
      <c r="G36" s="33"/>
      <c r="H36" s="34"/>
      <c r="I36" s="33"/>
      <c r="J36" s="34"/>
      <c r="K36" s="5"/>
      <c r="L36" s="34"/>
      <c r="M36" s="5"/>
      <c r="N36" s="52"/>
    </row>
    <row r="37" spans="1:14" ht="24" customHeight="1">
      <c r="A37" s="66">
        <v>38293</v>
      </c>
      <c r="B37" s="35" t="s">
        <v>21</v>
      </c>
      <c r="C37" s="30">
        <v>1258</v>
      </c>
      <c r="D37" s="31">
        <f>ROUND(C37/A37*1000,1)</f>
        <v>32.9</v>
      </c>
      <c r="E37" s="61">
        <v>486</v>
      </c>
      <c r="F37" s="32">
        <f>ROUND(E37/A37*1000,1)</f>
        <v>12.7</v>
      </c>
      <c r="G37" s="33">
        <v>59</v>
      </c>
      <c r="H37" s="34">
        <f>ROUND(G37/C37*1000,1)</f>
        <v>46.9</v>
      </c>
      <c r="I37" s="33">
        <v>120</v>
      </c>
      <c r="J37" s="26">
        <f>ROUND((I37)/(C37+I37)*1000,1)</f>
        <v>87.1</v>
      </c>
      <c r="K37" s="5">
        <v>456</v>
      </c>
      <c r="L37" s="34">
        <f>ROUND(K37/A37*1000,1)</f>
        <v>11.9</v>
      </c>
      <c r="M37" s="5">
        <v>23</v>
      </c>
      <c r="N37" s="52">
        <f>ROUND(M37/A37*1000,2)</f>
        <v>0.6</v>
      </c>
    </row>
    <row r="38" spans="1:14" ht="24" customHeight="1">
      <c r="A38" s="66">
        <v>51297</v>
      </c>
      <c r="B38" s="35" t="s">
        <v>22</v>
      </c>
      <c r="C38" s="30">
        <v>1677</v>
      </c>
      <c r="D38" s="31">
        <f>ROUND(C38/A38*1000,1)</f>
        <v>32.7</v>
      </c>
      <c r="E38" s="61">
        <v>619</v>
      </c>
      <c r="F38" s="32">
        <f>ROUND(E38/A38*1000,1)</f>
        <v>12.1</v>
      </c>
      <c r="G38" s="33">
        <v>87</v>
      </c>
      <c r="H38" s="34">
        <f>ROUND(G38/C38*1000,1)</f>
        <v>51.9</v>
      </c>
      <c r="I38" s="33">
        <v>71</v>
      </c>
      <c r="J38" s="26">
        <f>ROUND((I38)/(C38+I38)*1000,1)</f>
        <v>40.6</v>
      </c>
      <c r="K38" s="5">
        <v>471</v>
      </c>
      <c r="L38" s="34">
        <f>ROUND(K38/A38*1000,1)</f>
        <v>9.2</v>
      </c>
      <c r="M38" s="5">
        <v>30</v>
      </c>
      <c r="N38" s="52">
        <f>ROUND(M38/A38*1000,2)</f>
        <v>0.58</v>
      </c>
    </row>
    <row r="39" spans="2:14" ht="24" customHeight="1">
      <c r="B39" s="72"/>
      <c r="C39" s="30"/>
      <c r="D39" s="31"/>
      <c r="E39" s="62"/>
      <c r="F39" s="32"/>
      <c r="G39" s="33"/>
      <c r="H39" s="34"/>
      <c r="I39" s="33"/>
      <c r="J39" s="34"/>
      <c r="K39" s="5"/>
      <c r="L39" s="34"/>
      <c r="M39" s="5"/>
      <c r="N39" s="52"/>
    </row>
    <row r="40" spans="1:14" ht="24" customHeight="1">
      <c r="A40" s="66">
        <v>98451</v>
      </c>
      <c r="B40" s="36" t="s">
        <v>46</v>
      </c>
      <c r="C40" s="30">
        <v>3043</v>
      </c>
      <c r="D40" s="31">
        <f>ROUND(C40/A40*1000,1)</f>
        <v>30.9</v>
      </c>
      <c r="E40" s="62">
        <v>1091</v>
      </c>
      <c r="F40" s="32">
        <f>ROUND(E40/A40*1000,1)</f>
        <v>11.1</v>
      </c>
      <c r="G40" s="33">
        <v>175</v>
      </c>
      <c r="H40" s="34">
        <f>ROUND(G40/C40*1000,1)</f>
        <v>57.5</v>
      </c>
      <c r="I40" s="33">
        <v>109</v>
      </c>
      <c r="J40" s="26">
        <f>ROUND((I40)/(C40+I40)*1000,1)</f>
        <v>34.6</v>
      </c>
      <c r="K40" s="5">
        <v>934</v>
      </c>
      <c r="L40" s="34">
        <f>ROUND(K40/A40*1000,1)</f>
        <v>9.5</v>
      </c>
      <c r="M40" s="5">
        <v>56</v>
      </c>
      <c r="N40" s="52">
        <f>ROUND(M40/A40*1000,2)</f>
        <v>0.57</v>
      </c>
    </row>
    <row r="41" spans="1:14" ht="24" customHeight="1">
      <c r="A41" s="66">
        <v>207217</v>
      </c>
      <c r="B41" s="36" t="s">
        <v>47</v>
      </c>
      <c r="C41" s="30">
        <v>6640</v>
      </c>
      <c r="D41" s="31">
        <f>ROUND(C41/A41*1000,1)</f>
        <v>32</v>
      </c>
      <c r="E41" s="62">
        <v>2395</v>
      </c>
      <c r="F41" s="32">
        <f>ROUND(E41/A41*1000,1)</f>
        <v>11.6</v>
      </c>
      <c r="G41" s="33">
        <v>450</v>
      </c>
      <c r="H41" s="34">
        <f>ROUND(G41/C41*1000,1)</f>
        <v>67.8</v>
      </c>
      <c r="I41" s="33">
        <v>283</v>
      </c>
      <c r="J41" s="26">
        <f>ROUND((I41)/(C41+I41)*1000,1)</f>
        <v>40.9</v>
      </c>
      <c r="K41" s="5">
        <v>2201</v>
      </c>
      <c r="L41" s="34">
        <f>ROUND(K41/A41*1000,1)</f>
        <v>10.6</v>
      </c>
      <c r="M41" s="5">
        <v>182</v>
      </c>
      <c r="N41" s="52">
        <f>ROUND(M41/A41*1000,2)</f>
        <v>0.88</v>
      </c>
    </row>
    <row r="42" spans="1:14" ht="24" customHeight="1">
      <c r="A42" s="66">
        <v>194778</v>
      </c>
      <c r="B42" s="36" t="s">
        <v>48</v>
      </c>
      <c r="C42" s="30">
        <v>5844</v>
      </c>
      <c r="D42" s="31">
        <f>ROUND(C42/A42*1000,1)</f>
        <v>30</v>
      </c>
      <c r="E42" s="62">
        <v>2361</v>
      </c>
      <c r="F42" s="32">
        <f>ROUND(E42/A42*1000,1)</f>
        <v>12.1</v>
      </c>
      <c r="G42" s="33">
        <v>411</v>
      </c>
      <c r="H42" s="34">
        <f>ROUND(G42/C42*1000,1)</f>
        <v>70.3</v>
      </c>
      <c r="I42" s="33">
        <v>377</v>
      </c>
      <c r="J42" s="26">
        <f>ROUND((I42)/(C42+I42)*1000,1)</f>
        <v>60.6</v>
      </c>
      <c r="K42" s="5">
        <v>2136</v>
      </c>
      <c r="L42" s="34">
        <f>ROUND(K42/A42*1000,1)</f>
        <v>11</v>
      </c>
      <c r="M42" s="5">
        <v>154</v>
      </c>
      <c r="N42" s="52">
        <f>ROUND(M42/A42*1000,2)</f>
        <v>0.79</v>
      </c>
    </row>
    <row r="43" spans="1:14" ht="24" customHeight="1">
      <c r="A43" s="66">
        <v>180965</v>
      </c>
      <c r="B43" s="36" t="s">
        <v>49</v>
      </c>
      <c r="C43" s="30">
        <v>5911</v>
      </c>
      <c r="D43" s="31">
        <f>ROUND(C43/A43*1000,1)</f>
        <v>32.7</v>
      </c>
      <c r="E43" s="62">
        <v>2352</v>
      </c>
      <c r="F43" s="32">
        <f>ROUND(E43/A43*1000,1)</f>
        <v>13</v>
      </c>
      <c r="G43" s="33">
        <v>429</v>
      </c>
      <c r="H43" s="34">
        <f>ROUND(G43/C43*1000,1)</f>
        <v>72.6</v>
      </c>
      <c r="I43" s="33">
        <v>318</v>
      </c>
      <c r="J43" s="26">
        <f>ROUND((I43)/(C43+I43)*1000,1)</f>
        <v>51.1</v>
      </c>
      <c r="K43" s="5">
        <v>2122</v>
      </c>
      <c r="L43" s="34">
        <f>ROUND(K43/A43*1000,1)</f>
        <v>11.7</v>
      </c>
      <c r="M43" s="5">
        <v>148</v>
      </c>
      <c r="N43" s="52">
        <f>ROUND(M43/A43*1000,2)</f>
        <v>0.82</v>
      </c>
    </row>
    <row r="44" spans="1:14" ht="24" customHeight="1">
      <c r="A44" s="66">
        <v>58785</v>
      </c>
      <c r="B44" s="36" t="s">
        <v>50</v>
      </c>
      <c r="C44" s="30">
        <v>2037</v>
      </c>
      <c r="D44" s="31">
        <f>ROUND(C44/A44*1000,1)</f>
        <v>34.7</v>
      </c>
      <c r="E44" s="62">
        <v>902</v>
      </c>
      <c r="F44" s="32">
        <f>ROUND(E44/A44*1000,1)</f>
        <v>15.3</v>
      </c>
      <c r="G44" s="33">
        <v>197</v>
      </c>
      <c r="H44" s="34">
        <f>ROUND(G44/C44*1000,1)</f>
        <v>96.7</v>
      </c>
      <c r="I44" s="33">
        <v>120</v>
      </c>
      <c r="J44" s="26">
        <f>ROUND((I44)/(C44+I44)*1000,1)</f>
        <v>55.6</v>
      </c>
      <c r="K44" s="5">
        <v>688</v>
      </c>
      <c r="L44" s="34">
        <f>ROUND(K44/A44*1000,1)</f>
        <v>11.7</v>
      </c>
      <c r="M44" s="5">
        <v>59</v>
      </c>
      <c r="N44" s="52">
        <f>ROUND(M44/A44*1000,2)</f>
        <v>1</v>
      </c>
    </row>
    <row r="45" spans="2:14" ht="24" customHeight="1">
      <c r="B45" s="36"/>
      <c r="C45" s="30"/>
      <c r="D45" s="31"/>
      <c r="E45" s="62"/>
      <c r="F45" s="32"/>
      <c r="G45" s="33"/>
      <c r="H45" s="34"/>
      <c r="I45" s="33"/>
      <c r="J45" s="34"/>
      <c r="K45" s="5"/>
      <c r="L45" s="34"/>
      <c r="M45" s="5"/>
      <c r="N45" s="52"/>
    </row>
    <row r="46" spans="1:14" ht="24" customHeight="1">
      <c r="A46" s="66">
        <v>72285</v>
      </c>
      <c r="B46" s="36" t="s">
        <v>51</v>
      </c>
      <c r="C46" s="30">
        <v>2075</v>
      </c>
      <c r="D46" s="31">
        <f>ROUND(C46/A46*1000,1)</f>
        <v>28.7</v>
      </c>
      <c r="E46" s="62">
        <v>791</v>
      </c>
      <c r="F46" s="32">
        <f>ROUND(E46/A46*1000,1)</f>
        <v>10.9</v>
      </c>
      <c r="G46" s="33">
        <v>128</v>
      </c>
      <c r="H46" s="34">
        <f>ROUND(G46/C46*1000,1)</f>
        <v>61.7</v>
      </c>
      <c r="I46" s="33">
        <v>126</v>
      </c>
      <c r="J46" s="26">
        <f>ROUND((I46)/(C46+I46)*1000,1)</f>
        <v>57.2</v>
      </c>
      <c r="K46" s="5">
        <v>746</v>
      </c>
      <c r="L46" s="34">
        <f>ROUND(K46/A46*1000,1)</f>
        <v>10.3</v>
      </c>
      <c r="M46" s="5">
        <v>44</v>
      </c>
      <c r="N46" s="52">
        <f>ROUND(M46/A46*1000,2)</f>
        <v>0.61</v>
      </c>
    </row>
    <row r="47" spans="1:14" ht="24" customHeight="1">
      <c r="A47" s="66">
        <v>167342</v>
      </c>
      <c r="B47" s="36" t="s">
        <v>52</v>
      </c>
      <c r="C47" s="30">
        <v>5286</v>
      </c>
      <c r="D47" s="31">
        <f>ROUND(C47/A47*1000,1)</f>
        <v>31.6</v>
      </c>
      <c r="E47" s="62">
        <v>2039</v>
      </c>
      <c r="F47" s="32">
        <f>ROUND(E47/A47*1000,1)</f>
        <v>12.2</v>
      </c>
      <c r="G47" s="33">
        <v>370</v>
      </c>
      <c r="H47" s="34">
        <f>ROUND(G47/C47*1000,1)</f>
        <v>70</v>
      </c>
      <c r="I47" s="33">
        <v>269</v>
      </c>
      <c r="J47" s="26">
        <f>ROUND((I47)/(C47+I47)*1000,1)</f>
        <v>48.4</v>
      </c>
      <c r="K47" s="5">
        <v>1909</v>
      </c>
      <c r="L47" s="34">
        <f>ROUND(K47/A47*1000,1)</f>
        <v>11.4</v>
      </c>
      <c r="M47" s="5">
        <v>110</v>
      </c>
      <c r="N47" s="52">
        <f>ROUND(M47/A47*1000,2)</f>
        <v>0.66</v>
      </c>
    </row>
    <row r="48" spans="1:14" ht="24" customHeight="1">
      <c r="A48" s="66">
        <v>121970</v>
      </c>
      <c r="B48" s="36" t="s">
        <v>53</v>
      </c>
      <c r="C48" s="30">
        <v>3758</v>
      </c>
      <c r="D48" s="31">
        <f>ROUND(C48/A48*1000,1)</f>
        <v>30.8</v>
      </c>
      <c r="E48" s="62">
        <v>1607</v>
      </c>
      <c r="F48" s="32">
        <f>ROUND(E48/A48*1000,1)</f>
        <v>13.2</v>
      </c>
      <c r="G48" s="33">
        <v>219</v>
      </c>
      <c r="H48" s="34">
        <f>ROUND(G48/C48*1000,1)</f>
        <v>58.3</v>
      </c>
      <c r="I48" s="33">
        <v>160</v>
      </c>
      <c r="J48" s="26">
        <f>ROUND((I48)/(C48+I48)*1000,1)</f>
        <v>40.8</v>
      </c>
      <c r="K48" s="5">
        <v>1339</v>
      </c>
      <c r="L48" s="34">
        <f>ROUND(K48/A48*1000,1)</f>
        <v>11</v>
      </c>
      <c r="M48" s="5">
        <v>71</v>
      </c>
      <c r="N48" s="52">
        <f>ROUND(M48/A48*1000,2)</f>
        <v>0.58</v>
      </c>
    </row>
    <row r="49" spans="1:14" ht="24" customHeight="1">
      <c r="A49" s="66">
        <v>121740</v>
      </c>
      <c r="B49" s="36" t="s">
        <v>54</v>
      </c>
      <c r="C49" s="37">
        <v>3863</v>
      </c>
      <c r="D49" s="38">
        <f>ROUND(C49/A49*1000,1)</f>
        <v>31.7</v>
      </c>
      <c r="E49" s="62">
        <v>1652</v>
      </c>
      <c r="F49" s="32">
        <f>ROUND(E49/A49*1000,1)</f>
        <v>13.6</v>
      </c>
      <c r="G49" s="39">
        <v>252</v>
      </c>
      <c r="H49" s="34">
        <f>ROUND(G49/C49*1000,1)</f>
        <v>65.2</v>
      </c>
      <c r="I49" s="39">
        <v>164</v>
      </c>
      <c r="J49" s="26">
        <f>ROUND((I49)/(C49+I49)*1000,1)</f>
        <v>40.7</v>
      </c>
      <c r="K49" s="47">
        <v>1381</v>
      </c>
      <c r="L49" s="34">
        <f>ROUND(K49/A49*1000,1)</f>
        <v>11.3</v>
      </c>
      <c r="M49" s="47">
        <v>101</v>
      </c>
      <c r="N49" s="52">
        <f>ROUND(M49/A49*1000,2)</f>
        <v>0.83</v>
      </c>
    </row>
    <row r="50" spans="1:14" ht="24" customHeight="1">
      <c r="A50" s="66">
        <v>164903</v>
      </c>
      <c r="B50" s="36" t="s">
        <v>55</v>
      </c>
      <c r="C50" s="37">
        <v>5204</v>
      </c>
      <c r="D50" s="38">
        <f>ROUND(C50/A50*1000,1)</f>
        <v>31.6</v>
      </c>
      <c r="E50" s="62">
        <v>2003</v>
      </c>
      <c r="F50" s="32">
        <f>ROUND(E50/A50*1000,1)</f>
        <v>12.1</v>
      </c>
      <c r="G50" s="39">
        <v>281</v>
      </c>
      <c r="H50" s="34">
        <f>ROUND(G50/C50*1000,1)</f>
        <v>54</v>
      </c>
      <c r="I50" s="39">
        <v>171</v>
      </c>
      <c r="J50" s="26">
        <f>ROUND((I50)/(C50+I50)*1000,1)</f>
        <v>31.8</v>
      </c>
      <c r="K50" s="47">
        <v>1854</v>
      </c>
      <c r="L50" s="34">
        <f>ROUND(K50/A50*1000,1)</f>
        <v>11.2</v>
      </c>
      <c r="M50" s="47">
        <v>167</v>
      </c>
      <c r="N50" s="52">
        <f>ROUND(M50/A50*1000,2)</f>
        <v>1.01</v>
      </c>
    </row>
    <row r="51" spans="2:14" ht="24" customHeight="1">
      <c r="B51" s="36"/>
      <c r="C51" s="37"/>
      <c r="D51" s="38"/>
      <c r="E51" s="62"/>
      <c r="F51" s="32"/>
      <c r="G51" s="39"/>
      <c r="H51" s="34"/>
      <c r="I51" s="39"/>
      <c r="J51" s="34"/>
      <c r="K51" s="47"/>
      <c r="L51" s="34"/>
      <c r="M51" s="47"/>
      <c r="N51" s="52"/>
    </row>
    <row r="52" spans="1:14" ht="24" customHeight="1">
      <c r="A52" s="66">
        <v>150283</v>
      </c>
      <c r="B52" s="36" t="s">
        <v>56</v>
      </c>
      <c r="C52" s="37">
        <v>4691</v>
      </c>
      <c r="D52" s="38">
        <f>ROUND(C52/A52*1000,1)</f>
        <v>31.2</v>
      </c>
      <c r="E52" s="62">
        <v>1780</v>
      </c>
      <c r="F52" s="32">
        <f>ROUND(E52/A52*1000,1)</f>
        <v>11.8</v>
      </c>
      <c r="G52" s="39">
        <v>277</v>
      </c>
      <c r="H52" s="34">
        <f>ROUND(G52/C52*1000,1)</f>
        <v>59</v>
      </c>
      <c r="I52" s="39">
        <v>197</v>
      </c>
      <c r="J52" s="26">
        <f>ROUND((I52)/(C52+I52)*1000,1)</f>
        <v>40.3</v>
      </c>
      <c r="K52" s="47">
        <v>1641</v>
      </c>
      <c r="L52" s="34">
        <f>ROUND(K52/A52*1000,1)</f>
        <v>10.9</v>
      </c>
      <c r="M52" s="37">
        <v>116</v>
      </c>
      <c r="N52" s="52">
        <f>ROUND(M52/A52*1000,2)</f>
        <v>0.77</v>
      </c>
    </row>
    <row r="53" spans="1:14" ht="24" customHeight="1" thickBot="1">
      <c r="A53" s="66">
        <v>101440</v>
      </c>
      <c r="B53" s="73" t="s">
        <v>57</v>
      </c>
      <c r="C53" s="40">
        <v>3046</v>
      </c>
      <c r="D53" s="41">
        <f>ROUND(C53/A53*1000,1)</f>
        <v>30</v>
      </c>
      <c r="E53" s="75">
        <v>1251</v>
      </c>
      <c r="F53" s="42">
        <f>ROUND(E53/A53*1000,1)</f>
        <v>12.3</v>
      </c>
      <c r="G53" s="43">
        <v>196</v>
      </c>
      <c r="H53" s="44">
        <f>ROUND(G53/C53*1000,1)</f>
        <v>64.3</v>
      </c>
      <c r="I53" s="43">
        <v>110</v>
      </c>
      <c r="J53" s="45">
        <f>ROUND((I53)/(C53+I53)*1000,1)</f>
        <v>34.9</v>
      </c>
      <c r="K53" s="46">
        <v>1107</v>
      </c>
      <c r="L53" s="44">
        <f>ROUND(K53/A53*1000,1)</f>
        <v>10.9</v>
      </c>
      <c r="M53" s="40">
        <v>57</v>
      </c>
      <c r="N53" s="53">
        <f>ROUND(M53/A53*1000,2)</f>
        <v>0.56</v>
      </c>
    </row>
    <row r="54" spans="2:14" ht="23.25" customHeight="1">
      <c r="B54" s="74" t="s">
        <v>58</v>
      </c>
      <c r="C54" s="47"/>
      <c r="D54" s="38"/>
      <c r="E54" s="48"/>
      <c r="F54" s="38"/>
      <c r="G54" s="49"/>
      <c r="H54" s="50"/>
      <c r="I54" s="49"/>
      <c r="J54" s="50"/>
      <c r="K54" s="1"/>
      <c r="L54" s="38"/>
      <c r="M54" s="47"/>
      <c r="N54" s="38"/>
    </row>
    <row r="55" spans="2:14" ht="23.25" customHeight="1">
      <c r="B55" s="74" t="s">
        <v>45</v>
      </c>
      <c r="C55" s="47"/>
      <c r="D55" s="38"/>
      <c r="E55" s="48"/>
      <c r="F55" s="38"/>
      <c r="G55" s="49"/>
      <c r="H55" s="50"/>
      <c r="I55" s="49"/>
      <c r="J55" s="50"/>
      <c r="K55" s="47"/>
      <c r="L55" s="38"/>
      <c r="M55" s="47"/>
      <c r="N55" s="38"/>
    </row>
    <row r="56" spans="2:14" ht="23.25" customHeight="1">
      <c r="B56" s="74" t="s">
        <v>59</v>
      </c>
      <c r="C56" s="47"/>
      <c r="D56" s="38"/>
      <c r="E56" s="48"/>
      <c r="F56" s="38"/>
      <c r="G56" s="49"/>
      <c r="H56" s="50"/>
      <c r="I56" s="49"/>
      <c r="J56" s="50"/>
      <c r="K56" s="47"/>
      <c r="L56" s="38"/>
      <c r="M56" s="47"/>
      <c r="N56" s="38"/>
    </row>
  </sheetData>
  <mergeCells count="13">
    <mergeCell ref="C5:C6"/>
    <mergeCell ref="E5:E6"/>
    <mergeCell ref="G5:G6"/>
    <mergeCell ref="C3:D4"/>
    <mergeCell ref="G3:H3"/>
    <mergeCell ref="E3:F4"/>
    <mergeCell ref="G4:H4"/>
    <mergeCell ref="M5:M6"/>
    <mergeCell ref="I5:I6"/>
    <mergeCell ref="K3:L4"/>
    <mergeCell ref="M3:N4"/>
    <mergeCell ref="I3:J4"/>
    <mergeCell ref="K5:K6"/>
  </mergeCells>
  <printOptions horizontalCentered="1"/>
  <pageMargins left="0.5511811023622047" right="0.5511811023622047" top="0.7874015748031497" bottom="0.7874015748031497" header="0.15748031496062992" footer="0.15748031496062992"/>
  <pageSetup horizontalDpi="600" verticalDpi="600" orientation="portrait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2007-07-10T05:36:52Z</cp:lastPrinted>
  <dcterms:created xsi:type="dcterms:W3CDTF">2000-02-15T01:29:42Z</dcterms:created>
  <dcterms:modified xsi:type="dcterms:W3CDTF">2007-07-24T07:20:38Z</dcterms:modified>
  <cp:category/>
  <cp:version/>
  <cp:contentType/>
  <cp:contentStatus/>
</cp:coreProperties>
</file>