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5330" windowHeight="9255" activeTab="0"/>
  </bookViews>
  <sheets>
    <sheet name="人口世帯" sheetId="1" r:id="rId1"/>
    <sheet name="Sheet1" sheetId="2" r:id="rId2"/>
  </sheets>
  <definedNames>
    <definedName name="_xlnm.Print_Area" localSheetId="1">'Sheet1'!$A$16:$F$33</definedName>
    <definedName name="_xlnm.Print_Area" localSheetId="0">'人口世帯'!$A$1:$F$138</definedName>
  </definedNames>
  <calcPr fullCalcOnLoad="1"/>
</workbook>
</file>

<file path=xl/sharedStrings.xml><?xml version="1.0" encoding="utf-8"?>
<sst xmlns="http://schemas.openxmlformats.org/spreadsheetml/2006/main" count="300" uniqueCount="214">
  <si>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</si>
  <si>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</si>
  <si>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</si>
  <si>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</si>
  <si>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</si>
  <si>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</si>
  <si>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</si>
  <si>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</si>
  <si>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</si>
  <si>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</si>
  <si>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</si>
  <si>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</si>
  <si>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</si>
  <si>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>（医療圏）</t>
  </si>
  <si>
    <t xml:space="preserve"> 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</si>
  <si>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</si>
  <si>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</si>
  <si>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</si>
  <si>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</si>
  <si>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</si>
  <si>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</si>
  <si>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</si>
  <si>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</si>
  <si>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（市町村）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</si>
  <si>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</si>
  <si>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</si>
  <si>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</si>
  <si>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</si>
  <si>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</si>
  <si>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</si>
  <si>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</si>
  <si>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</si>
  <si>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</si>
  <si>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</si>
  <si>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</si>
  <si>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</si>
  <si>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</si>
  <si>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</si>
  <si>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</si>
  <si>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</si>
  <si>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</si>
  <si>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</si>
  <si>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</si>
  <si>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</si>
  <si>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</si>
  <si>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</si>
  <si>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</si>
  <si>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</si>
  <si>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</si>
  <si>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</si>
  <si>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</si>
  <si>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</si>
  <si>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</si>
  <si>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</si>
  <si>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</si>
  <si>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</si>
  <si>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</si>
  <si>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</si>
  <si>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</si>
  <si>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</si>
  <si>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</si>
  <si>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東葛飾郡</t>
  </si>
  <si>
    <t>関宿町</t>
  </si>
  <si>
    <t>沼南町</t>
  </si>
  <si>
    <t>　　平成11年10月１日現在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</si>
  <si>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</si>
  <si>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</si>
  <si>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</si>
  <si>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</si>
  <si>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</si>
  <si>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</si>
  <si>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</si>
  <si>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</si>
  <si>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</si>
  <si>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</si>
  <si>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</si>
  <si>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</si>
  <si>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</si>
  <si>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</si>
  <si>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</si>
  <si>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</si>
  <si>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</si>
  <si>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</si>
  <si>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</si>
  <si>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</si>
  <si>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</si>
  <si>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</si>
  <si>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</si>
  <si>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</si>
  <si>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</si>
  <si>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</si>
  <si>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</si>
  <si>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</si>
  <si>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</si>
  <si>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</si>
  <si>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</si>
  <si>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</si>
  <si>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</si>
  <si>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</si>
  <si>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</si>
  <si>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</si>
  <si>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</si>
  <si>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</si>
  <si>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</si>
  <si>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</si>
  <si>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</si>
  <si>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</si>
  <si>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</si>
  <si>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</si>
  <si>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</si>
  <si>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</si>
  <si>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</si>
  <si>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</si>
  <si>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</si>
  <si>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</si>
  <si>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</si>
  <si>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</si>
  <si>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</si>
  <si>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</si>
  <si>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</si>
  <si>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</si>
  <si>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</si>
  <si>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＊面積は、平成10年10月１日現在。建設省国土地理院「全国都道府県市町村別面積調」及び総務庁統計局</t>
  </si>
  <si>
    <t>　推計による。</t>
  </si>
  <si>
    <t>＊人口及び世帯数は、平成11年10月１日現在　「千葉県毎月常住人口」による。</t>
  </si>
  <si>
    <t>３　保健所管轄一覧　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</si>
  <si>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</si>
  <si>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</si>
  <si>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</si>
  <si>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</si>
  <si>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</si>
  <si>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</si>
  <si>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</si>
  <si>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</si>
  <si>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</si>
  <si>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</si>
  <si>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</si>
  <si>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</si>
  <si>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</si>
  <si>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</si>
  <si>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</si>
  <si>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</si>
  <si>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白井市</t>
  </si>
  <si>
    <t xml:space="preserve"> </t>
  </si>
  <si>
    <t>富里市</t>
  </si>
  <si>
    <t>1．医療圏・市町村別人口及び世帯数</t>
  </si>
  <si>
    <t>　　平成15年10月１日現在</t>
  </si>
  <si>
    <t>＊人口及び世帯数は、平成15年10月１日現在「千葉県毎月常住人口」による。</t>
  </si>
  <si>
    <t>＊面積は、国土交通省国土地理院「全国都道府県市区町村別面積調」及び総務省統計局推計による。</t>
  </si>
  <si>
    <t>　  （ｋ㎡）</t>
  </si>
  <si>
    <t>　潮見町両地先の土地0.14ｋ㎡を含む。</t>
  </si>
  <si>
    <t>　県計5,156.61k㎡、市計3,331.74ｋ㎡及び東葛南部253.94ｋ㎡には、市川市東浜一丁目及び船橋市</t>
  </si>
  <si>
    <t>人                 口</t>
  </si>
  <si>
    <t>　</t>
  </si>
  <si>
    <t>県　計</t>
  </si>
  <si>
    <t>市　計</t>
  </si>
  <si>
    <t>郡　計</t>
  </si>
  <si>
    <t>千　葉</t>
  </si>
  <si>
    <t>安　房</t>
  </si>
  <si>
    <t>君　津</t>
  </si>
  <si>
    <t>旭　市</t>
  </si>
  <si>
    <t>柏　市</t>
  </si>
  <si>
    <t>　中央区</t>
  </si>
  <si>
    <t>　花見川区</t>
  </si>
  <si>
    <t>　稲毛区</t>
  </si>
  <si>
    <t>　若葉区</t>
  </si>
  <si>
    <t>　緑　区</t>
  </si>
  <si>
    <t>　美浜区</t>
  </si>
  <si>
    <t>沼南町</t>
  </si>
  <si>
    <t>酒々井町</t>
  </si>
  <si>
    <t>印旛村</t>
  </si>
  <si>
    <t>本埜村</t>
  </si>
  <si>
    <t>栄　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</si>
  <si>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</si>
  <si>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</si>
  <si>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</si>
  <si>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</si>
  <si>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</si>
  <si>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</si>
  <si>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</si>
  <si>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</si>
  <si>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</si>
  <si>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</si>
  <si>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</si>
  <si>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</si>
  <si>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</si>
  <si>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</si>
  <si>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</si>
  <si>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</si>
  <si>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</si>
  <si>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</si>
  <si>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</si>
  <si>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</si>
  <si>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</si>
  <si>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</si>
  <si>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</si>
  <si>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</si>
  <si>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</si>
  <si>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</si>
  <si>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 xml:space="preserve">長南町 </t>
  </si>
  <si>
    <t>大多喜町</t>
  </si>
  <si>
    <t>夷隅町</t>
  </si>
  <si>
    <t>御宿町</t>
  </si>
  <si>
    <t>大原町</t>
  </si>
  <si>
    <t>岬　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</si>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</sst>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3">
    <font>
      <sz val="14"/>
      <name val="ＭＳ 明朝"/>
      <family val="1"/>
    </font>
    <font>
      <sz val="11"/>
      <name val="ＭＳ Ｐゴシック"/>
      <family val="3"/>
    </font>
    <font>
      <sz val="24"/>
      <name val=""/>
      <family val="3"/>
    </font>
    <font>
      <sz val="20"/>
      <name val=""/>
      <family val="3"/>
    </font>
    <font>
      <sz val="7"/>
      <name val="ＭＳ 明朝"/>
      <family val="1"/>
    </font>
    <font>
      <b/>
      <sz val="24"/>
      <name val="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4"/>
      <name val="Courier New"/>
      <family val="3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top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9" fontId="2" fillId="0" borderId="0" xfId="0" applyNumberFormat="1" applyFont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39" fontId="2" fillId="0" borderId="0" xfId="0" applyNumberFormat="1" applyFont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37" fontId="2" fillId="0" borderId="7" xfId="0" applyNumberFormat="1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8" xfId="0" applyFont="1" applyBorder="1" applyAlignment="1" applyProtection="1">
      <alignment vertical="center"/>
      <protection/>
    </xf>
    <xf numFmtId="37" fontId="2" fillId="0" borderId="9" xfId="0" applyNumberFormat="1" applyFont="1" applyBorder="1" applyAlignment="1" applyProtection="1">
      <alignment/>
      <protection/>
    </xf>
    <xf numFmtId="2" fontId="2" fillId="0" borderId="9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8" fillId="0" borderId="0" xfId="0" applyNumberFormat="1" applyFont="1" applyAlignment="1">
      <alignment vertical="center"/>
    </xf>
    <xf numFmtId="39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top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 vertical="center"/>
      <protection/>
    </xf>
    <xf numFmtId="2" fontId="9" fillId="0" borderId="9" xfId="0" applyNumberFormat="1" applyFont="1" applyBorder="1" applyAlignment="1" applyProtection="1">
      <alignment/>
      <protection/>
    </xf>
    <xf numFmtId="0" fontId="11" fillId="0" borderId="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37" fontId="11" fillId="0" borderId="11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" fontId="9" fillId="0" borderId="12" xfId="0" applyNumberFormat="1" applyFont="1" applyBorder="1" applyAlignment="1">
      <alignment/>
    </xf>
    <xf numFmtId="0" fontId="9" fillId="0" borderId="12" xfId="0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 applyProtection="1">
      <alignment/>
      <protection/>
    </xf>
    <xf numFmtId="3" fontId="9" fillId="0" borderId="14" xfId="0" applyNumberFormat="1" applyFont="1" applyBorder="1" applyAlignment="1">
      <alignment/>
    </xf>
    <xf numFmtId="37" fontId="11" fillId="0" borderId="15" xfId="0" applyNumberFormat="1" applyFont="1" applyBorder="1" applyAlignment="1" applyProtection="1">
      <alignment vertical="center"/>
      <protection/>
    </xf>
    <xf numFmtId="39" fontId="9" fillId="0" borderId="15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9" fontId="9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2" fontId="9" fillId="0" borderId="0" xfId="0" applyNumberFormat="1" applyFont="1" applyBorder="1" applyAlignment="1" applyProtection="1">
      <alignment vertical="center"/>
      <protection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3" fontId="9" fillId="0" borderId="7" xfId="0" applyNumberFormat="1" applyFont="1" applyBorder="1" applyAlignment="1">
      <alignment/>
    </xf>
    <xf numFmtId="0" fontId="11" fillId="0" borderId="15" xfId="0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9" xfId="0" applyNumberFormat="1" applyFont="1" applyBorder="1" applyAlignment="1">
      <alignment/>
    </xf>
    <xf numFmtId="0" fontId="9" fillId="0" borderId="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3" fontId="11" fillId="0" borderId="12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9" fillId="0" borderId="9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3"/>
  <sheetViews>
    <sheetView tabSelected="1" defaultGridColor="0" view="pageBreakPreview" zoomScale="60" zoomScaleNormal="50" colorId="22" workbookViewId="0" topLeftCell="A4">
      <selection activeCell="F16" sqref="F16"/>
    </sheetView>
  </sheetViews>
  <sheetFormatPr defaultColWidth="10.66015625" defaultRowHeight="18"/>
  <cols>
    <col min="1" max="1" width="25.5" style="31" customWidth="1"/>
    <col min="2" max="2" width="24.66015625" style="31" customWidth="1"/>
    <col min="3" max="3" width="23.5" style="31" customWidth="1"/>
    <col min="4" max="4" width="23" style="31" customWidth="1"/>
    <col min="5" max="5" width="23.66015625" style="31" customWidth="1"/>
    <col min="6" max="10" width="24.66015625" style="31" customWidth="1"/>
    <col min="11" max="17" width="20.66015625" style="31" customWidth="1"/>
    <col min="18" max="16384" width="10.66015625" style="31" customWidth="1"/>
  </cols>
  <sheetData>
    <row r="1" spans="1:9" ht="39" customHeight="1">
      <c r="A1" s="46" t="s">
        <v>145</v>
      </c>
      <c r="B1" s="33"/>
      <c r="C1" s="33"/>
      <c r="D1" s="33"/>
      <c r="E1" s="33"/>
      <c r="F1" s="33"/>
      <c r="G1" s="33"/>
      <c r="H1" s="33"/>
      <c r="I1" s="33"/>
    </row>
    <row r="2" spans="1:9" ht="49.5" customHeight="1" thickBot="1">
      <c r="A2" s="34"/>
      <c r="B2" s="33"/>
      <c r="C2" s="33"/>
      <c r="D2" s="33"/>
      <c r="E2" s="33"/>
      <c r="F2" s="33"/>
      <c r="G2" s="33"/>
      <c r="H2" s="33"/>
      <c r="I2" s="33"/>
    </row>
    <row r="3" spans="1:19" ht="30" customHeight="1">
      <c r="A3" s="83" t="s">
        <v>0</v>
      </c>
      <c r="B3" s="35"/>
      <c r="C3" s="90" t="s">
        <v>152</v>
      </c>
      <c r="D3" s="91"/>
      <c r="E3" s="92"/>
      <c r="F3" s="81" t="s">
        <v>3</v>
      </c>
      <c r="G3" s="32"/>
      <c r="H3" s="32"/>
      <c r="I3" s="32"/>
      <c r="J3" s="32"/>
      <c r="K3" s="32"/>
      <c r="L3" s="32"/>
      <c r="M3" s="33"/>
      <c r="N3" s="33"/>
      <c r="O3" s="33"/>
      <c r="P3" s="33"/>
      <c r="Q3" s="33"/>
      <c r="R3" s="33"/>
      <c r="S3" s="33"/>
    </row>
    <row r="4" spans="1:19" ht="31.5" customHeight="1">
      <c r="A4" s="84" t="s">
        <v>4</v>
      </c>
      <c r="B4" s="36" t="s">
        <v>5</v>
      </c>
      <c r="C4" s="37" t="s">
        <v>6</v>
      </c>
      <c r="D4" s="37" t="s">
        <v>7</v>
      </c>
      <c r="E4" s="37" t="s">
        <v>8</v>
      </c>
      <c r="F4" s="82" t="s">
        <v>149</v>
      </c>
      <c r="G4" s="32"/>
      <c r="H4" s="32"/>
      <c r="I4" s="32"/>
      <c r="J4" s="32"/>
      <c r="K4" s="32"/>
      <c r="L4" s="32"/>
      <c r="M4" s="33"/>
      <c r="N4" s="33"/>
      <c r="O4" s="33"/>
      <c r="P4" s="33"/>
      <c r="Q4" s="33"/>
      <c r="R4" s="33"/>
      <c r="S4" s="33"/>
    </row>
    <row r="5" spans="1:19" ht="26.25" customHeight="1">
      <c r="A5" s="45" t="s">
        <v>154</v>
      </c>
      <c r="B5" s="52">
        <v>2294694</v>
      </c>
      <c r="C5" s="61">
        <v>6028315</v>
      </c>
      <c r="D5" s="61">
        <v>3021005</v>
      </c>
      <c r="E5" s="61">
        <v>3007310</v>
      </c>
      <c r="F5" s="62">
        <v>5156.61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</row>
    <row r="6" spans="1:19" ht="26.25" customHeight="1">
      <c r="A6" s="45" t="s">
        <v>155</v>
      </c>
      <c r="B6" s="53">
        <v>2099324</v>
      </c>
      <c r="C6" s="63">
        <v>5417984</v>
      </c>
      <c r="D6" s="63">
        <v>2721920</v>
      </c>
      <c r="E6" s="63">
        <v>2696064</v>
      </c>
      <c r="F6" s="64">
        <v>3331.74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1:19" ht="26.25" customHeight="1">
      <c r="A7" s="45" t="s">
        <v>156</v>
      </c>
      <c r="B7" s="53">
        <v>195370</v>
      </c>
      <c r="C7" s="63">
        <v>610331</v>
      </c>
      <c r="D7" s="63">
        <v>299085</v>
      </c>
      <c r="E7" s="63">
        <v>311246</v>
      </c>
      <c r="F7" s="64">
        <v>1824.87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26.25" customHeight="1">
      <c r="A8" s="38" t="s">
        <v>13</v>
      </c>
      <c r="B8" s="54" t="s">
        <v>14</v>
      </c>
      <c r="C8" s="65" t="s">
        <v>14</v>
      </c>
      <c r="D8" s="65" t="s">
        <v>14</v>
      </c>
      <c r="E8" s="65" t="s">
        <v>14</v>
      </c>
      <c r="F8" s="66" t="s">
        <v>14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26.25" customHeight="1">
      <c r="A9" s="38" t="s">
        <v>157</v>
      </c>
      <c r="B9" s="55">
        <v>369807</v>
      </c>
      <c r="C9" s="68">
        <v>912623</v>
      </c>
      <c r="D9" s="68">
        <v>458742</v>
      </c>
      <c r="E9" s="68">
        <v>453881</v>
      </c>
      <c r="F9" s="67">
        <v>272.08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ht="26.25" customHeight="1">
      <c r="A10" s="38" t="s">
        <v>16</v>
      </c>
      <c r="B10" s="54">
        <v>666457</v>
      </c>
      <c r="C10" s="65">
        <v>1613670</v>
      </c>
      <c r="D10" s="65">
        <v>821041</v>
      </c>
      <c r="E10" s="65">
        <v>792629</v>
      </c>
      <c r="F10" s="64">
        <v>253.94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26.25" customHeight="1">
      <c r="A11" s="38" t="s">
        <v>17</v>
      </c>
      <c r="B11" s="54">
        <v>491379</v>
      </c>
      <c r="C11" s="65">
        <v>1285423</v>
      </c>
      <c r="D11" s="65">
        <v>643050</v>
      </c>
      <c r="E11" s="65">
        <v>642373</v>
      </c>
      <c r="F11" s="64">
        <v>358.24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26.25" customHeight="1">
      <c r="A12" s="38" t="s">
        <v>18</v>
      </c>
      <c r="B12" s="54">
        <v>301880</v>
      </c>
      <c r="C12" s="65">
        <v>871434</v>
      </c>
      <c r="D12" s="65">
        <v>432331</v>
      </c>
      <c r="E12" s="65">
        <v>439103</v>
      </c>
      <c r="F12" s="64">
        <v>1003.6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26.25" customHeight="1">
      <c r="A13" s="38" t="s">
        <v>19</v>
      </c>
      <c r="B13" s="54">
        <v>109830</v>
      </c>
      <c r="C13" s="65">
        <v>352500</v>
      </c>
      <c r="D13" s="65">
        <v>171732</v>
      </c>
      <c r="E13" s="65">
        <v>180768</v>
      </c>
      <c r="F13" s="64">
        <v>832.44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26.25" customHeight="1">
      <c r="A14" s="38" t="s">
        <v>20</v>
      </c>
      <c r="B14" s="54">
        <v>188551</v>
      </c>
      <c r="C14" s="65">
        <v>524332</v>
      </c>
      <c r="D14" s="65">
        <v>263478</v>
      </c>
      <c r="E14" s="65">
        <v>260854</v>
      </c>
      <c r="F14" s="64">
        <v>1101.64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26.25" customHeight="1">
      <c r="A15" s="38" t="s">
        <v>158</v>
      </c>
      <c r="B15" s="54">
        <v>52883</v>
      </c>
      <c r="C15" s="65">
        <v>143481</v>
      </c>
      <c r="D15" s="65">
        <v>68217</v>
      </c>
      <c r="E15" s="65">
        <v>75264</v>
      </c>
      <c r="F15" s="64">
        <v>576.89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26.25" customHeight="1">
      <c r="A16" s="38" t="s">
        <v>159</v>
      </c>
      <c r="B16" s="54">
        <v>113907</v>
      </c>
      <c r="C16" s="65">
        <v>324852</v>
      </c>
      <c r="D16" s="65">
        <v>162414</v>
      </c>
      <c r="E16" s="65">
        <v>162438</v>
      </c>
      <c r="F16" s="64">
        <v>757.78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26.25" customHeight="1">
      <c r="A17" s="38"/>
      <c r="B17" s="54"/>
      <c r="C17" s="65"/>
      <c r="D17" s="65"/>
      <c r="E17" s="65"/>
      <c r="F17" s="6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26.25" customHeight="1">
      <c r="A18" s="38" t="s">
        <v>23</v>
      </c>
      <c r="B18" s="54"/>
      <c r="C18" s="65"/>
      <c r="D18" s="65"/>
      <c r="E18" s="65"/>
      <c r="F18" s="64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26.25" customHeight="1">
      <c r="A19" s="38" t="s">
        <v>24</v>
      </c>
      <c r="B19" s="55">
        <v>369807</v>
      </c>
      <c r="C19" s="68">
        <v>912623</v>
      </c>
      <c r="D19" s="68">
        <v>458742</v>
      </c>
      <c r="E19" s="68">
        <v>453881</v>
      </c>
      <c r="F19" s="64">
        <v>272.08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26.25" customHeight="1">
      <c r="A20" s="38" t="s">
        <v>162</v>
      </c>
      <c r="B20" s="55">
        <v>80417</v>
      </c>
      <c r="C20" s="68">
        <v>179052</v>
      </c>
      <c r="D20" s="68">
        <v>90615</v>
      </c>
      <c r="E20" s="68">
        <v>88437</v>
      </c>
      <c r="F20" s="64">
        <v>44.81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26.25" customHeight="1">
      <c r="A21" s="38" t="s">
        <v>163</v>
      </c>
      <c r="B21" s="55">
        <v>74022</v>
      </c>
      <c r="C21" s="68">
        <v>182501</v>
      </c>
      <c r="D21" s="68">
        <v>92482</v>
      </c>
      <c r="E21" s="68">
        <v>90019</v>
      </c>
      <c r="F21" s="64">
        <v>34.24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26.25" customHeight="1">
      <c r="A22" s="38" t="s">
        <v>164</v>
      </c>
      <c r="B22" s="55">
        <v>61639</v>
      </c>
      <c r="C22" s="68">
        <v>147310</v>
      </c>
      <c r="D22" s="68">
        <v>74401</v>
      </c>
      <c r="E22" s="68">
        <v>72909</v>
      </c>
      <c r="F22" s="64">
        <v>21.25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26.25" customHeight="1">
      <c r="A23" s="38" t="s">
        <v>165</v>
      </c>
      <c r="B23" s="55">
        <v>58423</v>
      </c>
      <c r="C23" s="68">
        <v>151433</v>
      </c>
      <c r="D23" s="68">
        <v>76099</v>
      </c>
      <c r="E23" s="68">
        <v>75334</v>
      </c>
      <c r="F23" s="64">
        <v>84.21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26.25" customHeight="1">
      <c r="A24" s="38" t="s">
        <v>166</v>
      </c>
      <c r="B24" s="55">
        <v>38037</v>
      </c>
      <c r="C24" s="68">
        <v>109532</v>
      </c>
      <c r="D24" s="68">
        <v>54463</v>
      </c>
      <c r="E24" s="68">
        <v>55069</v>
      </c>
      <c r="F24" s="64">
        <v>66.41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26.25" customHeight="1">
      <c r="A25" s="38" t="s">
        <v>167</v>
      </c>
      <c r="B25" s="55">
        <v>57269</v>
      </c>
      <c r="C25" s="68">
        <v>142795</v>
      </c>
      <c r="D25" s="68">
        <v>70682</v>
      </c>
      <c r="E25" s="68">
        <v>72113</v>
      </c>
      <c r="F25" s="64">
        <v>21.16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26.25" customHeight="1">
      <c r="A26" s="38"/>
      <c r="B26" s="56"/>
      <c r="C26" s="66"/>
      <c r="D26" s="65"/>
      <c r="E26" s="65"/>
      <c r="F26" s="66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26.25" customHeight="1">
      <c r="A27" s="38" t="s">
        <v>31</v>
      </c>
      <c r="B27" s="55">
        <v>26036</v>
      </c>
      <c r="C27" s="68">
        <v>76345</v>
      </c>
      <c r="D27" s="68">
        <v>36307</v>
      </c>
      <c r="E27" s="68">
        <v>40038</v>
      </c>
      <c r="F27" s="67">
        <v>83.87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26.25" customHeight="1">
      <c r="A28" s="38" t="s">
        <v>32</v>
      </c>
      <c r="B28" s="55">
        <v>205024</v>
      </c>
      <c r="C28" s="68">
        <v>463103</v>
      </c>
      <c r="D28" s="68">
        <v>239192</v>
      </c>
      <c r="E28" s="68">
        <v>223911</v>
      </c>
      <c r="F28" s="67">
        <v>57.44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26.25" customHeight="1">
      <c r="A29" s="38" t="s">
        <v>33</v>
      </c>
      <c r="B29" s="55">
        <v>230111</v>
      </c>
      <c r="C29" s="68">
        <v>565383</v>
      </c>
      <c r="D29" s="68">
        <v>287102</v>
      </c>
      <c r="E29" s="68">
        <v>278281</v>
      </c>
      <c r="F29" s="67">
        <v>85.69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26.25" customHeight="1">
      <c r="A30" s="38" t="s">
        <v>34</v>
      </c>
      <c r="B30" s="55">
        <v>19729</v>
      </c>
      <c r="C30" s="68">
        <v>50628</v>
      </c>
      <c r="D30" s="68">
        <v>24147</v>
      </c>
      <c r="E30" s="68">
        <v>26481</v>
      </c>
      <c r="F30" s="67">
        <v>110.21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19" ht="26.25" customHeight="1">
      <c r="A31" s="38" t="s">
        <v>35</v>
      </c>
      <c r="B31" s="55">
        <v>44909</v>
      </c>
      <c r="C31" s="68">
        <v>122806</v>
      </c>
      <c r="D31" s="68">
        <v>61425</v>
      </c>
      <c r="E31" s="68">
        <v>61381</v>
      </c>
      <c r="F31" s="67">
        <v>138.68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19" ht="26.25" customHeight="1">
      <c r="A32" s="38"/>
      <c r="B32" s="56"/>
      <c r="C32" s="66"/>
      <c r="D32" s="66"/>
      <c r="E32" s="66"/>
      <c r="F32" s="66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26.25" customHeight="1">
      <c r="A33" s="38" t="s">
        <v>36</v>
      </c>
      <c r="B33" s="55">
        <v>191865</v>
      </c>
      <c r="C33" s="68">
        <v>472728</v>
      </c>
      <c r="D33" s="68">
        <v>237433</v>
      </c>
      <c r="E33" s="68">
        <v>235295</v>
      </c>
      <c r="F33" s="67">
        <v>61.33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19" ht="26.25" customHeight="1">
      <c r="A34" s="38" t="s">
        <v>37</v>
      </c>
      <c r="B34" s="55">
        <v>51194</v>
      </c>
      <c r="C34" s="68">
        <v>150707</v>
      </c>
      <c r="D34" s="68">
        <v>75570</v>
      </c>
      <c r="E34" s="68">
        <v>75137</v>
      </c>
      <c r="F34" s="67">
        <v>103.54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26.25" customHeight="1">
      <c r="A35" s="38" t="s">
        <v>38</v>
      </c>
      <c r="B35" s="55">
        <v>15048</v>
      </c>
      <c r="C35" s="68">
        <v>47123</v>
      </c>
      <c r="D35" s="68">
        <v>23030</v>
      </c>
      <c r="E35" s="68">
        <v>24093</v>
      </c>
      <c r="F35" s="67">
        <v>119.88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</row>
    <row r="36" spans="1:19" ht="26.25" customHeight="1">
      <c r="A36" s="38" t="s">
        <v>39</v>
      </c>
      <c r="B36" s="55">
        <v>33506</v>
      </c>
      <c r="C36" s="68">
        <v>93920</v>
      </c>
      <c r="D36" s="68">
        <v>46074</v>
      </c>
      <c r="E36" s="68">
        <v>47846</v>
      </c>
      <c r="F36" s="67">
        <v>100.01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</row>
    <row r="37" spans="1:19" ht="26.25" customHeight="1">
      <c r="A37" s="38" t="s">
        <v>40</v>
      </c>
      <c r="B37" s="55">
        <v>39500</v>
      </c>
      <c r="C37" s="68">
        <v>98607</v>
      </c>
      <c r="D37" s="68">
        <v>49631</v>
      </c>
      <c r="E37" s="68">
        <v>48976</v>
      </c>
      <c r="F37" s="67">
        <v>131.27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  <row r="38" spans="1:19" ht="26.25" customHeight="1">
      <c r="A38" s="38"/>
      <c r="B38" s="56"/>
      <c r="C38" s="66"/>
      <c r="D38" s="66"/>
      <c r="E38" s="66"/>
      <c r="F38" s="66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19" ht="26.25" customHeight="1">
      <c r="A39" s="38" t="s">
        <v>41</v>
      </c>
      <c r="B39" s="55">
        <v>60777</v>
      </c>
      <c r="C39" s="68">
        <v>172557</v>
      </c>
      <c r="D39" s="68">
        <v>84722</v>
      </c>
      <c r="E39" s="68">
        <v>87835</v>
      </c>
      <c r="F39" s="67">
        <v>103.59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19" ht="26.25" customHeight="1">
      <c r="A40" s="38" t="s">
        <v>42</v>
      </c>
      <c r="B40" s="55">
        <v>22031</v>
      </c>
      <c r="C40" s="68">
        <v>61115</v>
      </c>
      <c r="D40" s="68">
        <v>30532</v>
      </c>
      <c r="E40" s="68">
        <v>30583</v>
      </c>
      <c r="F40" s="67">
        <v>89.34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/>
    </row>
    <row r="41" spans="1:19" ht="26.25" customHeight="1">
      <c r="A41" s="38" t="s">
        <v>43</v>
      </c>
      <c r="B41" s="55">
        <v>10056</v>
      </c>
      <c r="C41" s="68">
        <v>32510</v>
      </c>
      <c r="D41" s="68">
        <v>15760</v>
      </c>
      <c r="E41" s="68">
        <v>16750</v>
      </c>
      <c r="F41" s="67">
        <v>80.75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</row>
    <row r="42" spans="1:19" ht="26.25" customHeight="1">
      <c r="A42" s="38" t="s">
        <v>160</v>
      </c>
      <c r="B42" s="55">
        <v>13327</v>
      </c>
      <c r="C42" s="68">
        <v>41144</v>
      </c>
      <c r="D42" s="68">
        <v>19978</v>
      </c>
      <c r="E42" s="68">
        <v>21166</v>
      </c>
      <c r="F42" s="67">
        <v>50.61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3"/>
    </row>
    <row r="43" spans="1:19" ht="26.25" customHeight="1">
      <c r="A43" s="38" t="s">
        <v>45</v>
      </c>
      <c r="B43" s="55">
        <v>64869</v>
      </c>
      <c r="C43" s="68">
        <v>157877</v>
      </c>
      <c r="D43" s="68">
        <v>80067</v>
      </c>
      <c r="E43" s="68">
        <v>77810</v>
      </c>
      <c r="F43" s="67">
        <v>20.99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</row>
    <row r="44" spans="1:19" ht="26.25" customHeight="1">
      <c r="A44" s="38"/>
      <c r="B44" s="56"/>
      <c r="C44" s="66"/>
      <c r="D44" s="66"/>
      <c r="E44" s="66"/>
      <c r="F44" s="66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</row>
    <row r="45" spans="1:19" ht="26.25" customHeight="1">
      <c r="A45" s="38" t="s">
        <v>161</v>
      </c>
      <c r="B45" s="55">
        <v>127976</v>
      </c>
      <c r="C45" s="68">
        <v>332690</v>
      </c>
      <c r="D45" s="68">
        <v>166211</v>
      </c>
      <c r="E45" s="68">
        <v>166479</v>
      </c>
      <c r="F45" s="67">
        <v>72.91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</row>
    <row r="46" spans="1:19" ht="26.25" customHeight="1">
      <c r="A46" s="38" t="s">
        <v>47</v>
      </c>
      <c r="B46" s="55">
        <v>9336</v>
      </c>
      <c r="C46" s="68">
        <v>22671</v>
      </c>
      <c r="D46" s="68">
        <v>11665</v>
      </c>
      <c r="E46" s="68">
        <v>11006</v>
      </c>
      <c r="F46" s="67">
        <v>94.21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3"/>
    </row>
    <row r="47" spans="1:19" ht="26.25" customHeight="1">
      <c r="A47" s="38" t="s">
        <v>48</v>
      </c>
      <c r="B47" s="55">
        <v>104142</v>
      </c>
      <c r="C47" s="68">
        <v>280001</v>
      </c>
      <c r="D47" s="68">
        <v>143795</v>
      </c>
      <c r="E47" s="68">
        <v>136206</v>
      </c>
      <c r="F47" s="67">
        <v>368.2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3"/>
    </row>
    <row r="48" spans="1:19" ht="26.25" customHeight="1">
      <c r="A48" s="38" t="s">
        <v>49</v>
      </c>
      <c r="B48" s="55">
        <v>56021</v>
      </c>
      <c r="C48" s="68">
        <v>151752</v>
      </c>
      <c r="D48" s="68">
        <v>75209</v>
      </c>
      <c r="E48" s="68">
        <v>76543</v>
      </c>
      <c r="F48" s="67">
        <v>35.28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3"/>
    </row>
    <row r="49" spans="1:19" ht="26.25" customHeight="1">
      <c r="A49" s="38" t="s">
        <v>50</v>
      </c>
      <c r="B49" s="55">
        <v>65743</v>
      </c>
      <c r="C49" s="68">
        <v>177196</v>
      </c>
      <c r="D49" s="68">
        <v>87954</v>
      </c>
      <c r="E49" s="68">
        <v>89242</v>
      </c>
      <c r="F49" s="67">
        <v>51.27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3"/>
    </row>
    <row r="50" spans="1:19" ht="26.25" customHeight="1">
      <c r="A50" s="38"/>
      <c r="B50" s="56"/>
      <c r="C50" s="66"/>
      <c r="D50" s="66"/>
      <c r="E50" s="66"/>
      <c r="F50" s="66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</row>
    <row r="51" spans="1:19" ht="26.25" customHeight="1">
      <c r="A51" s="38" t="s">
        <v>51</v>
      </c>
      <c r="B51" s="55">
        <v>49086</v>
      </c>
      <c r="C51" s="68">
        <v>130942</v>
      </c>
      <c r="D51" s="68">
        <v>65011</v>
      </c>
      <c r="E51" s="68">
        <v>65931</v>
      </c>
      <c r="F51" s="67">
        <v>43.19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3"/>
    </row>
    <row r="52" spans="1:19" ht="26.25" customHeight="1">
      <c r="A52" s="38" t="s">
        <v>52</v>
      </c>
      <c r="B52" s="55">
        <v>11134</v>
      </c>
      <c r="C52" s="68">
        <v>29711</v>
      </c>
      <c r="D52" s="68">
        <v>14024</v>
      </c>
      <c r="E52" s="68">
        <v>15687</v>
      </c>
      <c r="F52" s="67">
        <v>147.35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</row>
    <row r="53" spans="1:19" ht="26.25" customHeight="1">
      <c r="A53" s="38" t="s">
        <v>53</v>
      </c>
      <c r="B53" s="55">
        <v>36983</v>
      </c>
      <c r="C53" s="68">
        <v>103102</v>
      </c>
      <c r="D53" s="68">
        <v>51234</v>
      </c>
      <c r="E53" s="68">
        <v>51868</v>
      </c>
      <c r="F53" s="67">
        <v>21.11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</row>
    <row r="54" spans="1:19" ht="26.25" customHeight="1">
      <c r="A54" s="38" t="s">
        <v>54</v>
      </c>
      <c r="B54" s="55">
        <v>32362</v>
      </c>
      <c r="C54" s="68">
        <v>91401</v>
      </c>
      <c r="D54" s="68">
        <v>45816</v>
      </c>
      <c r="E54" s="68">
        <v>45585</v>
      </c>
      <c r="F54" s="67">
        <v>318.83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3"/>
    </row>
    <row r="55" spans="1:19" ht="26.25" customHeight="1">
      <c r="A55" s="38" t="s">
        <v>55</v>
      </c>
      <c r="B55" s="55">
        <v>16836</v>
      </c>
      <c r="C55" s="68">
        <v>51339</v>
      </c>
      <c r="D55" s="68">
        <v>25391</v>
      </c>
      <c r="E55" s="68">
        <v>25948</v>
      </c>
      <c r="F55" s="67">
        <v>205.35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</row>
    <row r="56" spans="1:19" ht="26.25" customHeight="1">
      <c r="A56" s="38"/>
      <c r="B56" s="56"/>
      <c r="C56" s="66"/>
      <c r="D56" s="66"/>
      <c r="E56" s="66"/>
      <c r="F56" s="6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3"/>
    </row>
    <row r="57" spans="1:19" ht="26.25" customHeight="1">
      <c r="A57" s="38" t="s">
        <v>56</v>
      </c>
      <c r="B57" s="55">
        <v>63727</v>
      </c>
      <c r="C57" s="68">
        <v>147009</v>
      </c>
      <c r="D57" s="68">
        <v>75492</v>
      </c>
      <c r="E57" s="68">
        <v>71517</v>
      </c>
      <c r="F57" s="67">
        <v>17.3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3"/>
    </row>
    <row r="58" spans="1:19" ht="26.25" customHeight="1">
      <c r="A58" s="38" t="s">
        <v>57</v>
      </c>
      <c r="B58" s="55">
        <v>29420</v>
      </c>
      <c r="C58" s="68">
        <v>83052</v>
      </c>
      <c r="D58" s="68">
        <v>41066</v>
      </c>
      <c r="E58" s="68">
        <v>41986</v>
      </c>
      <c r="F58" s="67">
        <v>34.7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3"/>
    </row>
    <row r="59" spans="1:19" ht="26.25" customHeight="1">
      <c r="A59" s="38" t="s">
        <v>58</v>
      </c>
      <c r="B59" s="55">
        <v>19800</v>
      </c>
      <c r="C59" s="68">
        <v>59306</v>
      </c>
      <c r="D59" s="68">
        <v>29782</v>
      </c>
      <c r="E59" s="68">
        <v>29524</v>
      </c>
      <c r="F59" s="67">
        <v>94.92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3"/>
    </row>
    <row r="60" spans="1:19" ht="26.25" customHeight="1">
      <c r="A60" s="38" t="s">
        <v>59</v>
      </c>
      <c r="B60" s="55">
        <v>24592</v>
      </c>
      <c r="C60" s="68">
        <v>75212</v>
      </c>
      <c r="D60" s="68">
        <v>37679</v>
      </c>
      <c r="E60" s="68">
        <v>37533</v>
      </c>
      <c r="F60" s="67">
        <v>74.87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3"/>
    </row>
    <row r="61" spans="1:19" ht="26.25" customHeight="1">
      <c r="A61" s="38" t="s">
        <v>60</v>
      </c>
      <c r="B61" s="55">
        <v>19193</v>
      </c>
      <c r="C61" s="68">
        <v>59962</v>
      </c>
      <c r="D61" s="68">
        <v>29730</v>
      </c>
      <c r="E61" s="68">
        <v>30232</v>
      </c>
      <c r="F61" s="67">
        <v>53.51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3"/>
    </row>
    <row r="62" spans="1:19" ht="26.25" customHeight="1">
      <c r="A62" s="38"/>
      <c r="B62" s="55"/>
      <c r="C62" s="68"/>
      <c r="D62" s="68"/>
      <c r="E62" s="68"/>
      <c r="F62" s="67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</row>
    <row r="63" spans="1:19" ht="26.25" customHeight="1">
      <c r="A63" s="38" t="s">
        <v>142</v>
      </c>
      <c r="B63" s="55">
        <v>16973</v>
      </c>
      <c r="C63" s="68">
        <v>52363</v>
      </c>
      <c r="D63" s="68">
        <v>26050</v>
      </c>
      <c r="E63" s="68">
        <v>26313</v>
      </c>
      <c r="F63" s="69">
        <v>35.41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3"/>
    </row>
    <row r="64" spans="1:19" ht="26.25" customHeight="1">
      <c r="A64" s="38" t="s">
        <v>144</v>
      </c>
      <c r="B64" s="55">
        <v>18211</v>
      </c>
      <c r="C64" s="68">
        <v>51099</v>
      </c>
      <c r="D64" s="68">
        <v>26099</v>
      </c>
      <c r="E64" s="68">
        <v>25000</v>
      </c>
      <c r="F64" s="69">
        <v>53.91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3"/>
    </row>
    <row r="65" spans="1:19" ht="26.25" customHeight="1">
      <c r="A65" s="38"/>
      <c r="B65" s="57"/>
      <c r="C65" s="70"/>
      <c r="D65" s="70"/>
      <c r="E65" s="70"/>
      <c r="F65" s="69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3"/>
    </row>
    <row r="66" spans="1:19" ht="26.25" customHeight="1">
      <c r="A66" s="45" t="s">
        <v>61</v>
      </c>
      <c r="B66" s="85">
        <v>15237</v>
      </c>
      <c r="C66" s="86">
        <v>46604</v>
      </c>
      <c r="D66" s="86">
        <v>23616</v>
      </c>
      <c r="E66" s="86">
        <v>22988</v>
      </c>
      <c r="F66" s="71">
        <v>41.99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3"/>
    </row>
    <row r="67" spans="1:19" ht="26.25" customHeight="1">
      <c r="A67" s="40" t="s">
        <v>168</v>
      </c>
      <c r="B67" s="58">
        <v>15237</v>
      </c>
      <c r="C67" s="72">
        <v>46604</v>
      </c>
      <c r="D67" s="72">
        <v>23616</v>
      </c>
      <c r="E67" s="72">
        <v>22988</v>
      </c>
      <c r="F67" s="41">
        <v>41.99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3"/>
    </row>
    <row r="68" spans="1:19" ht="24.75" customHeight="1">
      <c r="A68" s="79"/>
      <c r="B68" s="80"/>
      <c r="C68" s="80"/>
      <c r="D68" s="80"/>
      <c r="E68" s="80"/>
      <c r="F68" s="79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3"/>
    </row>
    <row r="69" spans="1:19" ht="24.75" customHeight="1">
      <c r="A69" s="32"/>
      <c r="B69" s="39"/>
      <c r="C69" s="39"/>
      <c r="D69" s="39"/>
      <c r="E69" s="39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3"/>
    </row>
    <row r="70" spans="1:19" ht="24.75" customHeight="1">
      <c r="A70" s="32"/>
      <c r="B70" s="39"/>
      <c r="C70" s="39"/>
      <c r="D70" s="39"/>
      <c r="E70" s="39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3"/>
    </row>
    <row r="71" spans="1:19" ht="24.75" customHeight="1">
      <c r="A71" s="32"/>
      <c r="B71" s="39"/>
      <c r="C71" s="39"/>
      <c r="D71" s="39"/>
      <c r="E71" s="39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3"/>
    </row>
    <row r="72" spans="1:19" ht="33.75" customHeight="1" thickBot="1">
      <c r="A72" s="33"/>
      <c r="B72" s="33"/>
      <c r="C72" s="33"/>
      <c r="D72" s="33"/>
      <c r="E72" s="89" t="s">
        <v>146</v>
      </c>
      <c r="F72" s="89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30" customHeight="1">
      <c r="A73" s="83" t="s">
        <v>0</v>
      </c>
      <c r="B73" s="42"/>
      <c r="C73" s="90" t="s">
        <v>152</v>
      </c>
      <c r="D73" s="91"/>
      <c r="E73" s="92"/>
      <c r="F73" s="81" t="s">
        <v>3</v>
      </c>
      <c r="G73" s="32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31.5" customHeight="1">
      <c r="A74" s="84" t="s">
        <v>4</v>
      </c>
      <c r="B74" s="36" t="s">
        <v>5</v>
      </c>
      <c r="C74" s="37" t="s">
        <v>6</v>
      </c>
      <c r="D74" s="37" t="s">
        <v>7</v>
      </c>
      <c r="E74" s="50" t="s">
        <v>8</v>
      </c>
      <c r="F74" s="82" t="s">
        <v>149</v>
      </c>
      <c r="G74" s="32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7" ht="26.25" customHeight="1">
      <c r="A75" s="45" t="s">
        <v>65</v>
      </c>
      <c r="B75" s="87">
        <v>21787</v>
      </c>
      <c r="C75" s="88">
        <v>66185</v>
      </c>
      <c r="D75" s="88">
        <v>32688</v>
      </c>
      <c r="E75" s="88">
        <v>33497</v>
      </c>
      <c r="F75" s="73">
        <v>121.77</v>
      </c>
      <c r="G75" s="33"/>
    </row>
    <row r="76" spans="1:7" ht="26.25" customHeight="1">
      <c r="A76" s="38" t="s">
        <v>169</v>
      </c>
      <c r="B76" s="55">
        <v>7833</v>
      </c>
      <c r="C76" s="68">
        <v>20507</v>
      </c>
      <c r="D76" s="68">
        <v>10194</v>
      </c>
      <c r="E76" s="68">
        <v>10313</v>
      </c>
      <c r="F76" s="69">
        <v>19.02</v>
      </c>
      <c r="G76" s="33"/>
    </row>
    <row r="77" spans="1:7" ht="26.25" customHeight="1">
      <c r="A77" s="38" t="s">
        <v>170</v>
      </c>
      <c r="B77" s="55">
        <v>3734</v>
      </c>
      <c r="C77" s="68">
        <v>12486</v>
      </c>
      <c r="D77" s="68">
        <v>6215</v>
      </c>
      <c r="E77" s="68">
        <v>6271</v>
      </c>
      <c r="F77" s="69">
        <v>46.57</v>
      </c>
      <c r="G77" s="33"/>
    </row>
    <row r="78" spans="1:7" ht="26.25" customHeight="1">
      <c r="A78" s="38" t="s">
        <v>171</v>
      </c>
      <c r="B78" s="55">
        <v>2302</v>
      </c>
      <c r="C78" s="68">
        <v>8191</v>
      </c>
      <c r="D78" s="68">
        <v>4051</v>
      </c>
      <c r="E78" s="68">
        <v>4140</v>
      </c>
      <c r="F78" s="69">
        <v>23.72</v>
      </c>
      <c r="G78" s="33"/>
    </row>
    <row r="79" spans="1:7" ht="26.25" customHeight="1">
      <c r="A79" s="38" t="s">
        <v>172</v>
      </c>
      <c r="B79" s="55">
        <v>7918</v>
      </c>
      <c r="C79" s="68">
        <v>25001</v>
      </c>
      <c r="D79" s="68">
        <v>12228</v>
      </c>
      <c r="E79" s="68">
        <v>12773</v>
      </c>
      <c r="F79" s="69">
        <v>32.46</v>
      </c>
      <c r="G79" s="33"/>
    </row>
    <row r="80" spans="1:7" ht="26.25" customHeight="1">
      <c r="A80" s="38"/>
      <c r="B80" s="57"/>
      <c r="C80" s="70"/>
      <c r="D80" s="70"/>
      <c r="E80" s="70"/>
      <c r="F80" s="69"/>
      <c r="G80" s="33"/>
    </row>
    <row r="81" spans="1:7" ht="26.25" customHeight="1">
      <c r="A81" s="45" t="s">
        <v>73</v>
      </c>
      <c r="B81" s="85">
        <v>32250</v>
      </c>
      <c r="C81" s="86">
        <v>111326</v>
      </c>
      <c r="D81" s="86">
        <v>55075</v>
      </c>
      <c r="E81" s="86">
        <v>56251</v>
      </c>
      <c r="F81" s="74">
        <v>396.13</v>
      </c>
      <c r="G81" s="33"/>
    </row>
    <row r="82" spans="1:7" ht="26.25" customHeight="1">
      <c r="A82" s="38" t="s">
        <v>173</v>
      </c>
      <c r="B82" s="55">
        <v>2479</v>
      </c>
      <c r="C82" s="68">
        <v>7965</v>
      </c>
      <c r="D82" s="68">
        <v>4040</v>
      </c>
      <c r="E82" s="68">
        <v>3925</v>
      </c>
      <c r="F82" s="69">
        <v>32</v>
      </c>
      <c r="G82" s="33"/>
    </row>
    <row r="83" spans="1:7" ht="26.25" customHeight="1">
      <c r="A83" s="38" t="s">
        <v>174</v>
      </c>
      <c r="B83" s="55">
        <v>2084</v>
      </c>
      <c r="C83" s="68">
        <v>6717</v>
      </c>
      <c r="D83" s="68">
        <v>3370</v>
      </c>
      <c r="E83" s="68">
        <v>3347</v>
      </c>
      <c r="F83" s="69">
        <v>19.85</v>
      </c>
      <c r="G83" s="33"/>
    </row>
    <row r="84" spans="1:7" ht="26.25" customHeight="1">
      <c r="A84" s="38" t="s">
        <v>175</v>
      </c>
      <c r="B84" s="55">
        <v>3752</v>
      </c>
      <c r="C84" s="68">
        <v>12927</v>
      </c>
      <c r="D84" s="68">
        <v>6610</v>
      </c>
      <c r="E84" s="68">
        <v>6317</v>
      </c>
      <c r="F84" s="69">
        <v>50.57</v>
      </c>
      <c r="G84" s="33"/>
    </row>
    <row r="85" spans="1:7" ht="26.25" customHeight="1">
      <c r="A85" s="38" t="s">
        <v>176</v>
      </c>
      <c r="B85" s="55">
        <v>7899</v>
      </c>
      <c r="C85" s="68">
        <v>25494</v>
      </c>
      <c r="D85" s="68">
        <v>12352</v>
      </c>
      <c r="E85" s="68">
        <v>13142</v>
      </c>
      <c r="F85" s="69">
        <v>61.84</v>
      </c>
      <c r="G85" s="33"/>
    </row>
    <row r="86" spans="1:7" ht="26.25" customHeight="1">
      <c r="A86" s="38" t="s">
        <v>177</v>
      </c>
      <c r="B86" s="55">
        <v>2868</v>
      </c>
      <c r="C86" s="68">
        <v>11025</v>
      </c>
      <c r="D86" s="68">
        <v>5439</v>
      </c>
      <c r="E86" s="68">
        <v>5586</v>
      </c>
      <c r="F86" s="69">
        <v>51.54</v>
      </c>
      <c r="G86" s="33"/>
    </row>
    <row r="87" spans="1:7" ht="26.25" customHeight="1">
      <c r="A87" s="38" t="s">
        <v>178</v>
      </c>
      <c r="B87" s="55">
        <v>1489</v>
      </c>
      <c r="C87" s="68">
        <v>5193</v>
      </c>
      <c r="D87" s="68">
        <v>2615</v>
      </c>
      <c r="E87" s="68">
        <v>2578</v>
      </c>
      <c r="F87" s="69">
        <v>29.05</v>
      </c>
      <c r="G87" s="33"/>
    </row>
    <row r="88" spans="1:7" ht="26.25" customHeight="1">
      <c r="A88" s="38" t="s">
        <v>179</v>
      </c>
      <c r="B88" s="55">
        <v>5084</v>
      </c>
      <c r="C88" s="68">
        <v>17363</v>
      </c>
      <c r="D88" s="68">
        <v>8560</v>
      </c>
      <c r="E88" s="68">
        <v>8803</v>
      </c>
      <c r="F88" s="69">
        <v>72.68</v>
      </c>
      <c r="G88" s="33"/>
    </row>
    <row r="89" spans="1:7" ht="26.25" customHeight="1">
      <c r="A89" s="38" t="s">
        <v>180</v>
      </c>
      <c r="B89" s="55">
        <v>1982</v>
      </c>
      <c r="C89" s="68">
        <v>7991</v>
      </c>
      <c r="D89" s="68">
        <v>3883</v>
      </c>
      <c r="E89" s="68">
        <v>4108</v>
      </c>
      <c r="F89" s="69">
        <v>32.44</v>
      </c>
      <c r="G89" s="33"/>
    </row>
    <row r="90" spans="1:7" ht="26.25" customHeight="1">
      <c r="A90" s="38" t="s">
        <v>181</v>
      </c>
      <c r="B90" s="55">
        <v>4613</v>
      </c>
      <c r="C90" s="68">
        <v>16651</v>
      </c>
      <c r="D90" s="68">
        <v>8206</v>
      </c>
      <c r="E90" s="68">
        <v>8445</v>
      </c>
      <c r="F90" s="69">
        <v>46.16</v>
      </c>
      <c r="G90" s="33"/>
    </row>
    <row r="91" spans="1:7" ht="26.25" customHeight="1">
      <c r="A91" s="38" t="s">
        <v>83</v>
      </c>
      <c r="B91" s="57"/>
      <c r="C91" s="70"/>
      <c r="D91" s="70"/>
      <c r="E91" s="70"/>
      <c r="F91" s="75"/>
      <c r="G91" s="33"/>
    </row>
    <row r="92" spans="1:7" ht="26.25" customHeight="1">
      <c r="A92" s="45" t="s">
        <v>84</v>
      </c>
      <c r="B92" s="85">
        <v>6788</v>
      </c>
      <c r="C92" s="86">
        <v>21993</v>
      </c>
      <c r="D92" s="86">
        <v>10725</v>
      </c>
      <c r="E92" s="86">
        <v>11268</v>
      </c>
      <c r="F92" s="74">
        <v>46.86</v>
      </c>
      <c r="G92" s="33"/>
    </row>
    <row r="93" spans="1:7" ht="26.25" customHeight="1">
      <c r="A93" s="38" t="s">
        <v>182</v>
      </c>
      <c r="B93" s="55">
        <v>3335</v>
      </c>
      <c r="C93" s="68">
        <v>11159</v>
      </c>
      <c r="D93" s="68">
        <v>5448</v>
      </c>
      <c r="E93" s="68">
        <v>5711</v>
      </c>
      <c r="F93" s="69">
        <v>28.59</v>
      </c>
      <c r="G93" s="33"/>
    </row>
    <row r="94" spans="1:7" ht="26.25" customHeight="1">
      <c r="A94" s="38" t="s">
        <v>183</v>
      </c>
      <c r="B94" s="55">
        <v>3453</v>
      </c>
      <c r="C94" s="68">
        <v>10834</v>
      </c>
      <c r="D94" s="68">
        <v>5277</v>
      </c>
      <c r="E94" s="68">
        <v>5557</v>
      </c>
      <c r="F94" s="69">
        <v>18.27</v>
      </c>
      <c r="G94" s="33"/>
    </row>
    <row r="95" spans="1:7" ht="26.25" customHeight="1">
      <c r="A95" s="38" t="s">
        <v>153</v>
      </c>
      <c r="B95" s="55"/>
      <c r="C95" s="68"/>
      <c r="D95" s="68"/>
      <c r="E95" s="68"/>
      <c r="F95" s="75"/>
      <c r="G95" s="33"/>
    </row>
    <row r="96" spans="1:7" ht="26.25" customHeight="1">
      <c r="A96" s="45" t="s">
        <v>87</v>
      </c>
      <c r="B96" s="85">
        <v>6325</v>
      </c>
      <c r="C96" s="86">
        <v>22059</v>
      </c>
      <c r="D96" s="86">
        <v>10857</v>
      </c>
      <c r="E96" s="86">
        <v>11202</v>
      </c>
      <c r="F96" s="74">
        <v>54.34</v>
      </c>
      <c r="G96" s="33"/>
    </row>
    <row r="97" spans="1:7" ht="26.25" customHeight="1">
      <c r="A97" s="38" t="s">
        <v>184</v>
      </c>
      <c r="B97" s="55">
        <v>3586</v>
      </c>
      <c r="C97" s="68">
        <v>12117</v>
      </c>
      <c r="D97" s="68">
        <v>5928</v>
      </c>
      <c r="E97" s="68">
        <v>6189</v>
      </c>
      <c r="F97" s="69">
        <v>33.31</v>
      </c>
      <c r="G97" s="33"/>
    </row>
    <row r="98" spans="1:7" ht="26.25" customHeight="1">
      <c r="A98" s="38" t="s">
        <v>185</v>
      </c>
      <c r="B98" s="55">
        <v>2739</v>
      </c>
      <c r="C98" s="68">
        <v>9942</v>
      </c>
      <c r="D98" s="68">
        <v>4929</v>
      </c>
      <c r="E98" s="68">
        <v>5013</v>
      </c>
      <c r="F98" s="69">
        <v>21.03</v>
      </c>
      <c r="G98" s="33"/>
    </row>
    <row r="99" spans="1:7" ht="26.25" customHeight="1">
      <c r="A99" s="38" t="s">
        <v>72</v>
      </c>
      <c r="B99" s="57"/>
      <c r="C99" s="70"/>
      <c r="D99" s="70"/>
      <c r="E99" s="70"/>
      <c r="F99" s="75"/>
      <c r="G99" s="33"/>
    </row>
    <row r="100" spans="1:7" ht="26.25" customHeight="1">
      <c r="A100" s="45" t="s">
        <v>90</v>
      </c>
      <c r="B100" s="85">
        <v>49396</v>
      </c>
      <c r="C100" s="86">
        <v>151282</v>
      </c>
      <c r="D100" s="86">
        <v>74134</v>
      </c>
      <c r="E100" s="86">
        <v>77148</v>
      </c>
      <c r="F100" s="74">
        <v>305.23</v>
      </c>
      <c r="G100" s="33"/>
    </row>
    <row r="101" spans="1:7" ht="26.25" customHeight="1">
      <c r="A101" s="38" t="s">
        <v>186</v>
      </c>
      <c r="B101" s="55">
        <v>16287</v>
      </c>
      <c r="C101" s="68">
        <v>48243</v>
      </c>
      <c r="D101" s="68">
        <v>23674</v>
      </c>
      <c r="E101" s="68">
        <v>24569</v>
      </c>
      <c r="F101" s="69">
        <v>58.06</v>
      </c>
      <c r="G101" s="33"/>
    </row>
    <row r="102" spans="1:7" ht="26.25" customHeight="1">
      <c r="A102" s="38" t="s">
        <v>187</v>
      </c>
      <c r="B102" s="55">
        <v>6544</v>
      </c>
      <c r="C102" s="68">
        <v>19878</v>
      </c>
      <c r="D102" s="68">
        <v>9696</v>
      </c>
      <c r="E102" s="68">
        <v>10182</v>
      </c>
      <c r="F102" s="69">
        <v>23.72</v>
      </c>
      <c r="G102" s="33"/>
    </row>
    <row r="103" spans="1:7" ht="26.25" customHeight="1">
      <c r="A103" s="38" t="s">
        <v>188</v>
      </c>
      <c r="B103" s="55">
        <v>8100</v>
      </c>
      <c r="C103" s="68">
        <v>24444</v>
      </c>
      <c r="D103" s="68">
        <v>11957</v>
      </c>
      <c r="E103" s="68">
        <v>12487</v>
      </c>
      <c r="F103" s="69">
        <v>47.02</v>
      </c>
      <c r="G103" s="33"/>
    </row>
    <row r="104" spans="1:7" ht="26.25" customHeight="1">
      <c r="A104" s="38" t="s">
        <v>189</v>
      </c>
      <c r="B104" s="55">
        <v>6362</v>
      </c>
      <c r="C104" s="68">
        <v>19962</v>
      </c>
      <c r="D104" s="68">
        <v>9862</v>
      </c>
      <c r="E104" s="68">
        <v>10100</v>
      </c>
      <c r="F104" s="69">
        <v>52.05</v>
      </c>
      <c r="G104" s="33"/>
    </row>
    <row r="105" spans="1:7" ht="26.25" customHeight="1">
      <c r="A105" s="38" t="s">
        <v>190</v>
      </c>
      <c r="B105" s="55">
        <v>1372</v>
      </c>
      <c r="C105" s="68">
        <v>4722</v>
      </c>
      <c r="D105" s="68">
        <v>2291</v>
      </c>
      <c r="E105" s="68">
        <v>2431</v>
      </c>
      <c r="F105" s="69">
        <v>9.72</v>
      </c>
      <c r="G105" s="33"/>
    </row>
    <row r="106" spans="1:7" ht="26.25" customHeight="1">
      <c r="A106" s="38" t="s">
        <v>191</v>
      </c>
      <c r="B106" s="55">
        <v>3468</v>
      </c>
      <c r="C106" s="68">
        <v>11095</v>
      </c>
      <c r="D106" s="68">
        <v>5469</v>
      </c>
      <c r="E106" s="68">
        <v>5626</v>
      </c>
      <c r="F106" s="69">
        <v>37.59</v>
      </c>
      <c r="G106" s="33"/>
    </row>
    <row r="107" spans="1:7" ht="26.25" customHeight="1">
      <c r="A107" s="38" t="s">
        <v>192</v>
      </c>
      <c r="B107" s="55">
        <v>4740</v>
      </c>
      <c r="C107" s="68">
        <v>14487</v>
      </c>
      <c r="D107" s="68">
        <v>6961</v>
      </c>
      <c r="E107" s="68">
        <v>7526</v>
      </c>
      <c r="F107" s="69">
        <v>33.6</v>
      </c>
      <c r="G107" s="33"/>
    </row>
    <row r="108" spans="1:7" ht="26.25" customHeight="1">
      <c r="A108" s="38" t="s">
        <v>193</v>
      </c>
      <c r="B108" s="55">
        <v>2523</v>
      </c>
      <c r="C108" s="68">
        <v>8451</v>
      </c>
      <c r="D108" s="68">
        <v>4224</v>
      </c>
      <c r="E108" s="68">
        <v>4227</v>
      </c>
      <c r="F108" s="69">
        <v>43.47</v>
      </c>
      <c r="G108" s="33"/>
    </row>
    <row r="109" spans="1:7" ht="26.25" customHeight="1">
      <c r="A109" s="38"/>
      <c r="B109" s="59"/>
      <c r="C109" s="76"/>
      <c r="D109" s="70"/>
      <c r="E109" s="70"/>
      <c r="F109" s="75"/>
      <c r="G109" s="33"/>
    </row>
    <row r="110" spans="1:7" ht="26.25" customHeight="1">
      <c r="A110" s="45" t="s">
        <v>99</v>
      </c>
      <c r="B110" s="85">
        <v>20594</v>
      </c>
      <c r="C110" s="86">
        <v>65610</v>
      </c>
      <c r="D110" s="86">
        <v>31902</v>
      </c>
      <c r="E110" s="86">
        <v>33708</v>
      </c>
      <c r="F110" s="74">
        <v>226.97</v>
      </c>
      <c r="G110" s="33"/>
    </row>
    <row r="111" spans="1:7" ht="26.25" customHeight="1">
      <c r="A111" s="38" t="s">
        <v>194</v>
      </c>
      <c r="B111" s="55">
        <v>3938</v>
      </c>
      <c r="C111" s="68">
        <v>11629</v>
      </c>
      <c r="D111" s="68">
        <v>5624</v>
      </c>
      <c r="E111" s="68">
        <v>6005</v>
      </c>
      <c r="F111" s="69">
        <v>23.02</v>
      </c>
      <c r="G111" s="33"/>
    </row>
    <row r="112" spans="1:7" ht="26.25" customHeight="1">
      <c r="A112" s="38" t="s">
        <v>195</v>
      </c>
      <c r="B112" s="55">
        <v>2341</v>
      </c>
      <c r="C112" s="68">
        <v>7928</v>
      </c>
      <c r="D112" s="68">
        <v>3825</v>
      </c>
      <c r="E112" s="68">
        <v>4103</v>
      </c>
      <c r="F112" s="69">
        <v>35.59</v>
      </c>
      <c r="G112" s="33"/>
    </row>
    <row r="113" spans="1:7" ht="26.25" customHeight="1">
      <c r="A113" s="38" t="s">
        <v>196</v>
      </c>
      <c r="B113" s="55">
        <v>4663</v>
      </c>
      <c r="C113" s="68">
        <v>14440</v>
      </c>
      <c r="D113" s="68">
        <v>7105</v>
      </c>
      <c r="E113" s="68">
        <v>7335</v>
      </c>
      <c r="F113" s="69">
        <v>28.32</v>
      </c>
      <c r="G113" s="33"/>
    </row>
    <row r="114" spans="1:7" ht="26.25" customHeight="1">
      <c r="A114" s="38" t="s">
        <v>197</v>
      </c>
      <c r="B114" s="55">
        <v>4221</v>
      </c>
      <c r="C114" s="68">
        <v>12978</v>
      </c>
      <c r="D114" s="68">
        <v>6362</v>
      </c>
      <c r="E114" s="68">
        <v>6616</v>
      </c>
      <c r="F114" s="69">
        <v>27.46</v>
      </c>
      <c r="G114" s="33"/>
    </row>
    <row r="115" spans="1:7" ht="26.25" customHeight="1">
      <c r="A115" s="38" t="s">
        <v>198</v>
      </c>
      <c r="B115" s="55">
        <v>2471</v>
      </c>
      <c r="C115" s="68">
        <v>8478</v>
      </c>
      <c r="D115" s="68">
        <v>4090</v>
      </c>
      <c r="E115" s="68">
        <v>4388</v>
      </c>
      <c r="F115" s="69">
        <v>47.2</v>
      </c>
      <c r="G115" s="33"/>
    </row>
    <row r="116" spans="1:7" ht="26.25" customHeight="1">
      <c r="A116" s="38" t="s">
        <v>199</v>
      </c>
      <c r="B116" s="55">
        <v>2960</v>
      </c>
      <c r="C116" s="68">
        <v>10157</v>
      </c>
      <c r="D116" s="68">
        <v>4896</v>
      </c>
      <c r="E116" s="68">
        <v>5261</v>
      </c>
      <c r="F116" s="69">
        <v>65.38</v>
      </c>
      <c r="G116" s="33"/>
    </row>
    <row r="117" spans="1:7" ht="26.25" customHeight="1">
      <c r="A117" s="38"/>
      <c r="B117" s="57"/>
      <c r="C117" s="70"/>
      <c r="D117" s="70"/>
      <c r="E117" s="70"/>
      <c r="F117" s="75"/>
      <c r="G117" s="33"/>
    </row>
    <row r="118" spans="1:7" ht="26.25" customHeight="1">
      <c r="A118" s="45" t="s">
        <v>106</v>
      </c>
      <c r="B118" s="85">
        <v>20973</v>
      </c>
      <c r="C118" s="86">
        <v>62130</v>
      </c>
      <c r="D118" s="86">
        <v>30042</v>
      </c>
      <c r="E118" s="86">
        <v>32088</v>
      </c>
      <c r="F118" s="74">
        <v>312.25</v>
      </c>
      <c r="G118" s="33"/>
    </row>
    <row r="119" spans="1:7" ht="26.25" customHeight="1">
      <c r="A119" s="38" t="s">
        <v>200</v>
      </c>
      <c r="B119" s="55">
        <v>3625</v>
      </c>
      <c r="C119" s="68">
        <v>11739</v>
      </c>
      <c r="D119" s="68">
        <v>5631</v>
      </c>
      <c r="E119" s="68">
        <v>6108</v>
      </c>
      <c r="F119" s="69">
        <v>129.83</v>
      </c>
      <c r="G119" s="33"/>
    </row>
    <row r="120" spans="1:7" ht="26.25" customHeight="1">
      <c r="A120" s="38" t="s">
        <v>201</v>
      </c>
      <c r="B120" s="55">
        <v>2438</v>
      </c>
      <c r="C120" s="68">
        <v>7788</v>
      </c>
      <c r="D120" s="68">
        <v>3842</v>
      </c>
      <c r="E120" s="68">
        <v>3946</v>
      </c>
      <c r="F120" s="69">
        <v>44.23</v>
      </c>
      <c r="G120" s="33"/>
    </row>
    <row r="121" spans="1:7" ht="26.25" customHeight="1">
      <c r="A121" s="38" t="s">
        <v>202</v>
      </c>
      <c r="B121" s="55">
        <v>2953</v>
      </c>
      <c r="C121" s="68">
        <v>7921</v>
      </c>
      <c r="D121" s="68">
        <v>3779</v>
      </c>
      <c r="E121" s="68">
        <v>4142</v>
      </c>
      <c r="F121" s="69">
        <v>24.92</v>
      </c>
      <c r="G121" s="33"/>
    </row>
    <row r="122" spans="1:7" ht="26.25" customHeight="1">
      <c r="A122" s="38" t="s">
        <v>203</v>
      </c>
      <c r="B122" s="55">
        <v>7068</v>
      </c>
      <c r="C122" s="68">
        <v>20222</v>
      </c>
      <c r="D122" s="68">
        <v>9798</v>
      </c>
      <c r="E122" s="68">
        <v>10424</v>
      </c>
      <c r="F122" s="69">
        <v>66.61</v>
      </c>
      <c r="G122" s="33"/>
    </row>
    <row r="123" spans="1:7" ht="26.25" customHeight="1">
      <c r="A123" s="38" t="s">
        <v>204</v>
      </c>
      <c r="B123" s="55">
        <v>4889</v>
      </c>
      <c r="C123" s="68">
        <v>14460</v>
      </c>
      <c r="D123" s="68">
        <v>6992</v>
      </c>
      <c r="E123" s="68">
        <v>7468</v>
      </c>
      <c r="F123" s="69">
        <v>46.66</v>
      </c>
      <c r="G123" s="33"/>
    </row>
    <row r="124" spans="1:7" ht="26.25" customHeight="1">
      <c r="A124" s="38"/>
      <c r="B124" s="57"/>
      <c r="C124" s="70"/>
      <c r="D124" s="70"/>
      <c r="E124" s="70"/>
      <c r="F124" s="75"/>
      <c r="G124" s="33"/>
    </row>
    <row r="125" spans="1:9" ht="26.25" customHeight="1">
      <c r="A125" s="45" t="s">
        <v>112</v>
      </c>
      <c r="B125" s="85">
        <v>22020</v>
      </c>
      <c r="C125" s="86">
        <v>63142</v>
      </c>
      <c r="D125" s="86">
        <v>30046</v>
      </c>
      <c r="E125" s="86">
        <v>33096</v>
      </c>
      <c r="F125" s="74">
        <v>319.33</v>
      </c>
      <c r="G125" s="33"/>
      <c r="I125" s="31" t="s">
        <v>143</v>
      </c>
    </row>
    <row r="126" spans="1:7" ht="26.25" customHeight="1">
      <c r="A126" s="38" t="s">
        <v>205</v>
      </c>
      <c r="B126" s="55">
        <v>1868</v>
      </c>
      <c r="C126" s="68">
        <v>5513</v>
      </c>
      <c r="D126" s="68">
        <v>2638</v>
      </c>
      <c r="E126" s="68">
        <v>2875</v>
      </c>
      <c r="F126" s="69">
        <v>25.69</v>
      </c>
      <c r="G126" s="33"/>
    </row>
    <row r="127" spans="1:7" ht="26.25" customHeight="1">
      <c r="A127" s="38" t="s">
        <v>206</v>
      </c>
      <c r="B127" s="55">
        <v>2018</v>
      </c>
      <c r="C127" s="68">
        <v>5853</v>
      </c>
      <c r="D127" s="68">
        <v>2799</v>
      </c>
      <c r="E127" s="68">
        <v>3054</v>
      </c>
      <c r="F127" s="69">
        <v>40.34</v>
      </c>
      <c r="G127" s="33"/>
    </row>
    <row r="128" spans="1:7" ht="26.25" customHeight="1">
      <c r="A128" s="38" t="s">
        <v>207</v>
      </c>
      <c r="B128" s="55">
        <v>3565</v>
      </c>
      <c r="C128" s="68">
        <v>10071</v>
      </c>
      <c r="D128" s="68">
        <v>4788</v>
      </c>
      <c r="E128" s="68">
        <v>5283</v>
      </c>
      <c r="F128" s="69">
        <v>45.16</v>
      </c>
      <c r="G128" s="33"/>
    </row>
    <row r="129" spans="1:7" ht="26.25" customHeight="1">
      <c r="A129" s="38" t="s">
        <v>208</v>
      </c>
      <c r="B129" s="55">
        <v>1355</v>
      </c>
      <c r="C129" s="68">
        <v>4667</v>
      </c>
      <c r="D129" s="68">
        <v>2271</v>
      </c>
      <c r="E129" s="68">
        <v>2396</v>
      </c>
      <c r="F129" s="69">
        <v>33.92</v>
      </c>
      <c r="G129" s="33"/>
    </row>
    <row r="130" spans="1:7" ht="26.25" customHeight="1">
      <c r="A130" s="38" t="s">
        <v>209</v>
      </c>
      <c r="B130" s="55">
        <v>2276</v>
      </c>
      <c r="C130" s="68">
        <v>5812</v>
      </c>
      <c r="D130" s="68">
        <v>2645</v>
      </c>
      <c r="E130" s="68">
        <v>3167</v>
      </c>
      <c r="F130" s="69">
        <v>17.07</v>
      </c>
      <c r="G130" s="33"/>
    </row>
    <row r="131" spans="1:7" ht="26.25" customHeight="1">
      <c r="A131" s="38" t="s">
        <v>210</v>
      </c>
      <c r="B131" s="55">
        <v>4522</v>
      </c>
      <c r="C131" s="68">
        <v>12685</v>
      </c>
      <c r="D131" s="68">
        <v>5991</v>
      </c>
      <c r="E131" s="68">
        <v>6694</v>
      </c>
      <c r="F131" s="69">
        <v>36.64</v>
      </c>
      <c r="G131" s="33"/>
    </row>
    <row r="132" spans="1:7" ht="26.25" customHeight="1">
      <c r="A132" s="38" t="s">
        <v>211</v>
      </c>
      <c r="B132" s="55">
        <v>1766</v>
      </c>
      <c r="C132" s="68">
        <v>5586</v>
      </c>
      <c r="D132" s="68">
        <v>2731</v>
      </c>
      <c r="E132" s="68">
        <v>2855</v>
      </c>
      <c r="F132" s="69">
        <v>44.11</v>
      </c>
      <c r="G132" s="33"/>
    </row>
    <row r="133" spans="1:7" ht="26.25" customHeight="1">
      <c r="A133" s="38" t="s">
        <v>212</v>
      </c>
      <c r="B133" s="55">
        <v>1948</v>
      </c>
      <c r="C133" s="68">
        <v>5625</v>
      </c>
      <c r="D133" s="68">
        <v>2709</v>
      </c>
      <c r="E133" s="68">
        <v>2916</v>
      </c>
      <c r="F133" s="69">
        <v>32.45</v>
      </c>
      <c r="G133" s="33"/>
    </row>
    <row r="134" spans="1:7" ht="26.25" customHeight="1" thickBot="1">
      <c r="A134" s="43" t="s">
        <v>213</v>
      </c>
      <c r="B134" s="60">
        <v>2702</v>
      </c>
      <c r="C134" s="77">
        <v>7330</v>
      </c>
      <c r="D134" s="77">
        <v>3474</v>
      </c>
      <c r="E134" s="77">
        <v>3856</v>
      </c>
      <c r="F134" s="44">
        <v>43.95</v>
      </c>
      <c r="G134" s="33"/>
    </row>
    <row r="135" spans="1:7" ht="26.25" customHeight="1">
      <c r="A135" s="33" t="s">
        <v>147</v>
      </c>
      <c r="B135" s="78"/>
      <c r="C135" s="33"/>
      <c r="D135" s="78"/>
      <c r="E135" s="33"/>
      <c r="F135" s="33"/>
      <c r="G135" s="33"/>
    </row>
    <row r="136" spans="1:7" ht="26.25" customHeight="1">
      <c r="A136" s="33" t="s">
        <v>148</v>
      </c>
      <c r="B136" s="51"/>
      <c r="D136" s="51"/>
      <c r="G136" s="33"/>
    </row>
    <row r="137" spans="1:7" ht="26.25" customHeight="1">
      <c r="A137" s="33" t="s">
        <v>151</v>
      </c>
      <c r="B137" s="51"/>
      <c r="D137" s="51"/>
      <c r="G137" s="33"/>
    </row>
    <row r="138" spans="1:7" ht="26.25" customHeight="1">
      <c r="A138" s="33" t="s">
        <v>150</v>
      </c>
      <c r="B138" s="51"/>
      <c r="D138" s="51"/>
      <c r="G138" s="33"/>
    </row>
    <row r="139" spans="1:7" ht="26.25" customHeight="1">
      <c r="A139" s="33"/>
      <c r="B139" s="33"/>
      <c r="C139" s="33"/>
      <c r="D139" s="33"/>
      <c r="E139" s="33"/>
      <c r="F139" s="33"/>
      <c r="G139" s="33"/>
    </row>
    <row r="140" spans="1:7" ht="24.75" customHeight="1">
      <c r="A140" s="33"/>
      <c r="B140" s="33"/>
      <c r="C140" s="33"/>
      <c r="D140" s="33"/>
      <c r="E140" s="33"/>
      <c r="F140" s="33"/>
      <c r="G140" s="33"/>
    </row>
    <row r="141" spans="1:7" ht="24.75" customHeight="1">
      <c r="A141" s="33"/>
      <c r="B141" s="33"/>
      <c r="C141" s="33"/>
      <c r="D141" s="33"/>
      <c r="E141" s="33"/>
      <c r="F141" s="33"/>
      <c r="G141" s="33"/>
    </row>
    <row r="142" spans="1:7" ht="24.75" customHeight="1">
      <c r="A142" s="33"/>
      <c r="B142" s="33"/>
      <c r="C142" s="33"/>
      <c r="D142" s="33"/>
      <c r="E142" s="33"/>
      <c r="F142" s="33"/>
      <c r="G142" s="33"/>
    </row>
    <row r="143" spans="2:7" ht="24.75" customHeight="1">
      <c r="B143" s="33"/>
      <c r="C143" s="33"/>
      <c r="D143" s="33"/>
      <c r="E143" s="33"/>
      <c r="F143" s="33"/>
      <c r="G143" s="33"/>
    </row>
  </sheetData>
  <mergeCells count="3">
    <mergeCell ref="E72:F72"/>
    <mergeCell ref="C3:E3"/>
    <mergeCell ref="C73:E7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zoomScale="50" zoomScaleNormal="50" workbookViewId="0" topLeftCell="A1">
      <pane xSplit="11715" topLeftCell="L1" activePane="topRight" state="split"/>
      <selection pane="topLeft" activeCell="J2" sqref="J2"/>
      <selection pane="topRight" activeCell="J31" sqref="J31"/>
    </sheetView>
  </sheetViews>
  <sheetFormatPr defaultColWidth="8.66015625" defaultRowHeight="18"/>
  <cols>
    <col min="1" max="1" width="21.5" style="0" customWidth="1"/>
    <col min="2" max="2" width="17.83203125" style="0" hidden="1" customWidth="1"/>
    <col min="3" max="3" width="0.078125" style="0" hidden="1" customWidth="1"/>
    <col min="4" max="4" width="0.171875" style="0" hidden="1" customWidth="1"/>
    <col min="5" max="5" width="17.83203125" style="0" hidden="1" customWidth="1"/>
    <col min="6" max="6" width="20.83203125" style="0" customWidth="1"/>
    <col min="7" max="7" width="17.91015625" style="0" customWidth="1"/>
    <col min="8" max="11" width="20" style="0" customWidth="1"/>
  </cols>
  <sheetData>
    <row r="1" spans="1:6" ht="29.25" thickBot="1">
      <c r="A1" s="28" t="s">
        <v>125</v>
      </c>
      <c r="B1" s="28"/>
      <c r="C1" s="1"/>
      <c r="D1" s="1"/>
      <c r="E1" s="1"/>
      <c r="F1" s="1"/>
    </row>
    <row r="2" spans="1:6" ht="28.5">
      <c r="A2" s="2" t="s">
        <v>0</v>
      </c>
      <c r="B2" s="3"/>
      <c r="C2" s="4" t="s">
        <v>1</v>
      </c>
      <c r="D2" s="4"/>
      <c r="E2" s="4" t="s">
        <v>2</v>
      </c>
      <c r="F2" s="2" t="s">
        <v>3</v>
      </c>
    </row>
    <row r="3" spans="1:6" ht="28.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10" t="s">
        <v>9</v>
      </c>
    </row>
    <row r="4" spans="1:6" ht="28.5">
      <c r="A4" s="11" t="s">
        <v>10</v>
      </c>
      <c r="B4" s="12">
        <f>SUM(B8:B15)</f>
        <v>2156607</v>
      </c>
      <c r="C4" s="12">
        <f>SUM(C8:C15)</f>
        <v>5919031</v>
      </c>
      <c r="D4" s="12">
        <f>SUM(D8:D15)</f>
        <v>2978188</v>
      </c>
      <c r="E4" s="12">
        <f>SUM(E8:E15)</f>
        <v>2940843</v>
      </c>
      <c r="F4" s="13">
        <v>5156.15</v>
      </c>
    </row>
    <row r="5" spans="1:6" ht="28.5">
      <c r="A5" s="11" t="s">
        <v>11</v>
      </c>
      <c r="B5" s="12">
        <f>SUM(B35:B76)</f>
        <v>1926966</v>
      </c>
      <c r="C5" s="12">
        <f>SUM(C35:C76)</f>
        <v>5171500</v>
      </c>
      <c r="D5" s="12">
        <f>SUM(D35:D76)</f>
        <v>2609426</v>
      </c>
      <c r="E5" s="12">
        <f>SUM(E35:E76)</f>
        <v>2562074</v>
      </c>
      <c r="F5" s="13">
        <v>3212.14</v>
      </c>
    </row>
    <row r="6" spans="1:6" ht="28.5">
      <c r="A6" s="11" t="s">
        <v>12</v>
      </c>
      <c r="B6" s="12">
        <f>B4-B5</f>
        <v>229641</v>
      </c>
      <c r="C6" s="12">
        <f>C4-C5</f>
        <v>747531</v>
      </c>
      <c r="D6" s="12">
        <f>D4-D5</f>
        <v>368762</v>
      </c>
      <c r="E6" s="12">
        <f>E4-E5</f>
        <v>378769</v>
      </c>
      <c r="F6" s="13">
        <v>1944.01</v>
      </c>
    </row>
    <row r="7" spans="1:6" ht="28.5">
      <c r="A7" s="14" t="s">
        <v>13</v>
      </c>
      <c r="B7" s="15" t="s">
        <v>14</v>
      </c>
      <c r="C7" s="15" t="s">
        <v>14</v>
      </c>
      <c r="D7" s="15" t="s">
        <v>14</v>
      </c>
      <c r="E7" s="15" t="s">
        <v>14</v>
      </c>
      <c r="F7" s="5" t="s">
        <v>14</v>
      </c>
    </row>
    <row r="8" spans="1:6" ht="28.5">
      <c r="A8" s="14" t="s">
        <v>15</v>
      </c>
      <c r="B8" s="15">
        <f>B34</f>
        <v>342266</v>
      </c>
      <c r="C8" s="15">
        <f aca="true" t="shared" si="0" ref="C8:C15">D8+E8</f>
        <v>879435</v>
      </c>
      <c r="D8" s="15">
        <f>D34</f>
        <v>443981</v>
      </c>
      <c r="E8" s="15">
        <f>E34</f>
        <v>435454</v>
      </c>
      <c r="F8" s="16">
        <f>F34</f>
        <v>272.08</v>
      </c>
    </row>
    <row r="9" spans="1:6" ht="28.5">
      <c r="A9" s="14" t="s">
        <v>16</v>
      </c>
      <c r="B9" s="15">
        <f>B43+B72+B44+B68+B58+B64</f>
        <v>619375</v>
      </c>
      <c r="C9" s="15">
        <f t="shared" si="0"/>
        <v>1551822</v>
      </c>
      <c r="D9" s="15">
        <f>D43+D72+D44+D68+D58+D64</f>
        <v>793805</v>
      </c>
      <c r="E9" s="15">
        <f>E43+E72+E44+E68+E58+E64</f>
        <v>758017</v>
      </c>
      <c r="F9" s="17">
        <f>F43+F72+F44+F68+F58+F64</f>
        <v>253.80000000000004</v>
      </c>
    </row>
    <row r="10" spans="1:6" ht="28.5">
      <c r="A10" s="14" t="s">
        <v>17</v>
      </c>
      <c r="B10" s="15">
        <f>B48+B49+B78+B60+B63+B66</f>
        <v>461566</v>
      </c>
      <c r="C10" s="15">
        <f t="shared" si="0"/>
        <v>1264879</v>
      </c>
      <c r="D10" s="15">
        <f>D48+D49+D78+D60+D63+D66</f>
        <v>635891</v>
      </c>
      <c r="E10" s="15">
        <f>E48+E49+E78+E60+E63+E66</f>
        <v>628988</v>
      </c>
      <c r="F10" s="17">
        <f>F48+F49+F78+F60+F63+F66</f>
        <v>358.23999999999995</v>
      </c>
    </row>
    <row r="11" spans="1:6" ht="28.5">
      <c r="A11" s="14" t="s">
        <v>18</v>
      </c>
      <c r="B11" s="15">
        <f>B52+B54+B73+B75+B88+B55+B115+B76</f>
        <v>282567</v>
      </c>
      <c r="C11" s="15">
        <f t="shared" si="0"/>
        <v>856187</v>
      </c>
      <c r="D11" s="15">
        <f>D52+D54+D73+D75+D115+D55+D88+D76</f>
        <v>426046</v>
      </c>
      <c r="E11" s="15">
        <f>E52+E54+E73+E75+E88+E115+E55+E76</f>
        <v>430141</v>
      </c>
      <c r="F11" s="17">
        <f>F52+F54+F73+F75+F88+F115+F55+F76</f>
        <v>1003.6</v>
      </c>
    </row>
    <row r="12" spans="1:6" ht="28.5">
      <c r="A12" s="14" t="s">
        <v>19</v>
      </c>
      <c r="B12" s="15">
        <f>B50+B96+B42+B57+B107+B56+B111</f>
        <v>108851</v>
      </c>
      <c r="C12" s="15">
        <f t="shared" si="0"/>
        <v>362182</v>
      </c>
      <c r="D12" s="15">
        <f>D50+D96+D42+D57+D107+D56+D111</f>
        <v>177005</v>
      </c>
      <c r="E12" s="15">
        <f>E50+E96+E42+E57+E107+E56+E111</f>
        <v>185177</v>
      </c>
      <c r="F12" s="17">
        <f>F50+F96+F42+F57+F107+F56+F111</f>
        <v>832.2600000000001</v>
      </c>
    </row>
    <row r="13" spans="1:6" ht="28.5">
      <c r="A13" s="14" t="s">
        <v>20</v>
      </c>
      <c r="B13" s="15">
        <f>B51+B125+B61+B133+B62</f>
        <v>178599</v>
      </c>
      <c r="C13" s="15">
        <f t="shared" si="0"/>
        <v>529067</v>
      </c>
      <c r="D13" s="15">
        <f>D51+D125+D61+D133+D62</f>
        <v>266591</v>
      </c>
      <c r="E13" s="15">
        <f>E51+E125+E61+E133+E62</f>
        <v>262476</v>
      </c>
      <c r="F13" s="17">
        <f>F51+F125+F61+F133+F62</f>
        <v>1101.64</v>
      </c>
    </row>
    <row r="14" spans="1:6" ht="28.5">
      <c r="A14" s="14" t="s">
        <v>21</v>
      </c>
      <c r="B14" s="15">
        <f>B45+B140+B67</f>
        <v>52660</v>
      </c>
      <c r="C14" s="15">
        <f t="shared" si="0"/>
        <v>147844</v>
      </c>
      <c r="D14" s="15">
        <f>D45+D140+D67</f>
        <v>70185</v>
      </c>
      <c r="E14" s="15">
        <f>E45+E140+E67</f>
        <v>77659</v>
      </c>
      <c r="F14" s="17">
        <f>F45+F140+F67</f>
        <v>576.8399999999999</v>
      </c>
    </row>
    <row r="15" spans="1:6" ht="28.5">
      <c r="A15" s="14" t="s">
        <v>22</v>
      </c>
      <c r="B15" s="15">
        <f>B46+B69+B70+B74</f>
        <v>110723</v>
      </c>
      <c r="C15" s="15">
        <f t="shared" si="0"/>
        <v>327615</v>
      </c>
      <c r="D15" s="15">
        <f>D46+D69+D70+D74</f>
        <v>164684</v>
      </c>
      <c r="E15" s="15">
        <f>E46+E69+E70+E74</f>
        <v>162931</v>
      </c>
      <c r="F15" s="17">
        <f>F46+F69+F70+F74</f>
        <v>757.55</v>
      </c>
    </row>
    <row r="16" spans="1:6" ht="28.5">
      <c r="A16" s="14" t="s">
        <v>126</v>
      </c>
      <c r="B16" s="15"/>
      <c r="C16" s="15"/>
      <c r="D16" s="15"/>
      <c r="E16" s="15"/>
      <c r="F16" s="17"/>
    </row>
    <row r="17" spans="1:6" ht="31.5">
      <c r="A17" s="14" t="s">
        <v>127</v>
      </c>
      <c r="B17" s="29">
        <v>342266</v>
      </c>
      <c r="C17" s="29">
        <v>879435</v>
      </c>
      <c r="D17" s="29">
        <v>443981</v>
      </c>
      <c r="E17" s="29">
        <v>435454</v>
      </c>
      <c r="F17" s="30">
        <f>SUM(F34)</f>
        <v>272.08</v>
      </c>
    </row>
    <row r="18" spans="1:6" ht="31.5">
      <c r="A18" s="14" t="s">
        <v>128</v>
      </c>
      <c r="B18" s="29"/>
      <c r="C18" s="29"/>
      <c r="D18" s="29"/>
      <c r="E18" s="29"/>
      <c r="F18" s="17">
        <f>SUM(F43+F72)</f>
        <v>74.74</v>
      </c>
    </row>
    <row r="19" spans="1:6" ht="28.5">
      <c r="A19" s="14" t="s">
        <v>129</v>
      </c>
      <c r="B19" s="15"/>
      <c r="C19" s="15"/>
      <c r="D19" s="15"/>
      <c r="E19" s="15"/>
      <c r="F19" s="16">
        <v>61.33</v>
      </c>
    </row>
    <row r="20" spans="1:6" ht="28.5">
      <c r="A20" s="14" t="s">
        <v>130</v>
      </c>
      <c r="B20" s="15"/>
      <c r="C20" s="15"/>
      <c r="D20" s="15"/>
      <c r="E20" s="15"/>
      <c r="F20" s="17">
        <f>SUM(F49+F79)</f>
        <v>103.53999999999999</v>
      </c>
    </row>
    <row r="21" spans="1:6" ht="28.5">
      <c r="A21" s="14" t="s">
        <v>131</v>
      </c>
      <c r="B21" s="15"/>
      <c r="C21" s="15"/>
      <c r="D21" s="15"/>
      <c r="E21" s="15"/>
      <c r="F21" s="17">
        <f>SUM(F52+F54+F73+F75+F76+F88)</f>
        <v>609.03</v>
      </c>
    </row>
    <row r="22" spans="1:6" ht="28.5">
      <c r="A22" s="14" t="s">
        <v>132</v>
      </c>
      <c r="B22" s="15"/>
      <c r="C22" s="15"/>
      <c r="D22" s="15"/>
      <c r="E22" s="15"/>
      <c r="F22" s="17">
        <f>SUM(F51+F125)</f>
        <v>326.98</v>
      </c>
    </row>
    <row r="23" spans="1:6" ht="28.5">
      <c r="A23" s="14" t="s">
        <v>133</v>
      </c>
      <c r="B23" s="15"/>
      <c r="C23" s="15"/>
      <c r="D23" s="15"/>
      <c r="E23" s="15"/>
      <c r="F23" s="17">
        <f>SUM(F61+F133)</f>
        <v>406.46</v>
      </c>
    </row>
    <row r="24" spans="1:6" ht="28.5">
      <c r="A24" s="14" t="s">
        <v>134</v>
      </c>
      <c r="B24" s="15"/>
      <c r="C24" s="15"/>
      <c r="D24" s="15"/>
      <c r="E24" s="15"/>
      <c r="F24" s="16">
        <v>368.2</v>
      </c>
    </row>
    <row r="25" spans="1:6" ht="28.5">
      <c r="A25" s="14" t="s">
        <v>135</v>
      </c>
      <c r="B25" s="15"/>
      <c r="C25" s="15"/>
      <c r="D25" s="15"/>
      <c r="E25" s="15"/>
      <c r="F25" s="17">
        <f>SUM(F46+F69+F70+F74)</f>
        <v>757.55</v>
      </c>
    </row>
    <row r="26" spans="1:6" ht="28.5">
      <c r="A26" s="14" t="s">
        <v>136</v>
      </c>
      <c r="B26" s="15"/>
      <c r="C26" s="15"/>
      <c r="D26" s="15"/>
      <c r="E26" s="15"/>
      <c r="F26" s="17">
        <f>SUM(F44+F68)</f>
        <v>106.8</v>
      </c>
    </row>
    <row r="27" spans="1:6" ht="28.5">
      <c r="A27" s="14" t="s">
        <v>137</v>
      </c>
      <c r="B27" s="15"/>
      <c r="C27" s="15"/>
      <c r="D27" s="15"/>
      <c r="E27" s="15"/>
      <c r="F27" s="17">
        <f>SUM(F60+F63+F66+F80)</f>
        <v>193.37</v>
      </c>
    </row>
    <row r="28" spans="1:6" ht="28.5">
      <c r="A28" s="14" t="s">
        <v>138</v>
      </c>
      <c r="B28" s="15"/>
      <c r="C28" s="15"/>
      <c r="D28" s="15"/>
      <c r="E28" s="15"/>
      <c r="F28" s="17">
        <f>SUM(F58+F64)</f>
        <v>72.26</v>
      </c>
    </row>
    <row r="29" spans="1:6" ht="28.5">
      <c r="A29" s="14" t="s">
        <v>139</v>
      </c>
      <c r="B29" s="15"/>
      <c r="C29" s="15"/>
      <c r="D29" s="15"/>
      <c r="E29" s="15"/>
      <c r="F29" s="17">
        <f>SUM(F50+F96)</f>
        <v>516.01</v>
      </c>
    </row>
    <row r="30" spans="1:6" ht="28.5">
      <c r="A30" s="14" t="s">
        <v>140</v>
      </c>
      <c r="B30" s="15"/>
      <c r="C30" s="15"/>
      <c r="D30" s="15"/>
      <c r="E30" s="15"/>
      <c r="F30" s="17">
        <f>SUM(F42+F56+F57+F107+F111)</f>
        <v>316.25</v>
      </c>
    </row>
    <row r="31" spans="1:6" ht="28.5">
      <c r="A31" s="14" t="s">
        <v>141</v>
      </c>
      <c r="B31" s="15"/>
      <c r="C31" s="15"/>
      <c r="D31" s="15"/>
      <c r="E31" s="15"/>
      <c r="F31" s="17">
        <f>SUM(F55+F115)</f>
        <v>394.57000000000005</v>
      </c>
    </row>
    <row r="32" spans="1:7" ht="31.5">
      <c r="A32" s="14" t="s">
        <v>21</v>
      </c>
      <c r="B32" s="15"/>
      <c r="C32" s="15"/>
      <c r="D32" s="15"/>
      <c r="E32" s="15"/>
      <c r="F32" s="30">
        <v>576.84</v>
      </c>
      <c r="G32" s="15"/>
    </row>
    <row r="33" spans="1:11" ht="28.5">
      <c r="A33" s="14" t="s">
        <v>23</v>
      </c>
      <c r="B33" s="15"/>
      <c r="C33" s="15"/>
      <c r="D33" s="15"/>
      <c r="E33" s="15"/>
      <c r="F33" s="17">
        <f>SUM(F17:F32)</f>
        <v>5156.01</v>
      </c>
      <c r="J33" s="32"/>
      <c r="K33" s="32"/>
    </row>
    <row r="34" spans="1:11" ht="28.5">
      <c r="A34" s="14" t="s">
        <v>24</v>
      </c>
      <c r="B34" s="15">
        <f>SUM(B35:B40)</f>
        <v>342266</v>
      </c>
      <c r="C34" s="15">
        <f aca="true" t="shared" si="1" ref="C34:C40">D34+E34</f>
        <v>879435</v>
      </c>
      <c r="D34" s="15">
        <f>SUM(D35:D40)</f>
        <v>443981</v>
      </c>
      <c r="E34" s="15">
        <f>SUM(E35:E40)</f>
        <v>435454</v>
      </c>
      <c r="F34" s="17">
        <f>SUM(F35:F40)</f>
        <v>272.08</v>
      </c>
      <c r="H34" s="47">
        <v>355494</v>
      </c>
      <c r="I34" s="47">
        <v>895609</v>
      </c>
      <c r="J34" s="47">
        <v>451323</v>
      </c>
      <c r="K34" s="47">
        <v>444286</v>
      </c>
    </row>
    <row r="35" spans="1:11" ht="28.5">
      <c r="A35" s="14" t="s">
        <v>25</v>
      </c>
      <c r="B35" s="15">
        <v>72622</v>
      </c>
      <c r="C35" s="15">
        <f t="shared" si="1"/>
        <v>169314</v>
      </c>
      <c r="D35" s="15">
        <v>85882</v>
      </c>
      <c r="E35" s="15">
        <v>83432</v>
      </c>
      <c r="F35" s="17">
        <v>44.81</v>
      </c>
      <c r="H35" s="47">
        <v>76632</v>
      </c>
      <c r="I35" s="47">
        <v>173852</v>
      </c>
      <c r="J35" s="47">
        <v>88331</v>
      </c>
      <c r="K35" s="47">
        <v>85521</v>
      </c>
    </row>
    <row r="36" spans="1:11" ht="28.5">
      <c r="A36" s="14" t="s">
        <v>26</v>
      </c>
      <c r="B36" s="15">
        <v>69408</v>
      </c>
      <c r="C36" s="15">
        <f t="shared" si="1"/>
        <v>179137</v>
      </c>
      <c r="D36" s="15">
        <v>91349</v>
      </c>
      <c r="E36" s="15">
        <v>87788</v>
      </c>
      <c r="F36" s="17">
        <v>34.24</v>
      </c>
      <c r="H36" s="47">
        <v>71911</v>
      </c>
      <c r="I36" s="47">
        <v>180949</v>
      </c>
      <c r="J36" s="47">
        <v>92127</v>
      </c>
      <c r="K36" s="47">
        <v>88822</v>
      </c>
    </row>
    <row r="37" spans="1:11" ht="28.5">
      <c r="A37" s="14" t="s">
        <v>27</v>
      </c>
      <c r="B37" s="15">
        <v>59777</v>
      </c>
      <c r="C37" s="15">
        <f t="shared" si="1"/>
        <v>148871</v>
      </c>
      <c r="D37" s="15">
        <v>75537</v>
      </c>
      <c r="E37" s="15">
        <v>73334</v>
      </c>
      <c r="F37" s="17">
        <v>21.25</v>
      </c>
      <c r="H37" s="47">
        <v>60524</v>
      </c>
      <c r="I37" s="47">
        <v>147743</v>
      </c>
      <c r="J37" s="47">
        <v>74744</v>
      </c>
      <c r="K37" s="47">
        <v>72999</v>
      </c>
    </row>
    <row r="38" spans="1:11" ht="28.5">
      <c r="A38" s="14" t="s">
        <v>28</v>
      </c>
      <c r="B38" s="15">
        <v>56121</v>
      </c>
      <c r="C38" s="15">
        <f t="shared" si="1"/>
        <v>150408</v>
      </c>
      <c r="D38" s="15">
        <v>75878</v>
      </c>
      <c r="E38" s="15">
        <v>74530</v>
      </c>
      <c r="F38" s="17">
        <v>84.21</v>
      </c>
      <c r="H38" s="47">
        <v>57041</v>
      </c>
      <c r="I38" s="47">
        <v>151299</v>
      </c>
      <c r="J38" s="47">
        <v>76048</v>
      </c>
      <c r="K38" s="47">
        <v>75251</v>
      </c>
    </row>
    <row r="39" spans="1:11" ht="28.5">
      <c r="A39" s="14" t="s">
        <v>29</v>
      </c>
      <c r="B39" s="15">
        <v>33190</v>
      </c>
      <c r="C39" s="15">
        <f t="shared" si="1"/>
        <v>98913</v>
      </c>
      <c r="D39" s="15">
        <v>49223</v>
      </c>
      <c r="E39" s="15">
        <v>49690</v>
      </c>
      <c r="F39" s="17">
        <v>66.41</v>
      </c>
      <c r="H39" s="47">
        <v>35602</v>
      </c>
      <c r="I39" s="47">
        <v>104578</v>
      </c>
      <c r="J39" s="47">
        <v>52142</v>
      </c>
      <c r="K39" s="47">
        <v>52436</v>
      </c>
    </row>
    <row r="40" spans="1:11" ht="28.5">
      <c r="A40" s="14" t="s">
        <v>30</v>
      </c>
      <c r="B40" s="15">
        <v>51148</v>
      </c>
      <c r="C40" s="15">
        <f t="shared" si="1"/>
        <v>132792</v>
      </c>
      <c r="D40" s="15">
        <v>66112</v>
      </c>
      <c r="E40" s="15">
        <v>66680</v>
      </c>
      <c r="F40" s="17">
        <v>21.16</v>
      </c>
      <c r="H40" s="47">
        <v>53784</v>
      </c>
      <c r="I40" s="47">
        <v>137188</v>
      </c>
      <c r="J40" s="47">
        <v>67931</v>
      </c>
      <c r="K40" s="47">
        <v>69257</v>
      </c>
    </row>
    <row r="41" spans="1:11" ht="28.5">
      <c r="A41" s="14"/>
      <c r="B41" s="15"/>
      <c r="C41" s="15"/>
      <c r="D41" s="15"/>
      <c r="E41" s="15"/>
      <c r="F41" s="5"/>
      <c r="H41" s="32"/>
      <c r="I41" s="32"/>
      <c r="J41" s="32"/>
      <c r="K41" s="32"/>
    </row>
    <row r="42" spans="1:11" ht="28.5">
      <c r="A42" s="14" t="s">
        <v>31</v>
      </c>
      <c r="B42" s="15">
        <v>26403</v>
      </c>
      <c r="C42" s="15">
        <f>D42+E42</f>
        <v>79749</v>
      </c>
      <c r="D42" s="15">
        <v>38264</v>
      </c>
      <c r="E42" s="15">
        <v>41485</v>
      </c>
      <c r="F42" s="16">
        <v>83.69</v>
      </c>
      <c r="H42" s="47">
        <v>26085</v>
      </c>
      <c r="I42" s="47">
        <v>78117</v>
      </c>
      <c r="J42" s="47">
        <v>37230</v>
      </c>
      <c r="K42" s="47">
        <v>40887</v>
      </c>
    </row>
    <row r="43" spans="1:11" ht="28.5">
      <c r="A43" s="14" t="s">
        <v>32</v>
      </c>
      <c r="B43" s="15">
        <v>191932</v>
      </c>
      <c r="C43" s="15">
        <f>D43+E43</f>
        <v>447335</v>
      </c>
      <c r="D43" s="15">
        <v>231551</v>
      </c>
      <c r="E43" s="15">
        <v>215784</v>
      </c>
      <c r="F43" s="16">
        <v>57.44</v>
      </c>
      <c r="H43" s="47">
        <v>198203</v>
      </c>
      <c r="I43" s="47">
        <v>454858</v>
      </c>
      <c r="J43" s="47">
        <v>235556</v>
      </c>
      <c r="K43" s="47">
        <v>219302</v>
      </c>
    </row>
    <row r="44" spans="1:11" ht="28.5">
      <c r="A44" s="14" t="s">
        <v>33</v>
      </c>
      <c r="B44" s="15">
        <v>216413</v>
      </c>
      <c r="C44" s="15">
        <f>D44+E44</f>
        <v>549888</v>
      </c>
      <c r="D44" s="15">
        <v>281636</v>
      </c>
      <c r="E44" s="15">
        <v>268252</v>
      </c>
      <c r="F44" s="16">
        <v>85.69</v>
      </c>
      <c r="H44" s="47">
        <v>220104</v>
      </c>
      <c r="I44" s="47">
        <v>553598</v>
      </c>
      <c r="J44" s="47">
        <v>282122</v>
      </c>
      <c r="K44" s="47">
        <v>271476</v>
      </c>
    </row>
    <row r="45" spans="1:11" ht="28.5">
      <c r="A45" s="14" t="s">
        <v>34</v>
      </c>
      <c r="B45" s="15">
        <v>19299</v>
      </c>
      <c r="C45" s="15">
        <f>D45+E45</f>
        <v>51900</v>
      </c>
      <c r="D45" s="15">
        <v>24749</v>
      </c>
      <c r="E45" s="15">
        <v>27151</v>
      </c>
      <c r="F45" s="16">
        <v>110.2</v>
      </c>
      <c r="H45" s="47">
        <v>19465</v>
      </c>
      <c r="I45" s="47">
        <v>51152</v>
      </c>
      <c r="J45" s="47">
        <v>24293</v>
      </c>
      <c r="K45" s="47">
        <v>26859</v>
      </c>
    </row>
    <row r="46" spans="1:11" ht="28.5">
      <c r="A46" s="14" t="s">
        <v>35</v>
      </c>
      <c r="B46" s="15">
        <v>42849</v>
      </c>
      <c r="C46" s="15">
        <f>D46+E46</f>
        <v>122354</v>
      </c>
      <c r="D46" s="15">
        <v>61533</v>
      </c>
      <c r="E46" s="15">
        <v>60821</v>
      </c>
      <c r="F46" s="16">
        <v>138.65</v>
      </c>
      <c r="H46" s="47">
        <v>43841</v>
      </c>
      <c r="I46" s="47">
        <v>122734</v>
      </c>
      <c r="J46" s="47">
        <v>61320</v>
      </c>
      <c r="K46" s="47">
        <v>61414</v>
      </c>
    </row>
    <row r="47" spans="1:11" ht="28.5">
      <c r="A47" s="14"/>
      <c r="B47" s="15"/>
      <c r="C47" s="15"/>
      <c r="D47" s="15"/>
      <c r="E47" s="15"/>
      <c r="F47" s="5"/>
      <c r="H47" s="32"/>
      <c r="I47" s="32"/>
      <c r="J47" s="32"/>
      <c r="K47" s="32"/>
    </row>
    <row r="48" spans="1:11" ht="28.5">
      <c r="A48" s="14" t="s">
        <v>36</v>
      </c>
      <c r="B48" s="15">
        <v>180765</v>
      </c>
      <c r="C48" s="15">
        <f>D48+E48</f>
        <v>464609</v>
      </c>
      <c r="D48" s="15">
        <v>235079</v>
      </c>
      <c r="E48" s="15">
        <v>229530</v>
      </c>
      <c r="F48" s="16">
        <v>61.33</v>
      </c>
      <c r="H48" s="47">
        <v>185717</v>
      </c>
      <c r="I48" s="47">
        <v>467197</v>
      </c>
      <c r="J48" s="47">
        <v>235495</v>
      </c>
      <c r="K48" s="47">
        <v>231702</v>
      </c>
    </row>
    <row r="49" spans="1:11" ht="28.5">
      <c r="A49" s="14" t="s">
        <v>37</v>
      </c>
      <c r="B49" s="15">
        <v>40900</v>
      </c>
      <c r="C49" s="15">
        <f>D49+E49</f>
        <v>121515</v>
      </c>
      <c r="D49" s="15">
        <v>61360</v>
      </c>
      <c r="E49" s="15">
        <v>60155</v>
      </c>
      <c r="F49" s="16">
        <v>73.72</v>
      </c>
      <c r="H49" s="47">
        <v>40521</v>
      </c>
      <c r="I49" s="47">
        <v>120272</v>
      </c>
      <c r="J49" s="47">
        <v>60252</v>
      </c>
      <c r="K49" s="47">
        <v>60020</v>
      </c>
    </row>
    <row r="50" spans="1:11" ht="28.5">
      <c r="A50" s="14" t="s">
        <v>38</v>
      </c>
      <c r="B50" s="15">
        <v>14891</v>
      </c>
      <c r="C50" s="15">
        <f>D50+E50</f>
        <v>48756</v>
      </c>
      <c r="D50" s="15">
        <v>23898</v>
      </c>
      <c r="E50" s="15">
        <v>24858</v>
      </c>
      <c r="F50" s="16">
        <v>119.88</v>
      </c>
      <c r="H50" s="47">
        <v>14909</v>
      </c>
      <c r="I50" s="47">
        <v>48007</v>
      </c>
      <c r="J50" s="47">
        <v>23452</v>
      </c>
      <c r="K50" s="47">
        <v>24555</v>
      </c>
    </row>
    <row r="51" spans="1:11" ht="28.5">
      <c r="A51" s="14" t="s">
        <v>39</v>
      </c>
      <c r="B51" s="15">
        <v>31994</v>
      </c>
      <c r="C51" s="15">
        <f>D51+E51</f>
        <v>94080</v>
      </c>
      <c r="D51" s="15">
        <v>46390</v>
      </c>
      <c r="E51" s="15">
        <v>47690</v>
      </c>
      <c r="F51" s="16">
        <v>100.01</v>
      </c>
      <c r="H51" s="47">
        <v>32491</v>
      </c>
      <c r="I51" s="47">
        <v>93956</v>
      </c>
      <c r="J51" s="47">
        <v>46071</v>
      </c>
      <c r="K51" s="47">
        <v>47885</v>
      </c>
    </row>
    <row r="52" spans="1:11" ht="28.5">
      <c r="A52" s="14" t="s">
        <v>40</v>
      </c>
      <c r="B52" s="15">
        <v>36832</v>
      </c>
      <c r="C52" s="15">
        <f>D52+E52</f>
        <v>95381</v>
      </c>
      <c r="D52" s="15">
        <v>48374</v>
      </c>
      <c r="E52" s="15">
        <v>47007</v>
      </c>
      <c r="F52" s="16">
        <v>131.27</v>
      </c>
      <c r="H52" s="47">
        <v>37482</v>
      </c>
      <c r="I52" s="47">
        <v>96467</v>
      </c>
      <c r="J52" s="47">
        <v>48703</v>
      </c>
      <c r="K52" s="47">
        <v>47764</v>
      </c>
    </row>
    <row r="53" spans="1:11" ht="28.5">
      <c r="A53" s="14"/>
      <c r="B53" s="15"/>
      <c r="C53" s="15"/>
      <c r="D53" s="15"/>
      <c r="E53" s="15"/>
      <c r="F53" s="5"/>
      <c r="H53" s="32"/>
      <c r="I53" s="32"/>
      <c r="J53" s="32"/>
      <c r="K53" s="32"/>
    </row>
    <row r="54" spans="1:11" ht="28.5">
      <c r="A54" s="14" t="s">
        <v>41</v>
      </c>
      <c r="B54" s="15">
        <v>57950</v>
      </c>
      <c r="C54" s="15">
        <f>D54+E54</f>
        <v>171729</v>
      </c>
      <c r="D54" s="15">
        <v>84826</v>
      </c>
      <c r="E54" s="15">
        <v>86903</v>
      </c>
      <c r="F54" s="16">
        <v>103.59</v>
      </c>
      <c r="H54" s="47">
        <v>58788</v>
      </c>
      <c r="I54" s="47">
        <v>171508</v>
      </c>
      <c r="J54" s="47">
        <v>84370</v>
      </c>
      <c r="K54" s="47">
        <v>87138</v>
      </c>
    </row>
    <row r="55" spans="1:11" ht="28.5">
      <c r="A55" s="14" t="s">
        <v>42</v>
      </c>
      <c r="B55" s="15">
        <v>19601</v>
      </c>
      <c r="C55" s="15">
        <f>D55+E55</f>
        <v>58493</v>
      </c>
      <c r="D55" s="15">
        <v>29073</v>
      </c>
      <c r="E55" s="15">
        <v>29420</v>
      </c>
      <c r="F55" s="16">
        <v>89.34</v>
      </c>
      <c r="H55" s="47">
        <v>21140</v>
      </c>
      <c r="I55" s="47">
        <v>60586</v>
      </c>
      <c r="J55" s="47">
        <v>30342</v>
      </c>
      <c r="K55" s="47">
        <v>30244</v>
      </c>
    </row>
    <row r="56" spans="1:11" ht="28.5">
      <c r="A56" s="14" t="s">
        <v>43</v>
      </c>
      <c r="B56" s="15">
        <v>9567</v>
      </c>
      <c r="C56" s="15">
        <f>D56+E56</f>
        <v>32994</v>
      </c>
      <c r="D56" s="15">
        <v>16003</v>
      </c>
      <c r="E56" s="15">
        <v>16991</v>
      </c>
      <c r="F56" s="16">
        <v>80.75</v>
      </c>
      <c r="H56" s="47">
        <v>9948</v>
      </c>
      <c r="I56" s="47">
        <v>32745</v>
      </c>
      <c r="J56" s="47">
        <v>15866</v>
      </c>
      <c r="K56" s="47">
        <v>16879</v>
      </c>
    </row>
    <row r="57" spans="1:11" ht="28.5">
      <c r="A57" s="14" t="s">
        <v>44</v>
      </c>
      <c r="B57" s="15">
        <v>12787</v>
      </c>
      <c r="C57" s="15">
        <f>D57+E57</f>
        <v>40835</v>
      </c>
      <c r="D57" s="15">
        <v>19703</v>
      </c>
      <c r="E57" s="15">
        <v>21132</v>
      </c>
      <c r="F57" s="16">
        <v>50.61</v>
      </c>
      <c r="H57" s="47">
        <v>12966</v>
      </c>
      <c r="I57" s="47">
        <v>41175</v>
      </c>
      <c r="J57" s="47">
        <v>19955</v>
      </c>
      <c r="K57" s="47">
        <v>21220</v>
      </c>
    </row>
    <row r="58" spans="1:11" ht="28.5">
      <c r="A58" s="14" t="s">
        <v>45</v>
      </c>
      <c r="B58" s="15">
        <v>60891</v>
      </c>
      <c r="C58" s="15">
        <f>D58+E58</f>
        <v>153949</v>
      </c>
      <c r="D58" s="15">
        <v>78321</v>
      </c>
      <c r="E58" s="15">
        <v>75628</v>
      </c>
      <c r="F58" s="16">
        <v>20.99</v>
      </c>
      <c r="H58" s="47">
        <v>62501</v>
      </c>
      <c r="I58" s="47">
        <v>155100</v>
      </c>
      <c r="J58" s="47">
        <v>78879</v>
      </c>
      <c r="K58" s="47">
        <v>76221</v>
      </c>
    </row>
    <row r="59" spans="1:11" ht="28.5">
      <c r="A59" s="14"/>
      <c r="B59" s="15"/>
      <c r="C59" s="15"/>
      <c r="D59" s="15"/>
      <c r="E59" s="15"/>
      <c r="F59" s="5"/>
      <c r="H59" s="32"/>
      <c r="I59" s="32"/>
      <c r="J59" s="32"/>
      <c r="K59" s="32"/>
    </row>
    <row r="60" spans="1:11" ht="28.5">
      <c r="A60" s="14" t="s">
        <v>46</v>
      </c>
      <c r="B60" s="15">
        <v>118305</v>
      </c>
      <c r="C60" s="15">
        <f>D60+E60</f>
        <v>323865</v>
      </c>
      <c r="D60" s="15">
        <v>162172</v>
      </c>
      <c r="E60" s="15">
        <v>161693</v>
      </c>
      <c r="F60" s="16">
        <v>72.91</v>
      </c>
      <c r="H60" s="47">
        <v>123254</v>
      </c>
      <c r="I60" s="47">
        <v>328975</v>
      </c>
      <c r="J60" s="47">
        <v>164691</v>
      </c>
      <c r="K60" s="47">
        <v>164284</v>
      </c>
    </row>
    <row r="61" spans="1:11" ht="28.5">
      <c r="A61" s="14" t="s">
        <v>47</v>
      </c>
      <c r="B61" s="15">
        <v>9218</v>
      </c>
      <c r="C61" s="15">
        <f>D61+E61</f>
        <v>23525</v>
      </c>
      <c r="D61" s="15">
        <v>12109</v>
      </c>
      <c r="E61" s="15">
        <v>11416</v>
      </c>
      <c r="F61" s="16">
        <v>94.21</v>
      </c>
      <c r="H61" s="47">
        <v>9226</v>
      </c>
      <c r="I61" s="47">
        <v>23146</v>
      </c>
      <c r="J61" s="47">
        <v>11902</v>
      </c>
      <c r="K61" s="47">
        <v>11244</v>
      </c>
    </row>
    <row r="62" spans="1:11" ht="28.5">
      <c r="A62" s="14" t="s">
        <v>48</v>
      </c>
      <c r="B62" s="15">
        <v>97152</v>
      </c>
      <c r="C62" s="15">
        <f>D62+E62</f>
        <v>280674</v>
      </c>
      <c r="D62" s="15">
        <v>144468</v>
      </c>
      <c r="E62" s="15">
        <v>136206</v>
      </c>
      <c r="F62" s="16">
        <v>368.2</v>
      </c>
      <c r="H62" s="47">
        <v>101398</v>
      </c>
      <c r="I62" s="47">
        <v>279288</v>
      </c>
      <c r="J62" s="47">
        <v>143680</v>
      </c>
      <c r="K62" s="47">
        <v>135608</v>
      </c>
    </row>
    <row r="63" spans="1:11" ht="28.5">
      <c r="A63" s="14" t="s">
        <v>49</v>
      </c>
      <c r="B63" s="15">
        <v>52635</v>
      </c>
      <c r="C63" s="15">
        <f>D63+E63</f>
        <v>150152</v>
      </c>
      <c r="D63" s="15">
        <v>74595</v>
      </c>
      <c r="E63" s="15">
        <v>75557</v>
      </c>
      <c r="F63" s="16">
        <v>35.28</v>
      </c>
      <c r="H63" s="47">
        <v>54316</v>
      </c>
      <c r="I63" s="47">
        <v>151118</v>
      </c>
      <c r="J63" s="47">
        <v>74887</v>
      </c>
      <c r="K63" s="47">
        <v>76231</v>
      </c>
    </row>
    <row r="64" spans="1:11" ht="28.5">
      <c r="A64" s="14" t="s">
        <v>50</v>
      </c>
      <c r="B64" s="15">
        <v>59783</v>
      </c>
      <c r="C64" s="15">
        <f>D64+E64</f>
        <v>167803</v>
      </c>
      <c r="D64" s="15">
        <v>83753</v>
      </c>
      <c r="E64" s="15">
        <v>84050</v>
      </c>
      <c r="F64" s="16">
        <v>51.27</v>
      </c>
      <c r="H64" s="47">
        <v>63470</v>
      </c>
      <c r="I64" s="47">
        <v>171825</v>
      </c>
      <c r="J64" s="47">
        <v>85371</v>
      </c>
      <c r="K64" s="47">
        <v>86454</v>
      </c>
    </row>
    <row r="65" spans="1:11" ht="28.5">
      <c r="A65" s="14"/>
      <c r="B65" s="15"/>
      <c r="C65" s="15"/>
      <c r="D65" s="15"/>
      <c r="E65" s="15"/>
      <c r="F65" s="5"/>
      <c r="H65" s="32"/>
      <c r="I65" s="32"/>
      <c r="J65" s="32"/>
      <c r="K65" s="32"/>
    </row>
    <row r="66" spans="1:11" ht="28.5">
      <c r="A66" s="14" t="s">
        <v>51</v>
      </c>
      <c r="B66" s="15">
        <v>45592</v>
      </c>
      <c r="C66" s="15">
        <f>D66+E66</f>
        <v>127382</v>
      </c>
      <c r="D66" s="15">
        <v>63466</v>
      </c>
      <c r="E66" s="15">
        <v>63916</v>
      </c>
      <c r="F66" s="16">
        <v>43.19</v>
      </c>
      <c r="H66" s="47">
        <v>47782</v>
      </c>
      <c r="I66" s="47">
        <v>129100</v>
      </c>
      <c r="J66" s="47">
        <v>64249</v>
      </c>
      <c r="K66" s="47">
        <v>64851</v>
      </c>
    </row>
    <row r="67" spans="1:11" ht="28.5">
      <c r="A67" s="14" t="s">
        <v>52</v>
      </c>
      <c r="B67" s="15">
        <v>11420</v>
      </c>
      <c r="C67" s="15">
        <f>D67+E67</f>
        <v>30135</v>
      </c>
      <c r="D67" s="15">
        <v>14162</v>
      </c>
      <c r="E67" s="15">
        <v>15973</v>
      </c>
      <c r="F67" s="16">
        <v>147.31</v>
      </c>
      <c r="H67" s="47">
        <v>10918</v>
      </c>
      <c r="I67" s="47">
        <v>29844</v>
      </c>
      <c r="J67" s="47">
        <v>14064</v>
      </c>
      <c r="K67" s="47">
        <v>15780</v>
      </c>
    </row>
    <row r="68" spans="1:11" ht="28.5">
      <c r="A68" s="14" t="s">
        <v>53</v>
      </c>
      <c r="B68" s="15">
        <v>35660</v>
      </c>
      <c r="C68" s="15">
        <f>D68+E68</f>
        <v>102657</v>
      </c>
      <c r="D68" s="15">
        <v>51317</v>
      </c>
      <c r="E68" s="15">
        <v>51340</v>
      </c>
      <c r="F68" s="16">
        <v>21.11</v>
      </c>
      <c r="H68" s="47">
        <v>36145</v>
      </c>
      <c r="I68" s="47">
        <v>102784</v>
      </c>
      <c r="J68" s="47">
        <v>51261</v>
      </c>
      <c r="K68" s="47">
        <v>51523</v>
      </c>
    </row>
    <row r="69" spans="1:11" ht="28.5">
      <c r="A69" s="14" t="s">
        <v>54</v>
      </c>
      <c r="B69" s="15">
        <v>32106</v>
      </c>
      <c r="C69" s="15">
        <f>D69+E69</f>
        <v>93232</v>
      </c>
      <c r="D69" s="15">
        <v>47030</v>
      </c>
      <c r="E69" s="15">
        <v>46202</v>
      </c>
      <c r="F69" s="16">
        <v>318.83</v>
      </c>
      <c r="H69" s="47">
        <v>31501</v>
      </c>
      <c r="I69" s="47">
        <v>91734</v>
      </c>
      <c r="J69" s="47">
        <v>45967</v>
      </c>
      <c r="K69" s="47">
        <v>45767</v>
      </c>
    </row>
    <row r="70" spans="1:11" ht="28.5">
      <c r="A70" s="14" t="s">
        <v>55</v>
      </c>
      <c r="B70" s="15">
        <v>16815</v>
      </c>
      <c r="C70" s="15">
        <f>D70+E70</f>
        <v>53307</v>
      </c>
      <c r="D70" s="15">
        <v>26315</v>
      </c>
      <c r="E70" s="15">
        <v>26992</v>
      </c>
      <c r="F70" s="16">
        <v>205.15</v>
      </c>
      <c r="H70" s="47">
        <v>16728</v>
      </c>
      <c r="I70" s="47">
        <v>52410</v>
      </c>
      <c r="J70" s="47">
        <v>25913</v>
      </c>
      <c r="K70" s="47">
        <v>26497</v>
      </c>
    </row>
    <row r="71" spans="1:11" ht="28.5">
      <c r="A71" s="14"/>
      <c r="B71" s="15"/>
      <c r="C71" s="15"/>
      <c r="D71" s="15"/>
      <c r="E71" s="15"/>
      <c r="F71" s="5"/>
      <c r="H71" s="32"/>
      <c r="I71" s="32"/>
      <c r="J71" s="32"/>
      <c r="K71" s="32"/>
    </row>
    <row r="72" spans="1:11" ht="28.5">
      <c r="A72" s="14" t="s">
        <v>56</v>
      </c>
      <c r="B72" s="15">
        <v>54696</v>
      </c>
      <c r="C72" s="15">
        <f>D72+E72</f>
        <v>130190</v>
      </c>
      <c r="D72" s="15">
        <v>67227</v>
      </c>
      <c r="E72" s="15">
        <v>62963</v>
      </c>
      <c r="F72" s="16">
        <v>17.3</v>
      </c>
      <c r="H72" s="47">
        <v>59283</v>
      </c>
      <c r="I72" s="47">
        <v>137853</v>
      </c>
      <c r="J72" s="47">
        <v>71186</v>
      </c>
      <c r="K72" s="47">
        <v>66667</v>
      </c>
    </row>
    <row r="73" spans="1:11" ht="28.5">
      <c r="A73" s="14" t="s">
        <v>57</v>
      </c>
      <c r="B73" s="15">
        <v>28280</v>
      </c>
      <c r="C73" s="15">
        <f>D73+E73</f>
        <v>83388</v>
      </c>
      <c r="D73" s="15">
        <v>41472</v>
      </c>
      <c r="E73" s="15">
        <v>41916</v>
      </c>
      <c r="F73" s="16">
        <v>34.7</v>
      </c>
      <c r="H73" s="47">
        <v>28556</v>
      </c>
      <c r="I73" s="47">
        <v>82489</v>
      </c>
      <c r="J73" s="47">
        <v>40831</v>
      </c>
      <c r="K73" s="47">
        <v>41658</v>
      </c>
    </row>
    <row r="74" spans="1:11" ht="28.5">
      <c r="A74" s="14" t="s">
        <v>58</v>
      </c>
      <c r="B74" s="15">
        <v>18953</v>
      </c>
      <c r="C74" s="15">
        <f>D74+E74</f>
        <v>58722</v>
      </c>
      <c r="D74" s="15">
        <v>29806</v>
      </c>
      <c r="E74" s="15">
        <v>28916</v>
      </c>
      <c r="F74" s="16">
        <v>94.92</v>
      </c>
      <c r="H74" s="47">
        <v>19171</v>
      </c>
      <c r="I74" s="47">
        <v>59003</v>
      </c>
      <c r="J74" s="47">
        <v>29674</v>
      </c>
      <c r="K74" s="47">
        <v>29329</v>
      </c>
    </row>
    <row r="75" spans="1:11" ht="28.5">
      <c r="A75" s="14" t="s">
        <v>59</v>
      </c>
      <c r="B75" s="15">
        <v>22462</v>
      </c>
      <c r="C75" s="15">
        <f>D75+E75</f>
        <v>72039</v>
      </c>
      <c r="D75" s="15">
        <v>36248</v>
      </c>
      <c r="E75" s="15">
        <v>35791</v>
      </c>
      <c r="F75" s="16">
        <v>74.87</v>
      </c>
      <c r="H75" s="47">
        <v>23585</v>
      </c>
      <c r="I75" s="47">
        <v>74007</v>
      </c>
      <c r="J75" s="47">
        <v>37088</v>
      </c>
      <c r="K75" s="47">
        <v>36919</v>
      </c>
    </row>
    <row r="76" spans="1:11" ht="28.5">
      <c r="A76" s="14" t="s">
        <v>60</v>
      </c>
      <c r="B76" s="15">
        <v>18549</v>
      </c>
      <c r="C76" s="15">
        <f>D76+E76</f>
        <v>61427</v>
      </c>
      <c r="D76" s="15">
        <v>30545</v>
      </c>
      <c r="E76" s="15">
        <v>30882</v>
      </c>
      <c r="F76" s="16">
        <v>53.51</v>
      </c>
      <c r="H76" s="47">
        <v>18715</v>
      </c>
      <c r="I76" s="47">
        <v>60430</v>
      </c>
      <c r="J76" s="47">
        <v>29989</v>
      </c>
      <c r="K76" s="47">
        <v>30441</v>
      </c>
    </row>
    <row r="77" spans="1:11" ht="28.5">
      <c r="A77" s="14"/>
      <c r="B77" s="15"/>
      <c r="C77" s="15"/>
      <c r="D77" s="15"/>
      <c r="E77" s="15"/>
      <c r="F77" s="5"/>
      <c r="H77" s="32"/>
      <c r="I77" s="32"/>
      <c r="J77" s="47">
        <v>25285</v>
      </c>
      <c r="K77" s="47">
        <v>25495</v>
      </c>
    </row>
    <row r="78" spans="1:11" ht="28.5">
      <c r="A78" s="11" t="s">
        <v>61</v>
      </c>
      <c r="B78" s="15">
        <f>SUM(B79:B80)</f>
        <v>23369</v>
      </c>
      <c r="C78" s="15">
        <f>SUM(C79:C80)</f>
        <v>77356</v>
      </c>
      <c r="D78" s="15">
        <f>SUM(D79:D80)</f>
        <v>39219</v>
      </c>
      <c r="E78" s="15">
        <f>SUM(E79:E80)</f>
        <v>38137</v>
      </c>
      <c r="F78" s="5">
        <f>SUM(F79:F80)</f>
        <v>71.81</v>
      </c>
      <c r="H78" s="32"/>
      <c r="I78" s="32"/>
      <c r="J78" s="32"/>
      <c r="K78" s="32"/>
    </row>
    <row r="79" spans="1:11" ht="28.5">
      <c r="A79" s="18" t="s">
        <v>62</v>
      </c>
      <c r="B79" s="15">
        <v>9146</v>
      </c>
      <c r="C79" s="15">
        <f>D79+E79</f>
        <v>31605</v>
      </c>
      <c r="D79" s="15">
        <v>15957</v>
      </c>
      <c r="E79" s="15">
        <v>15648</v>
      </c>
      <c r="F79" s="5">
        <v>29.82</v>
      </c>
      <c r="H79" s="47">
        <v>15820</v>
      </c>
      <c r="I79" s="47">
        <v>50780</v>
      </c>
      <c r="J79" s="47">
        <v>39077</v>
      </c>
      <c r="K79" s="47">
        <v>38489</v>
      </c>
    </row>
    <row r="80" spans="1:11" ht="28.5">
      <c r="A80" s="19" t="s">
        <v>63</v>
      </c>
      <c r="B80" s="20">
        <v>14223</v>
      </c>
      <c r="C80" s="20">
        <f>D80+E80</f>
        <v>45751</v>
      </c>
      <c r="D80" s="20">
        <v>23262</v>
      </c>
      <c r="E80" s="20">
        <v>22489</v>
      </c>
      <c r="F80" s="21">
        <v>41.99</v>
      </c>
      <c r="H80" s="47">
        <v>17474</v>
      </c>
      <c r="I80" s="47">
        <v>50549</v>
      </c>
      <c r="J80" s="47">
        <v>15586</v>
      </c>
      <c r="K80" s="47">
        <v>15623</v>
      </c>
    </row>
    <row r="81" spans="1:11" ht="28.5">
      <c r="A81" s="5"/>
      <c r="B81" s="15"/>
      <c r="C81" s="15"/>
      <c r="D81" s="15"/>
      <c r="E81" s="15"/>
      <c r="F81" s="5"/>
      <c r="H81" s="32"/>
      <c r="I81" s="32"/>
      <c r="J81" s="47">
        <v>23491</v>
      </c>
      <c r="K81" s="47">
        <v>22866</v>
      </c>
    </row>
    <row r="82" spans="1:11" ht="28.5">
      <c r="A82" s="5"/>
      <c r="B82" s="15"/>
      <c r="C82" s="15"/>
      <c r="D82" s="15"/>
      <c r="E82" s="15"/>
      <c r="F82" s="5"/>
      <c r="H82" s="47">
        <v>24027</v>
      </c>
      <c r="I82" s="47">
        <v>77566</v>
      </c>
      <c r="J82" s="33"/>
      <c r="K82" s="33"/>
    </row>
    <row r="83" spans="1:11" ht="28.5">
      <c r="A83" s="5"/>
      <c r="B83" s="15"/>
      <c r="C83" s="15"/>
      <c r="D83" s="15"/>
      <c r="E83" s="15"/>
      <c r="F83" s="5"/>
      <c r="H83" s="32"/>
      <c r="I83" s="32"/>
      <c r="J83" s="48">
        <v>58222</v>
      </c>
      <c r="K83" s="48">
        <v>57975</v>
      </c>
    </row>
    <row r="84" spans="1:11" ht="28.5">
      <c r="A84" s="5"/>
      <c r="B84" s="15"/>
      <c r="C84" s="15"/>
      <c r="D84" s="15"/>
      <c r="E84" s="15"/>
      <c r="F84" s="5"/>
      <c r="H84" s="47">
        <v>9323</v>
      </c>
      <c r="I84" s="47">
        <v>31209</v>
      </c>
      <c r="J84" s="48">
        <v>9885</v>
      </c>
      <c r="K84" s="48">
        <v>10075</v>
      </c>
    </row>
    <row r="85" spans="1:11" ht="29.25" thickBot="1">
      <c r="A85" s="1"/>
      <c r="B85" s="1"/>
      <c r="C85" s="1"/>
      <c r="D85" s="1"/>
      <c r="E85" s="1" t="s">
        <v>64</v>
      </c>
      <c r="F85" s="1"/>
      <c r="H85" s="47">
        <v>14704</v>
      </c>
      <c r="I85" s="47">
        <v>46357</v>
      </c>
      <c r="J85" s="49">
        <v>25845</v>
      </c>
      <c r="K85" s="49">
        <v>24704</v>
      </c>
    </row>
    <row r="86" spans="1:11" ht="28.5">
      <c r="A86" s="2" t="s">
        <v>0</v>
      </c>
      <c r="B86" s="22"/>
      <c r="C86" s="4" t="s">
        <v>1</v>
      </c>
      <c r="D86" s="4"/>
      <c r="E86" s="4" t="s">
        <v>2</v>
      </c>
      <c r="F86" s="2" t="s">
        <v>3</v>
      </c>
      <c r="H86" s="33"/>
      <c r="I86" s="33"/>
      <c r="J86" s="49">
        <v>5966</v>
      </c>
      <c r="K86" s="49">
        <v>6043</v>
      </c>
    </row>
    <row r="87" spans="1:11" ht="28.5">
      <c r="A87" s="7" t="s">
        <v>4</v>
      </c>
      <c r="B87" s="8" t="s">
        <v>5</v>
      </c>
      <c r="C87" s="9" t="s">
        <v>6</v>
      </c>
      <c r="D87" s="9" t="s">
        <v>7</v>
      </c>
      <c r="E87" s="9" t="s">
        <v>8</v>
      </c>
      <c r="F87" s="10" t="s">
        <v>9</v>
      </c>
      <c r="H87" s="47">
        <v>20910</v>
      </c>
      <c r="I87" s="48">
        <v>65648</v>
      </c>
      <c r="J87" s="49">
        <v>4085</v>
      </c>
      <c r="K87" s="49">
        <v>4169</v>
      </c>
    </row>
    <row r="88" spans="1:11" ht="28.5">
      <c r="A88" s="11" t="s">
        <v>65</v>
      </c>
      <c r="B88" s="23">
        <f>SUM(B89:B94)</f>
        <v>51659</v>
      </c>
      <c r="C88" s="23">
        <f>SUM(C89:C94)</f>
        <v>162695</v>
      </c>
      <c r="D88" s="23">
        <f>SUM(D89:D94)</f>
        <v>81108</v>
      </c>
      <c r="E88" s="23">
        <f>SUM(E89:E94)</f>
        <v>81587</v>
      </c>
      <c r="F88" s="1">
        <f>SUM(F89:F94)</f>
        <v>211.09</v>
      </c>
      <c r="H88" s="32"/>
      <c r="I88" s="33"/>
      <c r="J88" s="49">
        <v>12441</v>
      </c>
      <c r="K88" s="49">
        <v>12984</v>
      </c>
    </row>
    <row r="89" spans="1:11" ht="28.5">
      <c r="A89" s="14" t="s">
        <v>66</v>
      </c>
      <c r="B89" s="23">
        <v>7187</v>
      </c>
      <c r="C89" s="23">
        <f aca="true" t="shared" si="2" ref="C89:C94">D89+E89</f>
        <v>19846</v>
      </c>
      <c r="D89" s="23">
        <v>9835</v>
      </c>
      <c r="E89" s="23">
        <v>10011</v>
      </c>
      <c r="F89" s="24">
        <v>19.02</v>
      </c>
      <c r="H89" s="48">
        <v>7406</v>
      </c>
      <c r="I89" s="48">
        <v>19960</v>
      </c>
      <c r="J89" s="31"/>
      <c r="K89" s="31"/>
    </row>
    <row r="90" spans="1:11" ht="28.5">
      <c r="A90" s="14" t="s">
        <v>67</v>
      </c>
      <c r="B90" s="23">
        <v>16584</v>
      </c>
      <c r="C90" s="23">
        <f t="shared" si="2"/>
        <v>49462</v>
      </c>
      <c r="D90" s="23">
        <v>25179</v>
      </c>
      <c r="E90" s="23">
        <v>24283</v>
      </c>
      <c r="F90" s="24">
        <v>53.91</v>
      </c>
      <c r="H90" s="48">
        <v>3490</v>
      </c>
      <c r="I90" s="48">
        <v>12009</v>
      </c>
      <c r="J90" s="49">
        <v>55875</v>
      </c>
      <c r="K90" s="49">
        <v>56926</v>
      </c>
    </row>
    <row r="91" spans="1:11" ht="28.5">
      <c r="A91" s="14" t="s">
        <v>68</v>
      </c>
      <c r="B91" s="23">
        <v>2761</v>
      </c>
      <c r="C91" s="23">
        <f t="shared" si="2"/>
        <v>10223</v>
      </c>
      <c r="D91" s="23">
        <v>5030</v>
      </c>
      <c r="E91" s="23">
        <v>5193</v>
      </c>
      <c r="F91" s="24">
        <v>46.57</v>
      </c>
      <c r="H91" s="48">
        <v>2258</v>
      </c>
      <c r="I91" s="48">
        <v>8254</v>
      </c>
      <c r="J91" s="49">
        <v>4112</v>
      </c>
      <c r="K91" s="49">
        <v>4026</v>
      </c>
    </row>
    <row r="92" spans="1:11" ht="28.5">
      <c r="A92" s="14" t="s">
        <v>69</v>
      </c>
      <c r="B92" s="23">
        <v>15389</v>
      </c>
      <c r="C92" s="23">
        <f t="shared" si="2"/>
        <v>49905</v>
      </c>
      <c r="D92" s="23">
        <v>24716</v>
      </c>
      <c r="E92" s="23">
        <v>25189</v>
      </c>
      <c r="F92" s="24">
        <v>35.41</v>
      </c>
      <c r="H92" s="48">
        <v>7756</v>
      </c>
      <c r="I92" s="48">
        <v>25425</v>
      </c>
      <c r="J92" s="49">
        <v>3408</v>
      </c>
      <c r="K92" s="49">
        <v>3381</v>
      </c>
    </row>
    <row r="93" spans="1:11" ht="28.5">
      <c r="A93" s="14" t="s">
        <v>70</v>
      </c>
      <c r="B93" s="23">
        <v>2131</v>
      </c>
      <c r="C93" s="23">
        <f t="shared" si="2"/>
        <v>7599</v>
      </c>
      <c r="D93" s="23">
        <v>3781</v>
      </c>
      <c r="E93" s="23">
        <v>3818</v>
      </c>
      <c r="F93" s="24">
        <v>23.72</v>
      </c>
      <c r="H93" s="33"/>
      <c r="I93" s="33"/>
      <c r="J93" s="49">
        <v>6667</v>
      </c>
      <c r="K93" s="49">
        <v>6410</v>
      </c>
    </row>
    <row r="94" spans="1:11" ht="28.5">
      <c r="A94" s="14" t="s">
        <v>71</v>
      </c>
      <c r="B94" s="23">
        <v>7607</v>
      </c>
      <c r="C94" s="23">
        <f t="shared" si="2"/>
        <v>25660</v>
      </c>
      <c r="D94" s="23">
        <v>12567</v>
      </c>
      <c r="E94" s="23">
        <v>13093</v>
      </c>
      <c r="F94" s="24">
        <v>32.46</v>
      </c>
      <c r="H94" s="48">
        <v>31568</v>
      </c>
      <c r="I94" s="48">
        <v>112801</v>
      </c>
      <c r="J94" s="49">
        <v>12568</v>
      </c>
      <c r="K94" s="49">
        <v>13110</v>
      </c>
    </row>
    <row r="95" spans="1:11" ht="28.5">
      <c r="A95" s="14" t="s">
        <v>72</v>
      </c>
      <c r="B95" s="23"/>
      <c r="C95" s="23"/>
      <c r="D95" s="23"/>
      <c r="E95" s="23"/>
      <c r="F95" s="1"/>
      <c r="H95" s="48"/>
      <c r="I95" s="48"/>
      <c r="J95" s="49">
        <v>5509</v>
      </c>
      <c r="K95" s="49">
        <v>5675</v>
      </c>
    </row>
    <row r="96" spans="1:11" ht="28.5">
      <c r="A96" s="11" t="s">
        <v>73</v>
      </c>
      <c r="B96" s="23">
        <f>SUM(B97:B105)</f>
        <v>32346</v>
      </c>
      <c r="C96" s="23">
        <f>SUM(C97:C105)</f>
        <v>115407</v>
      </c>
      <c r="D96" s="23">
        <f>SUM(D97:D105)</f>
        <v>57338</v>
      </c>
      <c r="E96" s="23">
        <f>SUM(E97:E105)</f>
        <v>58069</v>
      </c>
      <c r="F96" s="24">
        <f>SUM(F97:F105)</f>
        <v>396.13</v>
      </c>
      <c r="H96" s="48">
        <v>2419</v>
      </c>
      <c r="I96" s="48">
        <v>8138</v>
      </c>
      <c r="J96" s="49">
        <v>2637</v>
      </c>
      <c r="K96" s="49">
        <v>2608</v>
      </c>
    </row>
    <row r="97" spans="1:11" ht="28.5">
      <c r="A97" s="14" t="s">
        <v>74</v>
      </c>
      <c r="B97" s="23">
        <v>2512</v>
      </c>
      <c r="C97" s="23">
        <f aca="true" t="shared" si="3" ref="C97:C105">D97+E97</f>
        <v>8281</v>
      </c>
      <c r="D97" s="23">
        <v>4232</v>
      </c>
      <c r="E97" s="23">
        <v>4049</v>
      </c>
      <c r="F97" s="24">
        <v>32</v>
      </c>
      <c r="H97" s="48">
        <v>2082</v>
      </c>
      <c r="I97" s="48">
        <v>6789</v>
      </c>
      <c r="J97" s="49">
        <v>8645</v>
      </c>
      <c r="K97" s="49">
        <v>8946</v>
      </c>
    </row>
    <row r="98" spans="1:11" ht="28.5">
      <c r="A98" s="14" t="s">
        <v>75</v>
      </c>
      <c r="B98" s="23">
        <v>2033</v>
      </c>
      <c r="C98" s="23">
        <f t="shared" si="3"/>
        <v>6844</v>
      </c>
      <c r="D98" s="23">
        <v>3399</v>
      </c>
      <c r="E98" s="23">
        <v>3445</v>
      </c>
      <c r="F98" s="24">
        <v>19.85</v>
      </c>
      <c r="H98" s="48">
        <v>3716</v>
      </c>
      <c r="I98" s="48">
        <v>13077</v>
      </c>
      <c r="J98" s="49">
        <v>3945</v>
      </c>
      <c r="K98" s="49">
        <v>4185</v>
      </c>
    </row>
    <row r="99" spans="1:11" ht="28.5">
      <c r="A99" s="14" t="s">
        <v>76</v>
      </c>
      <c r="B99" s="23">
        <v>3712</v>
      </c>
      <c r="C99" s="23">
        <f t="shared" si="3"/>
        <v>13043</v>
      </c>
      <c r="D99" s="23">
        <v>6700</v>
      </c>
      <c r="E99" s="23">
        <v>6343</v>
      </c>
      <c r="F99" s="24">
        <v>50.57</v>
      </c>
      <c r="H99" s="48">
        <v>7608</v>
      </c>
      <c r="I99" s="48">
        <v>25678</v>
      </c>
      <c r="J99" s="49">
        <v>8384</v>
      </c>
      <c r="K99" s="49">
        <v>8585</v>
      </c>
    </row>
    <row r="100" spans="1:11" ht="28.5">
      <c r="A100" s="14" t="s">
        <v>77</v>
      </c>
      <c r="B100" s="23">
        <v>7950</v>
      </c>
      <c r="C100" s="23">
        <f t="shared" si="3"/>
        <v>26570</v>
      </c>
      <c r="D100" s="23">
        <v>13034</v>
      </c>
      <c r="E100" s="23">
        <v>13536</v>
      </c>
      <c r="F100" s="24">
        <v>61.84</v>
      </c>
      <c r="H100" s="48">
        <v>2810</v>
      </c>
      <c r="I100" s="48">
        <v>11184</v>
      </c>
      <c r="J100" s="31"/>
      <c r="K100" s="31"/>
    </row>
    <row r="101" spans="1:11" ht="28.5">
      <c r="A101" s="18" t="s">
        <v>78</v>
      </c>
      <c r="B101" s="23">
        <v>2853</v>
      </c>
      <c r="C101" s="23">
        <f t="shared" si="3"/>
        <v>11391</v>
      </c>
      <c r="D101" s="23">
        <v>5612</v>
      </c>
      <c r="E101" s="23">
        <v>5779</v>
      </c>
      <c r="F101" s="24">
        <v>51.54</v>
      </c>
      <c r="H101" s="33"/>
      <c r="I101" s="33"/>
      <c r="J101" s="49">
        <v>10730</v>
      </c>
      <c r="K101" s="49">
        <v>11215</v>
      </c>
    </row>
    <row r="102" spans="1:11" ht="28.5">
      <c r="A102" s="14" t="s">
        <v>79</v>
      </c>
      <c r="B102" s="23">
        <v>1526</v>
      </c>
      <c r="C102" s="23">
        <f t="shared" si="3"/>
        <v>5416</v>
      </c>
      <c r="D102" s="23">
        <v>2743</v>
      </c>
      <c r="E102" s="23">
        <v>2673</v>
      </c>
      <c r="F102" s="24">
        <v>29.05</v>
      </c>
      <c r="H102" s="48">
        <v>1452</v>
      </c>
      <c r="I102" s="48">
        <v>5245</v>
      </c>
      <c r="J102" s="49">
        <v>5423</v>
      </c>
      <c r="K102" s="49">
        <v>5633</v>
      </c>
    </row>
    <row r="103" spans="1:11" ht="28.5">
      <c r="A103" s="14" t="s">
        <v>80</v>
      </c>
      <c r="B103" s="23">
        <v>5097</v>
      </c>
      <c r="C103" s="23">
        <f t="shared" si="3"/>
        <v>18021</v>
      </c>
      <c r="D103" s="23">
        <v>8882</v>
      </c>
      <c r="E103" s="23">
        <v>9139</v>
      </c>
      <c r="F103" s="24">
        <v>72.68</v>
      </c>
      <c r="H103" s="48">
        <v>4934</v>
      </c>
      <c r="I103" s="48">
        <v>17591</v>
      </c>
      <c r="J103" s="49">
        <v>5307</v>
      </c>
      <c r="K103" s="49">
        <v>5582</v>
      </c>
    </row>
    <row r="104" spans="1:11" ht="28.5">
      <c r="A104" s="14" t="s">
        <v>81</v>
      </c>
      <c r="B104" s="23">
        <v>1987</v>
      </c>
      <c r="C104" s="23">
        <f t="shared" si="3"/>
        <v>8486</v>
      </c>
      <c r="D104" s="23">
        <v>4140</v>
      </c>
      <c r="E104" s="23">
        <v>4346</v>
      </c>
      <c r="F104" s="24">
        <v>32.44</v>
      </c>
      <c r="H104" s="48">
        <v>1951</v>
      </c>
      <c r="I104" s="48">
        <v>8130</v>
      </c>
      <c r="J104" s="31"/>
      <c r="K104" s="31"/>
    </row>
    <row r="105" spans="1:11" ht="28.5">
      <c r="A105" s="14" t="s">
        <v>82</v>
      </c>
      <c r="B105" s="23">
        <v>4676</v>
      </c>
      <c r="C105" s="23">
        <f t="shared" si="3"/>
        <v>17355</v>
      </c>
      <c r="D105" s="23">
        <v>8596</v>
      </c>
      <c r="E105" s="23">
        <v>8759</v>
      </c>
      <c r="F105" s="24">
        <v>46.16</v>
      </c>
      <c r="H105" s="48">
        <v>4596</v>
      </c>
      <c r="I105" s="48">
        <v>16969</v>
      </c>
      <c r="J105" s="49">
        <v>10916</v>
      </c>
      <c r="K105" s="49">
        <v>11300</v>
      </c>
    </row>
    <row r="106" spans="1:11" ht="28.5">
      <c r="A106" s="18" t="s">
        <v>83</v>
      </c>
      <c r="B106" s="23"/>
      <c r="C106" s="23"/>
      <c r="D106" s="23"/>
      <c r="E106" s="23"/>
      <c r="F106" s="1"/>
      <c r="H106" s="33"/>
      <c r="I106" s="33"/>
      <c r="J106" s="49">
        <v>5911</v>
      </c>
      <c r="K106" s="49">
        <v>6233</v>
      </c>
    </row>
    <row r="107" spans="1:11" ht="28.5">
      <c r="A107" s="11" t="s">
        <v>84</v>
      </c>
      <c r="B107" s="23">
        <f>SUM(B108:B109)</f>
        <v>6562</v>
      </c>
      <c r="C107" s="23">
        <f>SUM(C108:C109)</f>
        <v>22151</v>
      </c>
      <c r="D107" s="23">
        <f>SUM(D108:D109)</f>
        <v>10826</v>
      </c>
      <c r="E107" s="23">
        <f>SUM(E108:E109)</f>
        <v>11325</v>
      </c>
      <c r="F107" s="24">
        <f>SUM(F108:F109)</f>
        <v>46.86</v>
      </c>
      <c r="H107" s="48">
        <v>6636</v>
      </c>
      <c r="I107" s="48">
        <v>21945</v>
      </c>
      <c r="J107" s="49">
        <v>5005</v>
      </c>
      <c r="K107" s="49">
        <v>5067</v>
      </c>
    </row>
    <row r="108" spans="1:11" ht="28.5">
      <c r="A108" s="14" t="s">
        <v>85</v>
      </c>
      <c r="B108" s="23">
        <v>3211</v>
      </c>
      <c r="C108" s="23">
        <f>D108+E108</f>
        <v>11137</v>
      </c>
      <c r="D108" s="23">
        <v>5445</v>
      </c>
      <c r="E108" s="23">
        <v>5692</v>
      </c>
      <c r="F108" s="24">
        <v>28.59</v>
      </c>
      <c r="H108" s="33"/>
      <c r="I108" s="33"/>
      <c r="J108" s="31"/>
      <c r="K108" s="31"/>
    </row>
    <row r="109" spans="1:11" ht="28.5">
      <c r="A109" s="14" t="s">
        <v>86</v>
      </c>
      <c r="B109" s="23">
        <v>3351</v>
      </c>
      <c r="C109" s="23">
        <f>D109+E109</f>
        <v>11014</v>
      </c>
      <c r="D109" s="23">
        <v>5381</v>
      </c>
      <c r="E109" s="23">
        <v>5633</v>
      </c>
      <c r="F109" s="24">
        <v>18.27</v>
      </c>
      <c r="H109" s="48">
        <v>3252</v>
      </c>
      <c r="I109" s="48">
        <v>11056</v>
      </c>
      <c r="J109" s="49">
        <v>74278</v>
      </c>
      <c r="K109" s="49">
        <v>77123</v>
      </c>
    </row>
    <row r="110" spans="1:11" ht="28.5">
      <c r="A110" s="14" t="s">
        <v>72</v>
      </c>
      <c r="B110" s="23" t="s">
        <v>14</v>
      </c>
      <c r="C110" s="23"/>
      <c r="D110" s="23"/>
      <c r="E110" s="23"/>
      <c r="F110" s="1"/>
      <c r="H110" s="48">
        <v>3384</v>
      </c>
      <c r="I110" s="48">
        <v>10889</v>
      </c>
      <c r="J110" s="49">
        <v>23280</v>
      </c>
      <c r="K110" s="49">
        <v>24184</v>
      </c>
    </row>
    <row r="111" spans="1:11" ht="28.5">
      <c r="A111" s="11" t="s">
        <v>87</v>
      </c>
      <c r="B111" s="23">
        <f>SUM(B112:B113)</f>
        <v>6295</v>
      </c>
      <c r="C111" s="23">
        <f>SUM(C112:C113)</f>
        <v>22290</v>
      </c>
      <c r="D111" s="23">
        <f>SUM(D112:D113)</f>
        <v>10973</v>
      </c>
      <c r="E111" s="23">
        <f>SUM(E112:E113)</f>
        <v>11317</v>
      </c>
      <c r="F111" s="24">
        <f>SUM(F112:F113)</f>
        <v>54.34</v>
      </c>
      <c r="H111" s="33"/>
      <c r="I111" s="33"/>
      <c r="J111" s="49">
        <v>9860</v>
      </c>
      <c r="K111" s="49">
        <v>10293</v>
      </c>
    </row>
    <row r="112" spans="1:11" ht="28.5">
      <c r="A112" s="14" t="s">
        <v>88</v>
      </c>
      <c r="B112" s="23">
        <v>3506</v>
      </c>
      <c r="C112" s="23">
        <f>D112+E112</f>
        <v>12167</v>
      </c>
      <c r="D112" s="23">
        <v>5922</v>
      </c>
      <c r="E112" s="23">
        <v>6245</v>
      </c>
      <c r="F112" s="24">
        <v>33.31</v>
      </c>
      <c r="H112" s="48">
        <v>6227</v>
      </c>
      <c r="I112" s="48">
        <v>22216</v>
      </c>
      <c r="J112" s="49">
        <v>12008</v>
      </c>
      <c r="K112" s="49">
        <v>12577</v>
      </c>
    </row>
    <row r="113" spans="1:11" ht="28.5">
      <c r="A113" s="14" t="s">
        <v>89</v>
      </c>
      <c r="B113" s="23">
        <v>2789</v>
      </c>
      <c r="C113" s="23">
        <f>D113+E113</f>
        <v>10123</v>
      </c>
      <c r="D113" s="23">
        <v>5051</v>
      </c>
      <c r="E113" s="23">
        <v>5072</v>
      </c>
      <c r="F113" s="24">
        <v>21.03</v>
      </c>
      <c r="H113" s="33"/>
      <c r="I113" s="33"/>
      <c r="J113" s="49">
        <v>10000</v>
      </c>
      <c r="K113" s="49">
        <v>10149</v>
      </c>
    </row>
    <row r="114" spans="1:11" ht="28.5">
      <c r="A114" s="14" t="s">
        <v>72</v>
      </c>
      <c r="B114" s="23"/>
      <c r="C114" s="23"/>
      <c r="D114" s="23"/>
      <c r="E114" s="23"/>
      <c r="F114" s="1"/>
      <c r="H114" s="48">
        <v>3525</v>
      </c>
      <c r="I114" s="48">
        <v>12144</v>
      </c>
      <c r="J114" s="49">
        <v>2309</v>
      </c>
      <c r="K114" s="49">
        <v>2449</v>
      </c>
    </row>
    <row r="115" spans="1:11" ht="28.5">
      <c r="A115" s="11" t="s">
        <v>90</v>
      </c>
      <c r="B115" s="23">
        <f>SUM(B116:B123)</f>
        <v>47234</v>
      </c>
      <c r="C115" s="23">
        <f>SUM(C116:C123)</f>
        <v>151035</v>
      </c>
      <c r="D115" s="23">
        <f>SUM(D116:D123)</f>
        <v>74400</v>
      </c>
      <c r="E115" s="23">
        <f>SUM(E116:E123)</f>
        <v>76635</v>
      </c>
      <c r="F115" s="24">
        <f>SUM(F116:F123)</f>
        <v>305.23</v>
      </c>
      <c r="H115" s="48">
        <v>2702</v>
      </c>
      <c r="I115" s="48">
        <v>10072</v>
      </c>
      <c r="J115" s="49">
        <v>5570</v>
      </c>
      <c r="K115" s="49">
        <v>5691</v>
      </c>
    </row>
    <row r="116" spans="1:11" ht="28.5">
      <c r="A116" s="18" t="s">
        <v>91</v>
      </c>
      <c r="B116" s="23">
        <v>14984</v>
      </c>
      <c r="C116" s="23">
        <f aca="true" t="shared" si="4" ref="C116:C123">D116+E116</f>
        <v>46726</v>
      </c>
      <c r="D116" s="23">
        <v>22999</v>
      </c>
      <c r="E116" s="23">
        <v>23727</v>
      </c>
      <c r="F116" s="24">
        <v>58.06</v>
      </c>
      <c r="H116" s="33"/>
      <c r="I116" s="33"/>
      <c r="J116" s="49">
        <v>7012</v>
      </c>
      <c r="K116" s="49">
        <v>7554</v>
      </c>
    </row>
    <row r="117" spans="1:11" ht="28.5">
      <c r="A117" s="14" t="s">
        <v>92</v>
      </c>
      <c r="B117" s="23">
        <v>6422</v>
      </c>
      <c r="C117" s="23">
        <f t="shared" si="4"/>
        <v>20192</v>
      </c>
      <c r="D117" s="23">
        <v>9932</v>
      </c>
      <c r="E117" s="23">
        <v>10260</v>
      </c>
      <c r="F117" s="24">
        <v>23.72</v>
      </c>
      <c r="H117" s="48">
        <v>47551</v>
      </c>
      <c r="I117" s="48">
        <v>151401</v>
      </c>
      <c r="J117" s="49">
        <v>4239</v>
      </c>
      <c r="K117" s="49">
        <v>4226</v>
      </c>
    </row>
    <row r="118" spans="1:11" ht="28.5">
      <c r="A118" s="14" t="s">
        <v>93</v>
      </c>
      <c r="B118" s="23">
        <v>7764</v>
      </c>
      <c r="C118" s="23">
        <f t="shared" si="4"/>
        <v>24609</v>
      </c>
      <c r="D118" s="23">
        <v>12082</v>
      </c>
      <c r="E118" s="23">
        <v>12527</v>
      </c>
      <c r="F118" s="24">
        <v>47.02</v>
      </c>
      <c r="H118" s="33"/>
      <c r="I118" s="33"/>
      <c r="J118" s="31"/>
      <c r="K118" s="31"/>
    </row>
    <row r="119" spans="1:11" ht="28.5">
      <c r="A119" s="14" t="s">
        <v>94</v>
      </c>
      <c r="B119" s="23">
        <v>6148</v>
      </c>
      <c r="C119" s="23">
        <f t="shared" si="4"/>
        <v>20198</v>
      </c>
      <c r="D119" s="23">
        <v>10097</v>
      </c>
      <c r="E119" s="23">
        <v>10101</v>
      </c>
      <c r="F119" s="24">
        <v>52.05</v>
      </c>
      <c r="H119" s="48">
        <v>15420</v>
      </c>
      <c r="I119" s="48">
        <v>47464</v>
      </c>
      <c r="J119" s="49">
        <v>32165</v>
      </c>
      <c r="K119" s="49">
        <v>33927</v>
      </c>
    </row>
    <row r="120" spans="1:11" ht="28.5">
      <c r="A120" s="14" t="s">
        <v>95</v>
      </c>
      <c r="B120" s="23">
        <v>1364</v>
      </c>
      <c r="C120" s="23">
        <f t="shared" si="4"/>
        <v>4781</v>
      </c>
      <c r="D120" s="23">
        <v>2331</v>
      </c>
      <c r="E120" s="23">
        <v>2450</v>
      </c>
      <c r="F120" s="24">
        <v>9.72</v>
      </c>
      <c r="H120" s="48">
        <v>6316</v>
      </c>
      <c r="I120" s="48">
        <v>20153</v>
      </c>
      <c r="J120" s="49">
        <v>5632</v>
      </c>
      <c r="K120" s="49">
        <v>6043</v>
      </c>
    </row>
    <row r="121" spans="1:11" ht="28.5">
      <c r="A121" s="18" t="s">
        <v>96</v>
      </c>
      <c r="B121" s="23">
        <v>3497</v>
      </c>
      <c r="C121" s="23">
        <f t="shared" si="4"/>
        <v>11449</v>
      </c>
      <c r="D121" s="23">
        <v>5650</v>
      </c>
      <c r="E121" s="23">
        <v>5799</v>
      </c>
      <c r="F121" s="24">
        <v>37.59</v>
      </c>
      <c r="H121" s="48">
        <v>7844</v>
      </c>
      <c r="I121" s="48">
        <v>24585</v>
      </c>
      <c r="J121" s="49">
        <v>3953</v>
      </c>
      <c r="K121" s="49">
        <v>4185</v>
      </c>
    </row>
    <row r="122" spans="1:11" ht="28.5">
      <c r="A122" s="14" t="s">
        <v>97</v>
      </c>
      <c r="B122" s="23">
        <v>4612</v>
      </c>
      <c r="C122" s="23">
        <f t="shared" si="4"/>
        <v>14618</v>
      </c>
      <c r="D122" s="23">
        <v>7076</v>
      </c>
      <c r="E122" s="23">
        <v>7542</v>
      </c>
      <c r="F122" s="24">
        <v>33.6</v>
      </c>
      <c r="H122" s="48">
        <v>6175</v>
      </c>
      <c r="I122" s="48">
        <v>20149</v>
      </c>
      <c r="J122" s="49">
        <v>6961</v>
      </c>
      <c r="K122" s="49">
        <v>7150</v>
      </c>
    </row>
    <row r="123" spans="1:11" ht="28.5">
      <c r="A123" s="14" t="s">
        <v>98</v>
      </c>
      <c r="B123" s="23">
        <v>2443</v>
      </c>
      <c r="C123" s="23">
        <f t="shared" si="4"/>
        <v>8462</v>
      </c>
      <c r="D123" s="23">
        <v>4233</v>
      </c>
      <c r="E123" s="23">
        <v>4229</v>
      </c>
      <c r="F123" s="24">
        <v>43.47</v>
      </c>
      <c r="H123" s="48">
        <v>1341</v>
      </c>
      <c r="I123" s="48">
        <v>4758</v>
      </c>
      <c r="J123" s="49">
        <v>6398</v>
      </c>
      <c r="K123" s="49">
        <v>6705</v>
      </c>
    </row>
    <row r="124" spans="1:11" ht="28.5">
      <c r="A124" s="14"/>
      <c r="B124" s="23"/>
      <c r="C124" s="23"/>
      <c r="D124" s="23"/>
      <c r="E124" s="23"/>
      <c r="F124" s="1"/>
      <c r="H124" s="33"/>
      <c r="I124" s="33"/>
      <c r="J124" s="49">
        <v>4146</v>
      </c>
      <c r="K124" s="49">
        <v>4415</v>
      </c>
    </row>
    <row r="125" spans="1:11" ht="28.5">
      <c r="A125" s="11" t="s">
        <v>99</v>
      </c>
      <c r="B125" s="23">
        <f>SUM(B126:B131)</f>
        <v>20079</v>
      </c>
      <c r="C125" s="23">
        <f>SUM(C126:C131)</f>
        <v>67139</v>
      </c>
      <c r="D125" s="23">
        <f>SUM(D126:D131)</f>
        <v>32941</v>
      </c>
      <c r="E125" s="23">
        <f>SUM(E126:E131)</f>
        <v>34198</v>
      </c>
      <c r="F125" s="24">
        <f>SUM(F126:F131)</f>
        <v>226.97000000000003</v>
      </c>
      <c r="H125" s="48">
        <v>3397</v>
      </c>
      <c r="I125" s="48">
        <v>11261</v>
      </c>
      <c r="J125" s="49">
        <v>5075</v>
      </c>
      <c r="K125" s="49">
        <v>5429</v>
      </c>
    </row>
    <row r="126" spans="1:11" ht="28.5">
      <c r="A126" s="14" t="s">
        <v>100</v>
      </c>
      <c r="B126" s="23">
        <v>3826</v>
      </c>
      <c r="C126" s="23">
        <f aca="true" t="shared" si="5" ref="C126:C131">D126+E126</f>
        <v>11737</v>
      </c>
      <c r="D126" s="23">
        <v>5699</v>
      </c>
      <c r="E126" s="23">
        <v>6038</v>
      </c>
      <c r="F126" s="24">
        <v>23.02</v>
      </c>
      <c r="H126" s="48">
        <v>4633</v>
      </c>
      <c r="I126" s="48">
        <v>14566</v>
      </c>
      <c r="J126" s="31"/>
      <c r="K126" s="31"/>
    </row>
    <row r="127" spans="1:11" ht="28.5">
      <c r="A127" s="14" t="s">
        <v>101</v>
      </c>
      <c r="B127" s="23">
        <v>2393</v>
      </c>
      <c r="C127" s="23">
        <f t="shared" si="5"/>
        <v>8305</v>
      </c>
      <c r="D127" s="23">
        <v>4031</v>
      </c>
      <c r="E127" s="23">
        <v>4274</v>
      </c>
      <c r="F127" s="24">
        <v>35.59</v>
      </c>
      <c r="H127" s="48">
        <v>2425</v>
      </c>
      <c r="I127" s="48">
        <v>8465</v>
      </c>
      <c r="J127" s="49">
        <v>30263</v>
      </c>
      <c r="K127" s="49">
        <v>32474</v>
      </c>
    </row>
    <row r="128" spans="1:11" ht="28.5">
      <c r="A128" s="14" t="s">
        <v>102</v>
      </c>
      <c r="B128" s="23">
        <v>4341</v>
      </c>
      <c r="C128" s="23">
        <f t="shared" si="5"/>
        <v>14107</v>
      </c>
      <c r="D128" s="23">
        <v>7022</v>
      </c>
      <c r="E128" s="23">
        <v>7085</v>
      </c>
      <c r="F128" s="24">
        <v>28.32</v>
      </c>
      <c r="H128" s="33"/>
      <c r="I128" s="33"/>
      <c r="J128" s="49">
        <v>5727</v>
      </c>
      <c r="K128" s="49">
        <v>6286</v>
      </c>
    </row>
    <row r="129" spans="1:11" ht="28.5">
      <c r="A129" s="18" t="s">
        <v>103</v>
      </c>
      <c r="B129" s="23">
        <v>3925</v>
      </c>
      <c r="C129" s="23">
        <f t="shared" si="5"/>
        <v>13247</v>
      </c>
      <c r="D129" s="23">
        <v>6451</v>
      </c>
      <c r="E129" s="23">
        <v>6796</v>
      </c>
      <c r="F129" s="24">
        <v>27.46</v>
      </c>
      <c r="H129" s="48">
        <v>20036</v>
      </c>
      <c r="I129" s="48">
        <v>66092</v>
      </c>
      <c r="J129" s="49">
        <v>3865</v>
      </c>
      <c r="K129" s="49">
        <v>4033</v>
      </c>
    </row>
    <row r="130" spans="1:11" ht="28.5">
      <c r="A130" s="14" t="s">
        <v>104</v>
      </c>
      <c r="B130" s="23">
        <v>2499</v>
      </c>
      <c r="C130" s="23">
        <f t="shared" si="5"/>
        <v>8747</v>
      </c>
      <c r="D130" s="23">
        <v>4351</v>
      </c>
      <c r="E130" s="23">
        <v>4396</v>
      </c>
      <c r="F130" s="24">
        <v>47.2</v>
      </c>
      <c r="H130" s="33"/>
      <c r="I130" s="33"/>
      <c r="J130" s="49">
        <v>3772</v>
      </c>
      <c r="K130" s="49">
        <v>4199</v>
      </c>
    </row>
    <row r="131" spans="1:11" ht="28.5">
      <c r="A131" s="14" t="s">
        <v>105</v>
      </c>
      <c r="B131" s="23">
        <v>3095</v>
      </c>
      <c r="C131" s="23">
        <f t="shared" si="5"/>
        <v>10996</v>
      </c>
      <c r="D131" s="23">
        <v>5387</v>
      </c>
      <c r="E131" s="23">
        <v>5609</v>
      </c>
      <c r="F131" s="24">
        <v>65.38</v>
      </c>
      <c r="H131" s="48">
        <v>3832</v>
      </c>
      <c r="I131" s="48">
        <v>11675</v>
      </c>
      <c r="J131" s="49">
        <v>9919</v>
      </c>
      <c r="K131" s="49">
        <v>10510</v>
      </c>
    </row>
    <row r="132" spans="1:11" ht="28.5">
      <c r="A132" s="14"/>
      <c r="B132" s="23"/>
      <c r="C132" s="23"/>
      <c r="D132" s="23"/>
      <c r="E132" s="23"/>
      <c r="F132" s="1"/>
      <c r="H132" s="48">
        <v>2345</v>
      </c>
      <c r="I132" s="48">
        <v>8138</v>
      </c>
      <c r="J132" s="49">
        <v>6980</v>
      </c>
      <c r="K132" s="49">
        <v>7446</v>
      </c>
    </row>
    <row r="133" spans="1:11" ht="28.5">
      <c r="A133" s="11" t="s">
        <v>106</v>
      </c>
      <c r="B133" s="23">
        <f>SUM(B134:B138)</f>
        <v>20156</v>
      </c>
      <c r="C133" s="23">
        <f>SUM(C134:C138)</f>
        <v>63649</v>
      </c>
      <c r="D133" s="23">
        <f>SUM(D134:D138)</f>
        <v>30683</v>
      </c>
      <c r="E133" s="23">
        <f>SUM(E134:E138)</f>
        <v>32966</v>
      </c>
      <c r="F133" s="24">
        <f>SUM(F134:F138)</f>
        <v>312.25</v>
      </c>
      <c r="H133" s="48">
        <v>4401</v>
      </c>
      <c r="I133" s="48">
        <v>14111</v>
      </c>
      <c r="J133" s="31"/>
      <c r="K133" s="31"/>
    </row>
    <row r="134" spans="1:11" ht="28.5">
      <c r="A134" s="18" t="s">
        <v>107</v>
      </c>
      <c r="B134" s="23">
        <v>3553</v>
      </c>
      <c r="C134" s="23">
        <f>D134+E134</f>
        <v>12153</v>
      </c>
      <c r="D134" s="23">
        <v>5783</v>
      </c>
      <c r="E134" s="23">
        <v>6370</v>
      </c>
      <c r="F134" s="24">
        <v>129.83</v>
      </c>
      <c r="H134" s="48">
        <v>4083</v>
      </c>
      <c r="I134" s="48">
        <v>13103</v>
      </c>
      <c r="J134" s="49">
        <v>30719</v>
      </c>
      <c r="K134" s="49">
        <v>33973</v>
      </c>
    </row>
    <row r="135" spans="1:11" ht="28.5">
      <c r="A135" s="14" t="s">
        <v>108</v>
      </c>
      <c r="B135" s="23">
        <v>2356</v>
      </c>
      <c r="C135" s="23">
        <f>D135+E135</f>
        <v>8027</v>
      </c>
      <c r="D135" s="23">
        <v>3933</v>
      </c>
      <c r="E135" s="23">
        <v>4094</v>
      </c>
      <c r="F135" s="24">
        <v>44.23</v>
      </c>
      <c r="H135" s="48">
        <v>2424</v>
      </c>
      <c r="I135" s="48">
        <v>8561</v>
      </c>
      <c r="J135" s="49">
        <v>2677</v>
      </c>
      <c r="K135" s="49">
        <v>2971</v>
      </c>
    </row>
    <row r="136" spans="1:11" ht="28.5">
      <c r="A136" s="14" t="s">
        <v>109</v>
      </c>
      <c r="B136" s="23">
        <v>2821</v>
      </c>
      <c r="C136" s="23">
        <f>D136+E136</f>
        <v>8046</v>
      </c>
      <c r="D136" s="23">
        <v>3795</v>
      </c>
      <c r="E136" s="23">
        <v>4251</v>
      </c>
      <c r="F136" s="24">
        <v>24.92</v>
      </c>
      <c r="H136" s="33"/>
      <c r="I136" s="33"/>
      <c r="J136" s="49">
        <v>2871</v>
      </c>
      <c r="K136" s="49">
        <v>3143</v>
      </c>
    </row>
    <row r="137" spans="1:11" ht="28.5">
      <c r="A137" s="14" t="s">
        <v>110</v>
      </c>
      <c r="B137" s="23">
        <v>6651</v>
      </c>
      <c r="C137" s="23">
        <f>D137+E137</f>
        <v>20563</v>
      </c>
      <c r="D137" s="23">
        <v>9969</v>
      </c>
      <c r="E137" s="23">
        <v>10594</v>
      </c>
      <c r="F137" s="24">
        <v>66.61</v>
      </c>
      <c r="H137" s="48">
        <v>2951</v>
      </c>
      <c r="I137" s="48">
        <v>10504</v>
      </c>
      <c r="J137" s="49">
        <v>4940</v>
      </c>
      <c r="K137" s="49">
        <v>5441</v>
      </c>
    </row>
    <row r="138" spans="1:11" ht="28.5">
      <c r="A138" s="14" t="s">
        <v>111</v>
      </c>
      <c r="B138" s="23">
        <v>4775</v>
      </c>
      <c r="C138" s="23">
        <f>D138+E138</f>
        <v>14860</v>
      </c>
      <c r="D138" s="23">
        <v>7203</v>
      </c>
      <c r="E138" s="23">
        <v>7657</v>
      </c>
      <c r="F138" s="24">
        <v>46.66</v>
      </c>
      <c r="H138" s="33"/>
      <c r="I138" s="33"/>
      <c r="J138" s="49">
        <v>2297</v>
      </c>
      <c r="K138" s="49">
        <v>2424</v>
      </c>
    </row>
    <row r="139" spans="1:11" ht="28.5">
      <c r="A139" s="14"/>
      <c r="B139" s="23"/>
      <c r="C139" s="23"/>
      <c r="D139" s="23"/>
      <c r="E139" s="23"/>
      <c r="F139" s="1"/>
      <c r="H139" s="48">
        <v>20474</v>
      </c>
      <c r="I139" s="48">
        <v>62737</v>
      </c>
      <c r="J139" s="49">
        <v>2715</v>
      </c>
      <c r="K139" s="49">
        <v>3239</v>
      </c>
    </row>
    <row r="140" spans="1:11" ht="28.5">
      <c r="A140" s="11" t="s">
        <v>112</v>
      </c>
      <c r="B140" s="23">
        <f>SUM(B141:B149)</f>
        <v>21941</v>
      </c>
      <c r="C140" s="23">
        <f>SUM(C141:C149)</f>
        <v>65809</v>
      </c>
      <c r="D140" s="23">
        <f>SUM(D141:D149)</f>
        <v>31274</v>
      </c>
      <c r="E140" s="23">
        <f>SUM(E141:E149)</f>
        <v>34535</v>
      </c>
      <c r="F140" s="24">
        <f>SUM(F141:F149)</f>
        <v>319.33</v>
      </c>
      <c r="H140" s="33"/>
      <c r="I140" s="33"/>
      <c r="J140" s="49">
        <v>6123</v>
      </c>
      <c r="K140" s="49">
        <v>6923</v>
      </c>
    </row>
    <row r="141" spans="1:11" ht="28.5">
      <c r="A141" s="14" t="s">
        <v>113</v>
      </c>
      <c r="B141" s="23">
        <v>1901</v>
      </c>
      <c r="C141" s="23">
        <f aca="true" t="shared" si="6" ref="C141:C149">D141+E141</f>
        <v>5791</v>
      </c>
      <c r="D141" s="23">
        <v>2747</v>
      </c>
      <c r="E141" s="23">
        <v>3044</v>
      </c>
      <c r="F141" s="24">
        <v>25.69</v>
      </c>
      <c r="H141" s="48">
        <v>3609</v>
      </c>
      <c r="I141" s="48">
        <v>12013</v>
      </c>
      <c r="J141" s="49">
        <v>2785</v>
      </c>
      <c r="K141" s="49">
        <v>2911</v>
      </c>
    </row>
    <row r="142" spans="1:11" ht="28.5">
      <c r="A142" s="14" t="s">
        <v>114</v>
      </c>
      <c r="B142" s="23">
        <v>2025</v>
      </c>
      <c r="C142" s="23">
        <f t="shared" si="6"/>
        <v>6196</v>
      </c>
      <c r="D142" s="23">
        <v>3011</v>
      </c>
      <c r="E142" s="23">
        <v>3185</v>
      </c>
      <c r="F142" s="24">
        <v>40.34</v>
      </c>
      <c r="H142" s="48">
        <v>2367</v>
      </c>
      <c r="I142" s="48">
        <v>7898</v>
      </c>
      <c r="J142" s="49">
        <v>2687</v>
      </c>
      <c r="K142" s="49">
        <v>2963</v>
      </c>
    </row>
    <row r="143" spans="1:11" ht="28.5">
      <c r="A143" s="14" t="s">
        <v>115</v>
      </c>
      <c r="B143" s="23">
        <v>3582</v>
      </c>
      <c r="C143" s="23">
        <f t="shared" si="6"/>
        <v>10648</v>
      </c>
      <c r="D143" s="23">
        <v>5051</v>
      </c>
      <c r="E143" s="23">
        <v>5597</v>
      </c>
      <c r="F143" s="24">
        <v>45.16</v>
      </c>
      <c r="H143" s="48">
        <v>2850</v>
      </c>
      <c r="I143" s="48">
        <v>7971</v>
      </c>
      <c r="J143" s="49">
        <v>3624</v>
      </c>
      <c r="K143" s="49">
        <v>3958</v>
      </c>
    </row>
    <row r="144" spans="1:9" ht="28.5">
      <c r="A144" s="18" t="s">
        <v>116</v>
      </c>
      <c r="B144" s="23">
        <v>1308</v>
      </c>
      <c r="C144" s="23">
        <f t="shared" si="6"/>
        <v>4762</v>
      </c>
      <c r="D144" s="23">
        <v>2318</v>
      </c>
      <c r="E144" s="23">
        <v>2444</v>
      </c>
      <c r="F144" s="24">
        <v>33.92</v>
      </c>
      <c r="H144" s="48">
        <v>6900</v>
      </c>
      <c r="I144" s="48">
        <v>20429</v>
      </c>
    </row>
    <row r="145" spans="1:9" ht="28.5">
      <c r="A145" s="14" t="s">
        <v>117</v>
      </c>
      <c r="B145" s="23">
        <v>2247</v>
      </c>
      <c r="C145" s="23">
        <f t="shared" si="6"/>
        <v>6040</v>
      </c>
      <c r="D145" s="23">
        <v>2733</v>
      </c>
      <c r="E145" s="23">
        <v>3307</v>
      </c>
      <c r="F145" s="24">
        <v>17.07</v>
      </c>
      <c r="H145" s="48">
        <v>4748</v>
      </c>
      <c r="I145" s="48">
        <v>14426</v>
      </c>
    </row>
    <row r="146" spans="1:9" ht="28.5">
      <c r="A146" s="14" t="s">
        <v>118</v>
      </c>
      <c r="B146" s="23">
        <v>4413</v>
      </c>
      <c r="C146" s="23">
        <f t="shared" si="6"/>
        <v>13135</v>
      </c>
      <c r="D146" s="23">
        <v>6136</v>
      </c>
      <c r="E146" s="23">
        <v>6999</v>
      </c>
      <c r="F146" s="24">
        <v>36.64</v>
      </c>
      <c r="H146" s="33"/>
      <c r="I146" s="33"/>
    </row>
    <row r="147" spans="1:9" ht="28.5">
      <c r="A147" s="14" t="s">
        <v>119</v>
      </c>
      <c r="B147" s="23">
        <v>1782</v>
      </c>
      <c r="C147" s="23">
        <f t="shared" si="6"/>
        <v>5763</v>
      </c>
      <c r="D147" s="23">
        <v>2817</v>
      </c>
      <c r="E147" s="23">
        <v>2946</v>
      </c>
      <c r="F147" s="24">
        <v>44.11</v>
      </c>
      <c r="H147" s="48">
        <v>21792</v>
      </c>
      <c r="I147" s="48">
        <v>64692</v>
      </c>
    </row>
    <row r="148" spans="1:9" ht="28.5">
      <c r="A148" s="14" t="s">
        <v>120</v>
      </c>
      <c r="B148" s="23">
        <v>1877</v>
      </c>
      <c r="C148" s="23">
        <f t="shared" si="6"/>
        <v>5729</v>
      </c>
      <c r="D148" s="23">
        <v>2735</v>
      </c>
      <c r="E148" s="23">
        <v>2994</v>
      </c>
      <c r="F148" s="24">
        <v>32.45</v>
      </c>
      <c r="H148" s="33"/>
      <c r="I148" s="33"/>
    </row>
    <row r="149" spans="1:9" ht="29.25" thickBot="1">
      <c r="A149" s="25" t="s">
        <v>121</v>
      </c>
      <c r="B149" s="26">
        <v>2806</v>
      </c>
      <c r="C149" s="26">
        <f t="shared" si="6"/>
        <v>7745</v>
      </c>
      <c r="D149" s="26">
        <v>3726</v>
      </c>
      <c r="E149" s="26">
        <v>4019</v>
      </c>
      <c r="F149" s="27">
        <v>43.95</v>
      </c>
      <c r="H149" s="48">
        <v>1836</v>
      </c>
      <c r="I149" s="48">
        <v>5648</v>
      </c>
    </row>
    <row r="150" spans="1:9" ht="28.5">
      <c r="A150" s="6" t="s">
        <v>122</v>
      </c>
      <c r="B150" s="1"/>
      <c r="C150" s="1"/>
      <c r="D150" s="1"/>
      <c r="E150" s="1"/>
      <c r="F150" s="1"/>
      <c r="H150" s="48">
        <v>1954</v>
      </c>
      <c r="I150" s="48">
        <v>6014</v>
      </c>
    </row>
    <row r="151" spans="1:9" ht="25.5">
      <c r="A151" s="6" t="s">
        <v>123</v>
      </c>
      <c r="B151" s="6"/>
      <c r="C151" s="6"/>
      <c r="D151" s="6"/>
      <c r="E151" s="6"/>
      <c r="F151" s="6"/>
      <c r="H151" s="48">
        <v>3550</v>
      </c>
      <c r="I151" s="48">
        <v>10381</v>
      </c>
    </row>
    <row r="152" spans="1:9" ht="25.5">
      <c r="A152" s="6" t="s">
        <v>124</v>
      </c>
      <c r="B152" s="6"/>
      <c r="C152" s="6"/>
      <c r="D152" s="6"/>
      <c r="E152" s="6"/>
      <c r="F152" s="6"/>
      <c r="H152" s="48">
        <v>1340</v>
      </c>
      <c r="I152" s="48">
        <v>4721</v>
      </c>
    </row>
    <row r="153" spans="8:9" ht="25.5">
      <c r="H153" s="49">
        <v>2250</v>
      </c>
      <c r="I153" s="49">
        <v>5954</v>
      </c>
    </row>
    <row r="154" spans="8:9" ht="25.5">
      <c r="H154" s="49">
        <v>4503</v>
      </c>
      <c r="I154" s="49">
        <v>13046</v>
      </c>
    </row>
    <row r="155" spans="8:9" ht="25.5">
      <c r="H155" s="49">
        <v>1752</v>
      </c>
      <c r="I155" s="49">
        <v>5696</v>
      </c>
    </row>
    <row r="156" spans="8:9" ht="25.5">
      <c r="H156" s="49">
        <v>1870</v>
      </c>
      <c r="I156" s="49">
        <v>5650</v>
      </c>
    </row>
    <row r="157" spans="8:9" ht="25.5">
      <c r="H157" s="49">
        <v>2737</v>
      </c>
      <c r="I157" s="49">
        <v>7582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2005-07-06T04:32:17Z</cp:lastPrinted>
  <dcterms:created xsi:type="dcterms:W3CDTF">2003-12-02T02:51:02Z</dcterms:created>
  <dcterms:modified xsi:type="dcterms:W3CDTF">2007-04-20T01:37:48Z</dcterms:modified>
  <cp:category/>
  <cp:version/>
  <cp:contentType/>
  <cp:contentStatus/>
</cp:coreProperties>
</file>