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２-１表" sheetId="1" r:id="rId1"/>
  </sheets>
  <definedNames>
    <definedName name="_xlnm.Print_Area" localSheetId="0">'２-１表'!$B$1:$X$135</definedName>
  </definedNames>
  <calcPr fullCalcOnLoad="1"/>
</workbook>
</file>

<file path=xl/sharedStrings.xml><?xml version="1.0" encoding="utf-8"?>
<sst xmlns="http://schemas.openxmlformats.org/spreadsheetml/2006/main" count="302" uniqueCount="147">
  <si>
    <t>（２－１）</t>
  </si>
  <si>
    <t>　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</si>
  <si>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</si>
  <si>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</si>
  <si>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</si>
  <si>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</si>
  <si>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</si>
  <si>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</si>
  <si>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</si>
  <si>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</si>
  <si>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</si>
  <si>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</si>
  <si>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</si>
  <si>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</si>
  <si>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</si>
  <si>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 xml:space="preserve"> 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</si>
  <si>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</si>
  <si>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</si>
  <si>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</si>
  <si>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</si>
  <si>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</si>
  <si>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</si>
  <si>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</si>
  <si>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</si>
  <si>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</si>
  <si>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</si>
  <si>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</si>
  <si>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</si>
  <si>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</si>
  <si>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</si>
  <si>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</si>
  <si>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</si>
  <si>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</si>
  <si>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</si>
  <si>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</si>
  <si>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</si>
  <si>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</si>
  <si>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</si>
  <si>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</si>
  <si>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</si>
  <si>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</si>
  <si>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</si>
  <si>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</si>
  <si>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</si>
  <si>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</si>
  <si>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</si>
  <si>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</si>
  <si>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</si>
  <si>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</si>
  <si>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-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</si>
  <si>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</si>
  <si>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</si>
  <si>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</si>
  <si>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</si>
  <si>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</si>
  <si>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</si>
  <si>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</si>
  <si>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</si>
  <si>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</si>
  <si>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</si>
  <si>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</si>
  <si>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</si>
  <si>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</si>
  <si>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</si>
  <si>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</si>
  <si>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</si>
  <si>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</si>
  <si>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</si>
  <si>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</si>
  <si>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</si>
  <si>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</si>
  <si>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</si>
  <si>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</si>
  <si>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</si>
  <si>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</si>
  <si>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</si>
  <si>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</si>
  <si>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</si>
  <si>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</si>
  <si>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</si>
  <si>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</si>
  <si>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</si>
  <si>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</si>
  <si>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</si>
  <si>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</si>
  <si>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</si>
  <si>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</si>
  <si>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</si>
  <si>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</si>
  <si>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</si>
  <si>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</si>
  <si>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</si>
  <si>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</si>
  <si>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</si>
  <si>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</si>
  <si>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</si>
  <si>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</si>
  <si>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</si>
  <si>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</si>
  <si>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</si>
  <si>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</si>
  <si>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</si>
  <si>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</si>
  <si>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</si>
  <si>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</si>
  <si>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</si>
  <si>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</si>
  <si>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</si>
  <si>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</si>
  <si>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</si>
  <si>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</si>
  <si>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</si>
  <si>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</si>
  <si>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</si>
  <si>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</si>
  <si>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</si>
  <si>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</si>
  <si>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</si>
  <si>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</si>
  <si>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</si>
  <si>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第２－１表　人口動態総覧、千葉県・保健所・市町村別</t>
  </si>
  <si>
    <t>平成15年</t>
  </si>
  <si>
    <t>出　　　　生</t>
  </si>
  <si>
    <t>死　　亡</t>
  </si>
  <si>
    <t>乳児死亡</t>
  </si>
  <si>
    <t xml:space="preserve"> 新生児死亡</t>
  </si>
  <si>
    <t>死</t>
  </si>
  <si>
    <t>　　　産</t>
  </si>
  <si>
    <t>婚　　　姻</t>
  </si>
  <si>
    <t>離　　　婚</t>
  </si>
  <si>
    <t>自然死産</t>
  </si>
  <si>
    <t>人工死産</t>
  </si>
  <si>
    <t>合計特殊</t>
  </si>
  <si>
    <t>実　数</t>
  </si>
  <si>
    <t>出 生 率</t>
  </si>
  <si>
    <t>常住人口を入力</t>
  </si>
  <si>
    <t>数式注意</t>
  </si>
  <si>
    <t>町→市</t>
  </si>
  <si>
    <t>船橋市</t>
  </si>
  <si>
    <t>注１）率算出に用いた市町村人口は、平成１5年１０月１日「千葉県毎月常住人口」である。</t>
  </si>
  <si>
    <t>注２）合計特殊出生率の算出に用いた市町村人口は、平成１5年４月１日「千葉県年齢別・町丁字別人口」である。</t>
  </si>
  <si>
    <t>注３）県計の率は、平成１4年厚生労働省大臣官房統計情報部「人口動態統計」による。</t>
  </si>
  <si>
    <t>平成15年</t>
  </si>
  <si>
    <t>死　　亡</t>
  </si>
  <si>
    <t>白井市</t>
  </si>
  <si>
    <t>富里市</t>
  </si>
  <si>
    <t>2015年6月8日富津市の合計特殊出生率を修正しました。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</si>
</sst>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</numFmts>
  <fonts count="47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24"/>
      <name val="ＭＳ 明朝"/>
      <family val="1"/>
    </font>
    <font>
      <sz val="14"/>
      <color indexed="8"/>
      <name val="ＭＳ 明朝"/>
      <family val="1"/>
    </font>
    <font>
      <sz val="20"/>
      <name val="ＭＳ 明朝"/>
      <family val="1"/>
    </font>
    <font>
      <sz val="20"/>
      <color indexed="8"/>
      <name val="ＭＳ 明朝"/>
      <family val="1"/>
    </font>
    <font>
      <sz val="18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176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Continuous" wrapText="1"/>
    </xf>
    <xf numFmtId="176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37" fontId="7" fillId="0" borderId="18" xfId="0" applyNumberFormat="1" applyFont="1" applyBorder="1" applyAlignment="1" applyProtection="1">
      <alignment horizontal="left" wrapText="1"/>
      <protection/>
    </xf>
    <xf numFmtId="0" fontId="7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Continuous"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33" borderId="0" xfId="0" applyFont="1" applyFill="1" applyAlignment="1">
      <alignment wrapText="1"/>
    </xf>
    <xf numFmtId="0" fontId="7" fillId="0" borderId="15" xfId="0" applyFont="1" applyBorder="1" applyAlignment="1">
      <alignment horizontal="centerContinuous" vertical="center" wrapText="1"/>
    </xf>
    <xf numFmtId="37" fontId="7" fillId="0" borderId="15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Continuous" vertical="top" wrapText="1"/>
    </xf>
    <xf numFmtId="0" fontId="7" fillId="0" borderId="21" xfId="0" applyFont="1" applyBorder="1" applyAlignment="1">
      <alignment horizontal="centerContinuous" vertical="center" wrapText="1"/>
    </xf>
    <xf numFmtId="176" fontId="7" fillId="0" borderId="15" xfId="0" applyNumberFormat="1" applyFont="1" applyBorder="1" applyAlignment="1" applyProtection="1">
      <alignment/>
      <protection/>
    </xf>
    <xf numFmtId="0" fontId="10" fillId="0" borderId="22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22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22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18" xfId="0" applyNumberFormat="1" applyFont="1" applyFill="1" applyBorder="1" applyAlignment="1">
      <alignment/>
    </xf>
    <xf numFmtId="176" fontId="10" fillId="0" borderId="23" xfId="0" applyNumberFormat="1" applyFont="1" applyFill="1" applyBorder="1" applyAlignment="1" applyProtection="1">
      <alignment/>
      <protection/>
    </xf>
    <xf numFmtId="177" fontId="10" fillId="0" borderId="22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2" fontId="10" fillId="0" borderId="22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177" fontId="10" fillId="0" borderId="18" xfId="0" applyNumberFormat="1" applyFont="1" applyFill="1" applyBorder="1" applyAlignment="1" applyProtection="1">
      <alignment/>
      <protection/>
    </xf>
    <xf numFmtId="4" fontId="10" fillId="0" borderId="22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22" xfId="0" applyFont="1" applyFill="1" applyBorder="1" applyAlignment="1">
      <alignment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7" fontId="7" fillId="0" borderId="22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 locked="0"/>
    </xf>
    <xf numFmtId="176" fontId="7" fillId="0" borderId="22" xfId="0" applyNumberFormat="1" applyFont="1" applyFill="1" applyBorder="1" applyAlignment="1" applyProtection="1">
      <alignment/>
      <protection/>
    </xf>
    <xf numFmtId="177" fontId="7" fillId="0" borderId="18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77" fontId="7" fillId="0" borderId="22" xfId="0" applyNumberFormat="1" applyFont="1" applyFill="1" applyBorder="1" applyAlignment="1">
      <alignment/>
    </xf>
    <xf numFmtId="37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0" fontId="7" fillId="0" borderId="22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/>
    </xf>
    <xf numFmtId="176" fontId="7" fillId="0" borderId="22" xfId="0" applyNumberFormat="1" applyFont="1" applyFill="1" applyBorder="1" applyAlignment="1" applyProtection="1">
      <alignment horizontal="right"/>
      <protection/>
    </xf>
    <xf numFmtId="177" fontId="7" fillId="0" borderId="18" xfId="0" applyNumberFormat="1" applyFont="1" applyFill="1" applyBorder="1" applyAlignment="1" applyProtection="1">
      <alignment horizontal="right"/>
      <protection/>
    </xf>
    <xf numFmtId="177" fontId="7" fillId="0" borderId="22" xfId="0" applyNumberFormat="1" applyFont="1" applyFill="1" applyBorder="1" applyAlignment="1" applyProtection="1">
      <alignment horizontal="right"/>
      <protection/>
    </xf>
    <xf numFmtId="4" fontId="7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177" fontId="7" fillId="0" borderId="0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177" fontId="8" fillId="0" borderId="18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 horizontal="right"/>
      <protection/>
    </xf>
    <xf numFmtId="177" fontId="8" fillId="0" borderId="18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177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7" fillId="0" borderId="22" xfId="0" applyNumberFormat="1" applyFont="1" applyBorder="1" applyAlignment="1" applyProtection="1">
      <alignment/>
      <protection/>
    </xf>
    <xf numFmtId="177" fontId="7" fillId="0" borderId="0" xfId="0" applyNumberFormat="1" applyFont="1" applyAlignment="1">
      <alignment horizontal="right"/>
    </xf>
    <xf numFmtId="176" fontId="7" fillId="0" borderId="22" xfId="0" applyNumberFormat="1" applyFont="1" applyBorder="1" applyAlignment="1" applyProtection="1">
      <alignment horizontal="right"/>
      <protection/>
    </xf>
    <xf numFmtId="177" fontId="7" fillId="0" borderId="18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4" fontId="7" fillId="0" borderId="0" xfId="0" applyNumberFormat="1" applyFont="1" applyAlignment="1" applyProtection="1">
      <alignment/>
      <protection/>
    </xf>
    <xf numFmtId="0" fontId="7" fillId="0" borderId="22" xfId="0" applyFont="1" applyBorder="1" applyAlignment="1">
      <alignment horizontal="distributed" vertical="center"/>
    </xf>
    <xf numFmtId="2" fontId="7" fillId="0" borderId="22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Alignment="1" applyProtection="1">
      <alignment/>
      <protection locked="0"/>
    </xf>
    <xf numFmtId="177" fontId="7" fillId="0" borderId="22" xfId="0" applyNumberFormat="1" applyFont="1" applyBorder="1" applyAlignment="1" applyProtection="1">
      <alignment horizontal="right"/>
      <protection/>
    </xf>
    <xf numFmtId="180" fontId="7" fillId="0" borderId="22" xfId="0" applyNumberFormat="1" applyFont="1" applyBorder="1" applyAlignment="1" applyProtection="1">
      <alignment horizontal="right"/>
      <protection/>
    </xf>
    <xf numFmtId="180" fontId="7" fillId="0" borderId="22" xfId="0" applyNumberFormat="1" applyFont="1" applyBorder="1" applyAlignment="1">
      <alignment/>
    </xf>
    <xf numFmtId="2" fontId="7" fillId="0" borderId="22" xfId="0" applyNumberFormat="1" applyFont="1" applyBorder="1" applyAlignment="1" applyProtection="1">
      <alignment/>
      <protection/>
    </xf>
    <xf numFmtId="180" fontId="7" fillId="0" borderId="22" xfId="0" applyNumberFormat="1" applyFont="1" applyBorder="1" applyAlignment="1">
      <alignment horizontal="right"/>
    </xf>
    <xf numFmtId="4" fontId="12" fillId="0" borderId="0" xfId="0" applyNumberFormat="1" applyFont="1" applyAlignment="1" applyProtection="1">
      <alignment/>
      <protection/>
    </xf>
    <xf numFmtId="0" fontId="7" fillId="0" borderId="24" xfId="0" applyFont="1" applyBorder="1" applyAlignment="1">
      <alignment horizontal="distributed" vertical="center"/>
    </xf>
    <xf numFmtId="177" fontId="7" fillId="0" borderId="25" xfId="0" applyNumberFormat="1" applyFont="1" applyBorder="1" applyAlignment="1" applyProtection="1">
      <alignment/>
      <protection/>
    </xf>
    <xf numFmtId="176" fontId="7" fillId="0" borderId="25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177" fontId="8" fillId="0" borderId="25" xfId="0" applyNumberFormat="1" applyFont="1" applyBorder="1" applyAlignment="1" applyProtection="1">
      <alignment/>
      <protection/>
    </xf>
    <xf numFmtId="176" fontId="7" fillId="0" borderId="24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>
      <alignment horizontal="right"/>
    </xf>
    <xf numFmtId="176" fontId="7" fillId="0" borderId="24" xfId="0" applyNumberFormat="1" applyFont="1" applyBorder="1" applyAlignment="1" applyProtection="1">
      <alignment horizontal="right"/>
      <protection/>
    </xf>
    <xf numFmtId="177" fontId="7" fillId="0" borderId="26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37" fontId="7" fillId="0" borderId="25" xfId="0" applyNumberFormat="1" applyFont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/>
      <protection/>
    </xf>
    <xf numFmtId="4" fontId="7" fillId="0" borderId="26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6" fontId="12" fillId="0" borderId="0" xfId="0" applyNumberFormat="1" applyFont="1" applyAlignment="1" applyProtection="1">
      <alignment/>
      <protection/>
    </xf>
    <xf numFmtId="176" fontId="7" fillId="0" borderId="23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/>
      <protection/>
    </xf>
    <xf numFmtId="180" fontId="7" fillId="0" borderId="22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Alignment="1">
      <alignment/>
    </xf>
    <xf numFmtId="2" fontId="7" fillId="0" borderId="22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>
      <alignment horizontal="right"/>
    </xf>
    <xf numFmtId="2" fontId="7" fillId="0" borderId="24" xfId="0" applyNumberFormat="1" applyFont="1" applyBorder="1" applyAlignment="1" applyProtection="1">
      <alignment vertical="center"/>
      <protection/>
    </xf>
    <xf numFmtId="180" fontId="7" fillId="0" borderId="24" xfId="0" applyNumberFormat="1" applyFont="1" applyBorder="1" applyAlignment="1">
      <alignment horizontal="right"/>
    </xf>
    <xf numFmtId="180" fontId="7" fillId="0" borderId="25" xfId="0" applyNumberFormat="1" applyFont="1" applyBorder="1" applyAlignment="1" applyProtection="1">
      <alignment horizontal="right"/>
      <protection/>
    </xf>
    <xf numFmtId="4" fontId="7" fillId="0" borderId="24" xfId="0" applyNumberFormat="1" applyFont="1" applyBorder="1" applyAlignment="1" applyProtection="1">
      <alignment/>
      <protection/>
    </xf>
    <xf numFmtId="4" fontId="7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37" fontId="7" fillId="0" borderId="14" xfId="0" applyNumberFormat="1" applyFont="1" applyBorder="1" applyAlignment="1" applyProtection="1">
      <alignment horizontal="center" vertical="center"/>
      <protection/>
    </xf>
    <xf numFmtId="37" fontId="7" fillId="0" borderId="10" xfId="0" applyNumberFormat="1" applyFont="1" applyBorder="1" applyAlignment="1" applyProtection="1">
      <alignment horizontal="center" vertical="center"/>
      <protection/>
    </xf>
    <xf numFmtId="37" fontId="7" fillId="0" borderId="27" xfId="0" applyNumberFormat="1" applyFont="1" applyBorder="1" applyAlignment="1" applyProtection="1">
      <alignment horizontal="center" vertical="center"/>
      <protection/>
    </xf>
    <xf numFmtId="37" fontId="7" fillId="0" borderId="15" xfId="0" applyNumberFormat="1" applyFont="1" applyBorder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7" fontId="8" fillId="0" borderId="14" xfId="0" applyNumberFormat="1" applyFont="1" applyBorder="1" applyAlignment="1" applyProtection="1">
      <alignment horizontal="center" vertical="center"/>
      <protection/>
    </xf>
    <xf numFmtId="37" fontId="8" fillId="0" borderId="27" xfId="0" applyNumberFormat="1" applyFont="1" applyBorder="1" applyAlignment="1" applyProtection="1">
      <alignment horizontal="center" vertical="center"/>
      <protection/>
    </xf>
    <xf numFmtId="37" fontId="8" fillId="0" borderId="15" xfId="0" applyNumberFormat="1" applyFont="1" applyBorder="1" applyAlignment="1" applyProtection="1">
      <alignment horizontal="center" vertical="center"/>
      <protection/>
    </xf>
    <xf numFmtId="37" fontId="8" fillId="0" borderId="17" xfId="0" applyNumberFormat="1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36"/>
  <sheetViews>
    <sheetView tabSelected="1" defaultGridColor="0" view="pageBreakPreview" zoomScale="50" zoomScaleNormal="50" zoomScaleSheetLayoutView="50" zoomScalePageLayoutView="0" colorId="22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8" sqref="C8"/>
    </sheetView>
  </sheetViews>
  <sheetFormatPr defaultColWidth="13.5" defaultRowHeight="18"/>
  <cols>
    <col min="1" max="1" width="1.66015625" style="0" customWidth="1"/>
    <col min="2" max="2" width="14.91015625" style="0" customWidth="1"/>
    <col min="3" max="3" width="13.66015625" style="2" customWidth="1"/>
    <col min="4" max="4" width="9.66015625" style="0" customWidth="1"/>
    <col min="5" max="5" width="12.66015625" style="2" customWidth="1"/>
    <col min="6" max="6" width="13.66015625" style="3" customWidth="1"/>
    <col min="7" max="7" width="9.66015625" style="0" customWidth="1"/>
    <col min="8" max="8" width="12.66015625" style="0" customWidth="1"/>
    <col min="9" max="9" width="9.66015625" style="0" customWidth="1"/>
    <col min="10" max="10" width="12.66015625" style="0" customWidth="1"/>
    <col min="11" max="11" width="9.66015625" style="0" customWidth="1"/>
    <col min="12" max="12" width="13.66015625" style="0" customWidth="1"/>
    <col min="13" max="13" width="9.66015625" style="0" customWidth="1"/>
    <col min="14" max="14" width="13.66015625" style="0" customWidth="1"/>
    <col min="15" max="15" width="9.66015625" style="0" customWidth="1"/>
    <col min="16" max="16" width="13.66015625" style="0" customWidth="1"/>
    <col min="17" max="17" width="9.66015625" style="0" customWidth="1"/>
    <col min="18" max="19" width="12.66015625" style="0" customWidth="1"/>
    <col min="20" max="20" width="15.66015625" style="2" customWidth="1"/>
    <col min="21" max="21" width="9.66015625" style="0" customWidth="1"/>
    <col min="22" max="22" width="15.66015625" style="2" customWidth="1"/>
    <col min="23" max="23" width="9.66015625" style="0" customWidth="1"/>
    <col min="24" max="24" width="13.5" style="0" customWidth="1"/>
    <col min="25" max="28" width="10.66015625" style="0" hidden="1" customWidth="1"/>
  </cols>
  <sheetData>
    <row r="1" ht="28.5">
      <c r="B1" s="1" t="s">
        <v>120</v>
      </c>
    </row>
    <row r="3" spans="1:26" ht="24.75" thickBot="1">
      <c r="A3" s="4"/>
      <c r="B3" s="5" t="s">
        <v>0</v>
      </c>
      <c r="C3" s="6"/>
      <c r="D3" s="5"/>
      <c r="E3" s="6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5"/>
      <c r="V3" s="6"/>
      <c r="W3" s="5" t="s">
        <v>1</v>
      </c>
      <c r="X3" s="6" t="s">
        <v>121</v>
      </c>
      <c r="Y3" s="4"/>
      <c r="Z3" s="4"/>
    </row>
    <row r="4" spans="1:26" ht="24">
      <c r="A4" s="4"/>
      <c r="B4" s="8" t="s">
        <v>1</v>
      </c>
      <c r="C4" s="137" t="s">
        <v>122</v>
      </c>
      <c r="D4" s="138"/>
      <c r="E4" s="139"/>
      <c r="F4" s="145" t="s">
        <v>123</v>
      </c>
      <c r="G4" s="146"/>
      <c r="H4" s="143" t="s">
        <v>124</v>
      </c>
      <c r="I4" s="144"/>
      <c r="J4" s="143" t="s">
        <v>125</v>
      </c>
      <c r="K4" s="144"/>
      <c r="L4" s="9" t="s">
        <v>126</v>
      </c>
      <c r="M4" s="10"/>
      <c r="N4" s="11" t="s">
        <v>127</v>
      </c>
      <c r="O4" s="12"/>
      <c r="P4" s="13"/>
      <c r="Q4" s="11" t="s">
        <v>2</v>
      </c>
      <c r="R4" s="11"/>
      <c r="S4" s="11"/>
      <c r="T4" s="137" t="s">
        <v>128</v>
      </c>
      <c r="U4" s="139"/>
      <c r="V4" s="137" t="s">
        <v>129</v>
      </c>
      <c r="W4" s="139"/>
      <c r="X4" s="14"/>
      <c r="Y4" s="4"/>
      <c r="Z4" s="4"/>
    </row>
    <row r="5" spans="1:26" ht="48">
      <c r="A5" s="4"/>
      <c r="B5" s="15" t="s">
        <v>3</v>
      </c>
      <c r="C5" s="140"/>
      <c r="D5" s="141"/>
      <c r="E5" s="142"/>
      <c r="F5" s="147"/>
      <c r="G5" s="148"/>
      <c r="H5" s="16" t="s">
        <v>4</v>
      </c>
      <c r="I5" s="17"/>
      <c r="J5" s="16" t="s">
        <v>5</v>
      </c>
      <c r="K5" s="18"/>
      <c r="L5" s="149" t="s">
        <v>130</v>
      </c>
      <c r="M5" s="150"/>
      <c r="N5" s="149" t="s">
        <v>131</v>
      </c>
      <c r="O5" s="150"/>
      <c r="P5" s="19" t="s">
        <v>6</v>
      </c>
      <c r="Q5" s="20" t="s">
        <v>7</v>
      </c>
      <c r="R5" s="21" t="s">
        <v>8</v>
      </c>
      <c r="S5" s="22" t="s">
        <v>9</v>
      </c>
      <c r="T5" s="140"/>
      <c r="U5" s="142"/>
      <c r="V5" s="140"/>
      <c r="W5" s="142"/>
      <c r="X5" s="23" t="s">
        <v>132</v>
      </c>
      <c r="Y5" s="4"/>
      <c r="Z5" s="4"/>
    </row>
    <row r="6" spans="1:26" ht="48">
      <c r="A6" s="4"/>
      <c r="B6" s="24" t="s">
        <v>10</v>
      </c>
      <c r="C6" s="151" t="s">
        <v>133</v>
      </c>
      <c r="D6" s="25" t="s">
        <v>11</v>
      </c>
      <c r="E6" s="26" t="s">
        <v>12</v>
      </c>
      <c r="F6" s="151" t="s">
        <v>133</v>
      </c>
      <c r="G6" s="25" t="s">
        <v>11</v>
      </c>
      <c r="H6" s="151" t="s">
        <v>133</v>
      </c>
      <c r="I6" s="25" t="s">
        <v>11</v>
      </c>
      <c r="J6" s="151" t="s">
        <v>133</v>
      </c>
      <c r="K6" s="25" t="s">
        <v>11</v>
      </c>
      <c r="L6" s="151" t="s">
        <v>133</v>
      </c>
      <c r="M6" s="27" t="s">
        <v>11</v>
      </c>
      <c r="N6" s="151" t="s">
        <v>133</v>
      </c>
      <c r="O6" s="25" t="s">
        <v>11</v>
      </c>
      <c r="P6" s="151" t="s">
        <v>133</v>
      </c>
      <c r="Q6" s="25" t="s">
        <v>11</v>
      </c>
      <c r="R6" s="28" t="s">
        <v>13</v>
      </c>
      <c r="S6" s="29" t="s">
        <v>14</v>
      </c>
      <c r="T6" s="151" t="s">
        <v>133</v>
      </c>
      <c r="U6" s="30" t="s">
        <v>11</v>
      </c>
      <c r="V6" s="151" t="s">
        <v>133</v>
      </c>
      <c r="W6" s="31" t="s">
        <v>11</v>
      </c>
      <c r="X6" s="23" t="s">
        <v>134</v>
      </c>
      <c r="Y6" s="4"/>
      <c r="Z6" s="4"/>
    </row>
    <row r="7" spans="1:26" ht="121.5">
      <c r="A7" s="32" t="s">
        <v>135</v>
      </c>
      <c r="B7" s="17" t="s">
        <v>15</v>
      </c>
      <c r="C7" s="152"/>
      <c r="D7" s="33" t="s">
        <v>16</v>
      </c>
      <c r="E7" s="34" t="s">
        <v>17</v>
      </c>
      <c r="F7" s="152"/>
      <c r="G7" s="33" t="s">
        <v>16</v>
      </c>
      <c r="H7" s="152"/>
      <c r="I7" s="35" t="s">
        <v>18</v>
      </c>
      <c r="J7" s="152"/>
      <c r="K7" s="33" t="s">
        <v>18</v>
      </c>
      <c r="L7" s="152"/>
      <c r="M7" s="36" t="s">
        <v>19</v>
      </c>
      <c r="N7" s="152"/>
      <c r="O7" s="35" t="s">
        <v>19</v>
      </c>
      <c r="P7" s="152"/>
      <c r="Q7" s="35" t="s">
        <v>19</v>
      </c>
      <c r="R7" s="37" t="s">
        <v>20</v>
      </c>
      <c r="S7" s="37" t="s">
        <v>21</v>
      </c>
      <c r="T7" s="152"/>
      <c r="U7" s="33" t="s">
        <v>16</v>
      </c>
      <c r="V7" s="152"/>
      <c r="W7" s="38" t="s">
        <v>16</v>
      </c>
      <c r="X7" s="39"/>
      <c r="Y7" s="4"/>
      <c r="Z7" s="4"/>
    </row>
    <row r="8" spans="1:27" ht="24">
      <c r="A8" s="4">
        <f>A9+A10</f>
        <v>6028315</v>
      </c>
      <c r="B8" s="40" t="s">
        <v>22</v>
      </c>
      <c r="C8" s="41">
        <f>C9+C10</f>
        <v>52789</v>
      </c>
      <c r="D8" s="42">
        <v>8.9</v>
      </c>
      <c r="E8" s="43">
        <f>E9+E10</f>
        <v>4592</v>
      </c>
      <c r="F8" s="44">
        <f>F9+F10</f>
        <v>40579</v>
      </c>
      <c r="G8" s="45">
        <v>6.8</v>
      </c>
      <c r="H8" s="46">
        <f>H9+H10</f>
        <v>154</v>
      </c>
      <c r="I8" s="45">
        <v>2.9</v>
      </c>
      <c r="J8" s="46">
        <f>J9+J10</f>
        <v>83</v>
      </c>
      <c r="K8" s="45">
        <v>1.6</v>
      </c>
      <c r="L8" s="46">
        <f>L9+L10</f>
        <v>856</v>
      </c>
      <c r="M8" s="45">
        <v>15.7</v>
      </c>
      <c r="N8" s="47">
        <f>N9+N10</f>
        <v>757</v>
      </c>
      <c r="O8" s="45">
        <v>13.9</v>
      </c>
      <c r="P8" s="46">
        <f>P9+P10</f>
        <v>322</v>
      </c>
      <c r="Q8" s="48">
        <v>6.1</v>
      </c>
      <c r="R8" s="46">
        <f>R9+R10</f>
        <v>264</v>
      </c>
      <c r="S8" s="49">
        <f>S9+S10</f>
        <v>58</v>
      </c>
      <c r="T8" s="50">
        <f>T9+T10</f>
        <v>37124</v>
      </c>
      <c r="U8" s="45">
        <v>6.2</v>
      </c>
      <c r="V8" s="50">
        <f>V9+V10</f>
        <v>13365</v>
      </c>
      <c r="W8" s="51">
        <v>2.24</v>
      </c>
      <c r="X8" s="52">
        <v>1.2</v>
      </c>
      <c r="Y8" s="4">
        <f>Y9+Y10</f>
        <v>54402</v>
      </c>
      <c r="Z8" s="4"/>
      <c r="AA8">
        <f>AA9+AA10</f>
        <v>53053</v>
      </c>
    </row>
    <row r="9" spans="1:28" ht="24">
      <c r="A9" s="4">
        <f>SUM(A32:A77)</f>
        <v>5417984</v>
      </c>
      <c r="B9" s="40" t="s">
        <v>23</v>
      </c>
      <c r="C9" s="41">
        <f>SUM(C32:C77)</f>
        <v>48783</v>
      </c>
      <c r="D9" s="42">
        <f>ROUND(C9/A9*1000,1)</f>
        <v>9</v>
      </c>
      <c r="E9" s="43">
        <f>SUM(E32:E77)</f>
        <v>4210</v>
      </c>
      <c r="F9" s="41">
        <f>SUM(F32:F77)</f>
        <v>34300</v>
      </c>
      <c r="G9" s="45">
        <f>ROUND(F9/A9*1000,1)</f>
        <v>6.3</v>
      </c>
      <c r="H9" s="41">
        <f>SUM(H32:H77)</f>
        <v>140</v>
      </c>
      <c r="I9" s="45">
        <f>ROUND(H9/C9*1000,1)</f>
        <v>2.9</v>
      </c>
      <c r="J9" s="41">
        <f>SUM(J32:J77)</f>
        <v>77</v>
      </c>
      <c r="K9" s="45">
        <f>ROUND(J9/C9*1000,1)</f>
        <v>1.6</v>
      </c>
      <c r="L9" s="41">
        <f>SUM(L32:L77)</f>
        <v>776</v>
      </c>
      <c r="M9" s="45">
        <f>ROUND(L9/Y9*1000,1)</f>
        <v>15.4</v>
      </c>
      <c r="N9" s="53">
        <f>SUM(N32:N77)</f>
        <v>684</v>
      </c>
      <c r="O9" s="45">
        <f>ROUND(N9/Y9*1000,1)</f>
        <v>13.6</v>
      </c>
      <c r="P9" s="41">
        <f>SUM(P32:P77)</f>
        <v>295</v>
      </c>
      <c r="Q9" s="45">
        <f>ROUND(P9/AA9*1000,1)</f>
        <v>6</v>
      </c>
      <c r="R9" s="41">
        <f>SUM(R32:R77)</f>
        <v>241</v>
      </c>
      <c r="S9" s="49">
        <f>SUM(S32:S75)</f>
        <v>53</v>
      </c>
      <c r="T9" s="41">
        <f>SUM(T32:T77)</f>
        <v>34389</v>
      </c>
      <c r="U9" s="45">
        <f>ROUND(T9/A9*1000,1)</f>
        <v>6.3</v>
      </c>
      <c r="V9" s="41">
        <f>SUM(V32:V77)</f>
        <v>12176</v>
      </c>
      <c r="W9" s="54">
        <f>ROUND(V9/A9*1000,2)</f>
        <v>2.25</v>
      </c>
      <c r="X9" s="52"/>
      <c r="Y9" s="55">
        <f>SUM(Y32:Y77)</f>
        <v>50243</v>
      </c>
      <c r="Z9" s="55"/>
      <c r="AA9" s="55">
        <f>SUM(AA32:AA77)</f>
        <v>49024</v>
      </c>
      <c r="AB9" s="56" t="s">
        <v>136</v>
      </c>
    </row>
    <row r="10" spans="1:28" ht="24">
      <c r="A10" s="4">
        <f>SUM(A78:A132)</f>
        <v>610331</v>
      </c>
      <c r="B10" s="40" t="s">
        <v>24</v>
      </c>
      <c r="C10" s="41">
        <f>SUM(C78:C132)</f>
        <v>4006</v>
      </c>
      <c r="D10" s="42">
        <f>ROUND(C10/A10*1000,1)</f>
        <v>6.6</v>
      </c>
      <c r="E10" s="43">
        <f>SUM(E78:E132)</f>
        <v>382</v>
      </c>
      <c r="F10" s="44">
        <f>SUM(F78:F132)</f>
        <v>6279</v>
      </c>
      <c r="G10" s="45">
        <f>ROUND(F10/A10*1000,1)</f>
        <v>10.3</v>
      </c>
      <c r="H10" s="46">
        <f>SUM(H78:H132)</f>
        <v>14</v>
      </c>
      <c r="I10" s="45">
        <f>ROUND(H10/C10*1000,1)</f>
        <v>3.5</v>
      </c>
      <c r="J10" s="46">
        <f>SUM(J78:J132)</f>
        <v>6</v>
      </c>
      <c r="K10" s="45">
        <f>ROUND(J10/C10*1000,1)</f>
        <v>1.5</v>
      </c>
      <c r="L10" s="46">
        <f>SUM(L78:L132)</f>
        <v>80</v>
      </c>
      <c r="M10" s="45">
        <f>ROUND(L10/Y10*1000,1)</f>
        <v>19.2</v>
      </c>
      <c r="N10" s="47">
        <f>SUM(N78:N132)</f>
        <v>73</v>
      </c>
      <c r="O10" s="45">
        <f>ROUND(N10/Y10*1000,1)</f>
        <v>17.6</v>
      </c>
      <c r="P10" s="46">
        <f>SUM(P78:P132)</f>
        <v>27</v>
      </c>
      <c r="Q10" s="45">
        <f>ROUND(P10/AA10*1000,1)</f>
        <v>6.7</v>
      </c>
      <c r="R10" s="46">
        <f>SUM(R78:R132)</f>
        <v>23</v>
      </c>
      <c r="S10" s="49">
        <f>SUM(S76:S132)</f>
        <v>5</v>
      </c>
      <c r="T10" s="50">
        <f>SUM(T78:T132)</f>
        <v>2735</v>
      </c>
      <c r="U10" s="45">
        <f>ROUND(T10/A10*1000,1)</f>
        <v>4.5</v>
      </c>
      <c r="V10" s="50">
        <f>SUM(V78:V132)</f>
        <v>1189</v>
      </c>
      <c r="W10" s="54">
        <f>ROUND(V10/A10*1000,2)</f>
        <v>1.95</v>
      </c>
      <c r="X10" s="52"/>
      <c r="Y10" s="55">
        <f>SUM(Y78:Y132)</f>
        <v>4159</v>
      </c>
      <c r="Z10" s="55"/>
      <c r="AA10" s="55">
        <f>SUM(AA78:AA132)</f>
        <v>4029</v>
      </c>
      <c r="AB10" s="56" t="s">
        <v>137</v>
      </c>
    </row>
    <row r="11" spans="1:26" ht="24">
      <c r="A11" s="4">
        <f>SUM(A12:A30)</f>
        <v>6028315</v>
      </c>
      <c r="B11" s="57" t="s">
        <v>25</v>
      </c>
      <c r="C11" s="58"/>
      <c r="D11" s="59" t="s">
        <v>1</v>
      </c>
      <c r="E11" s="60"/>
      <c r="F11" s="61"/>
      <c r="G11" s="62" t="s">
        <v>1</v>
      </c>
      <c r="H11" s="58"/>
      <c r="I11" s="62"/>
      <c r="J11" s="58"/>
      <c r="K11" s="62" t="s">
        <v>15</v>
      </c>
      <c r="L11" s="58"/>
      <c r="M11" s="62"/>
      <c r="N11" s="63"/>
      <c r="O11" s="62" t="s">
        <v>15</v>
      </c>
      <c r="P11" s="64"/>
      <c r="Q11" s="62" t="s">
        <v>15</v>
      </c>
      <c r="R11" s="64"/>
      <c r="S11" s="65"/>
      <c r="T11" s="66"/>
      <c r="U11" s="62" t="s">
        <v>15</v>
      </c>
      <c r="V11" s="66"/>
      <c r="W11" s="54"/>
      <c r="X11" s="67"/>
      <c r="Y11" s="4"/>
      <c r="Z11" s="4"/>
    </row>
    <row r="12" spans="1:27" ht="24">
      <c r="A12" s="4">
        <f>A32</f>
        <v>912623</v>
      </c>
      <c r="B12" s="68" t="s">
        <v>26</v>
      </c>
      <c r="C12" s="58">
        <f aca="true" t="shared" si="0" ref="C12:J12">C32</f>
        <v>8197</v>
      </c>
      <c r="D12" s="59">
        <f t="shared" si="0"/>
        <v>8.981803000800987</v>
      </c>
      <c r="E12" s="60">
        <f t="shared" si="0"/>
        <v>707</v>
      </c>
      <c r="F12" s="69">
        <f t="shared" si="0"/>
        <v>5134</v>
      </c>
      <c r="G12" s="62">
        <f t="shared" si="0"/>
        <v>5.625543077481063</v>
      </c>
      <c r="H12" s="70">
        <f t="shared" si="0"/>
        <v>17</v>
      </c>
      <c r="I12" s="71">
        <f t="shared" si="0"/>
        <v>2.1</v>
      </c>
      <c r="J12" s="70">
        <f t="shared" si="0"/>
        <v>10</v>
      </c>
      <c r="K12" s="71">
        <f>ROUND(J12/C12*1000,1)</f>
        <v>1.2</v>
      </c>
      <c r="L12" s="70">
        <f>L32</f>
        <v>143</v>
      </c>
      <c r="M12" s="71">
        <f>ROUND(L12/Y12*1000,1)</f>
        <v>17</v>
      </c>
      <c r="N12" s="72">
        <f>N32</f>
        <v>96</v>
      </c>
      <c r="O12" s="71">
        <f>ROUND(N12/Y12*1000,1)</f>
        <v>11.4</v>
      </c>
      <c r="P12" s="70">
        <f aca="true" t="shared" si="1" ref="P12:V12">P32</f>
        <v>41</v>
      </c>
      <c r="Q12" s="71">
        <f t="shared" si="1"/>
        <v>5</v>
      </c>
      <c r="R12" s="70">
        <f t="shared" si="1"/>
        <v>31</v>
      </c>
      <c r="S12" s="73">
        <f t="shared" si="1"/>
        <v>10</v>
      </c>
      <c r="T12" s="66">
        <f t="shared" si="1"/>
        <v>5747</v>
      </c>
      <c r="U12" s="62">
        <f t="shared" si="1"/>
        <v>6.297233359229386</v>
      </c>
      <c r="V12" s="66">
        <f t="shared" si="1"/>
        <v>2174</v>
      </c>
      <c r="W12" s="74">
        <f>ROUND(V12/A12*1000,2)</f>
        <v>2.38</v>
      </c>
      <c r="X12" s="67">
        <v>1.14</v>
      </c>
      <c r="Y12" s="4">
        <f>C12+L12+N12</f>
        <v>8436</v>
      </c>
      <c r="Z12" s="4"/>
      <c r="AA12">
        <f>C12+R12</f>
        <v>8228</v>
      </c>
    </row>
    <row r="13" spans="1:27" ht="24">
      <c r="A13" s="75">
        <f>A35</f>
        <v>565383</v>
      </c>
      <c r="B13" s="68" t="s">
        <v>138</v>
      </c>
      <c r="C13" s="58">
        <f>C35</f>
        <v>5501</v>
      </c>
      <c r="D13" s="59">
        <f>ROUND(C13/A13*1000,1)</f>
        <v>9.7</v>
      </c>
      <c r="E13" s="60">
        <f>E35</f>
        <v>468</v>
      </c>
      <c r="F13" s="69">
        <f>F35</f>
        <v>3274</v>
      </c>
      <c r="G13" s="62">
        <f>ROUND(F13/A13*1000,1)</f>
        <v>5.8</v>
      </c>
      <c r="H13" s="70">
        <f>H35</f>
        <v>23</v>
      </c>
      <c r="I13" s="71">
        <f>ROUND(H13/C13*1000,1)</f>
        <v>4.2</v>
      </c>
      <c r="J13" s="70">
        <f>J35</f>
        <v>13</v>
      </c>
      <c r="K13" s="71">
        <f>ROUND(J13/C13*1000,1)</f>
        <v>2.4</v>
      </c>
      <c r="L13" s="70">
        <f>L35</f>
        <v>84</v>
      </c>
      <c r="M13" s="71">
        <f>ROUND(L13/Y13*1000,1)</f>
        <v>14.9</v>
      </c>
      <c r="N13" s="72">
        <f>N35</f>
        <v>54</v>
      </c>
      <c r="O13" s="71">
        <f>ROUND(N13/Y13*1000,1)</f>
        <v>9.6</v>
      </c>
      <c r="P13" s="70">
        <f>P35</f>
        <v>44</v>
      </c>
      <c r="Q13" s="71">
        <f>ROUND(P13/AA13*1000,1)</f>
        <v>7.9</v>
      </c>
      <c r="R13" s="70">
        <f>R35</f>
        <v>36</v>
      </c>
      <c r="S13" s="73">
        <f>S35</f>
        <v>8</v>
      </c>
      <c r="T13" s="66">
        <f>T35</f>
        <v>3960</v>
      </c>
      <c r="U13" s="62">
        <f>ROUND(T13/A13*1000,1)</f>
        <v>7</v>
      </c>
      <c r="V13" s="66">
        <f>V35</f>
        <v>1156</v>
      </c>
      <c r="W13" s="74">
        <f>ROUND(V13/A13*1000,2)</f>
        <v>2.04</v>
      </c>
      <c r="X13" s="67">
        <v>1.19</v>
      </c>
      <c r="Y13" s="4">
        <f>C13+L13+N13</f>
        <v>5639</v>
      </c>
      <c r="Z13" s="4"/>
      <c r="AA13">
        <f>C13+R13</f>
        <v>5537</v>
      </c>
    </row>
    <row r="14" spans="1:27" ht="24">
      <c r="A14" s="4">
        <f>A34+A63</f>
        <v>610112</v>
      </c>
      <c r="B14" s="68" t="s">
        <v>27</v>
      </c>
      <c r="C14" s="58">
        <f>C34+C63</f>
        <v>6503</v>
      </c>
      <c r="D14" s="59">
        <f>ROUND(C14/A14*1000,1)</f>
        <v>10.7</v>
      </c>
      <c r="E14" s="60">
        <f>E34+E63</f>
        <v>550</v>
      </c>
      <c r="F14" s="69">
        <f>F34+F63</f>
        <v>3115</v>
      </c>
      <c r="G14" s="62">
        <f>ROUND(F14/A14*1000,1)</f>
        <v>5.1</v>
      </c>
      <c r="H14" s="70">
        <f>H34+H63</f>
        <v>7</v>
      </c>
      <c r="I14" s="71">
        <f>ROUND(H14/C14*1000,1)</f>
        <v>1.1</v>
      </c>
      <c r="J14" s="70">
        <f>J34+J63</f>
        <v>4</v>
      </c>
      <c r="K14" s="71">
        <f>ROUND(J14/C14*1000,1)</f>
        <v>0.6</v>
      </c>
      <c r="L14" s="70">
        <f>L34+L63</f>
        <v>70</v>
      </c>
      <c r="M14" s="71">
        <f>ROUND(L14/Y14*1000,1)</f>
        <v>10.5</v>
      </c>
      <c r="N14" s="72">
        <f>N34+N63</f>
        <v>86</v>
      </c>
      <c r="O14" s="71">
        <f>ROUND(N14/Y14*1000,1)</f>
        <v>12.9</v>
      </c>
      <c r="P14" s="70">
        <f>P34+P63</f>
        <v>31</v>
      </c>
      <c r="Q14" s="71">
        <f>ROUND(P14/AA14*1000,1)</f>
        <v>4.7</v>
      </c>
      <c r="R14" s="70">
        <f>R34+R63</f>
        <v>29</v>
      </c>
      <c r="S14" s="73">
        <f>S34+S63</f>
        <v>2</v>
      </c>
      <c r="T14" s="66">
        <f>T34+T63</f>
        <v>5268</v>
      </c>
      <c r="U14" s="62">
        <f>ROUND(T14/A14*1000,1)</f>
        <v>8.6</v>
      </c>
      <c r="V14" s="66">
        <f>V34+V63</f>
        <v>1383</v>
      </c>
      <c r="W14" s="74">
        <f>ROUND(V14/A14*1000,2)</f>
        <v>2.27</v>
      </c>
      <c r="X14" s="67">
        <v>1.17</v>
      </c>
      <c r="Y14" s="4">
        <f>C14+L14+N14</f>
        <v>6659</v>
      </c>
      <c r="Z14" s="4"/>
      <c r="AA14">
        <f>C14+R14</f>
        <v>6532</v>
      </c>
    </row>
    <row r="15" spans="1:27" ht="24">
      <c r="A15" s="4">
        <f>A39</f>
        <v>472728</v>
      </c>
      <c r="B15" s="68" t="s">
        <v>28</v>
      </c>
      <c r="C15" s="58">
        <f>C39</f>
        <v>4661</v>
      </c>
      <c r="D15" s="59">
        <f>ROUND(C15/A15*1000,1)</f>
        <v>9.9</v>
      </c>
      <c r="E15" s="60">
        <f>E39</f>
        <v>400</v>
      </c>
      <c r="F15" s="69">
        <f>F39</f>
        <v>2680</v>
      </c>
      <c r="G15" s="62">
        <f>ROUND(F15/A15*1000,1)</f>
        <v>5.7</v>
      </c>
      <c r="H15" s="70">
        <f>H39</f>
        <v>15</v>
      </c>
      <c r="I15" s="71">
        <f>ROUND(H15/C15*1000,1)</f>
        <v>3.2</v>
      </c>
      <c r="J15" s="70">
        <f>J39</f>
        <v>8</v>
      </c>
      <c r="K15" s="71">
        <f>ROUND(J15/C15*1000,1)</f>
        <v>1.7</v>
      </c>
      <c r="L15" s="70">
        <f>L39</f>
        <v>71</v>
      </c>
      <c r="M15" s="71">
        <f>ROUND(L15/Y15*1000,1)</f>
        <v>14.8</v>
      </c>
      <c r="N15" s="72">
        <f>N39</f>
        <v>57</v>
      </c>
      <c r="O15" s="71">
        <f>ROUND(N15/Y15*1000,1)</f>
        <v>11.9</v>
      </c>
      <c r="P15" s="70">
        <f>P39</f>
        <v>28</v>
      </c>
      <c r="Q15" s="71">
        <f>ROUND(P15/AA15*1000,1)</f>
        <v>6</v>
      </c>
      <c r="R15" s="70">
        <f aca="true" t="shared" si="2" ref="R15:T16">R39</f>
        <v>22</v>
      </c>
      <c r="S15" s="73">
        <f t="shared" si="2"/>
        <v>6</v>
      </c>
      <c r="T15" s="66">
        <f t="shared" si="2"/>
        <v>3352</v>
      </c>
      <c r="U15" s="62">
        <f>ROUND(T15/A15*1000,1)</f>
        <v>7.1</v>
      </c>
      <c r="V15" s="66">
        <f>V39</f>
        <v>1183</v>
      </c>
      <c r="W15" s="74">
        <f>ROUND(V15/A15*1000,2)</f>
        <v>2.5</v>
      </c>
      <c r="X15" s="67">
        <v>1.21</v>
      </c>
      <c r="Y15" s="4">
        <f>C15+L15+N15</f>
        <v>4789</v>
      </c>
      <c r="Z15" s="4"/>
      <c r="AA15">
        <f>C15+R15</f>
        <v>4683</v>
      </c>
    </row>
    <row r="16" spans="1:27" ht="24">
      <c r="A16" s="75">
        <f>A40</f>
        <v>150707</v>
      </c>
      <c r="B16" s="68" t="s">
        <v>29</v>
      </c>
      <c r="C16" s="58">
        <f>C40</f>
        <v>1130</v>
      </c>
      <c r="D16" s="59">
        <f>ROUND(C16/A16*1000,1)</f>
        <v>7.5</v>
      </c>
      <c r="E16" s="60">
        <f>E40</f>
        <v>91</v>
      </c>
      <c r="F16" s="69">
        <f>F40</f>
        <v>1098</v>
      </c>
      <c r="G16" s="62">
        <f>ROUND(F16/A16*1000,1)</f>
        <v>7.3</v>
      </c>
      <c r="H16" s="70">
        <f>H40</f>
        <v>3</v>
      </c>
      <c r="I16" s="71">
        <f>ROUND(H16/C16*1000,1)</f>
        <v>2.7</v>
      </c>
      <c r="J16" s="70" t="str">
        <f>J40</f>
        <v>-</v>
      </c>
      <c r="K16" s="71">
        <f>ROUND(J16/C16*1000,1)</f>
        <v>0</v>
      </c>
      <c r="L16" s="70">
        <f>L40</f>
        <v>26</v>
      </c>
      <c r="M16" s="71">
        <f>ROUND(L16/Y16*1000,1)</f>
        <v>21.9</v>
      </c>
      <c r="N16" s="72">
        <f>N40</f>
        <v>32</v>
      </c>
      <c r="O16" s="71">
        <f>ROUND(N16/Y16*1000,1)</f>
        <v>26.9</v>
      </c>
      <c r="P16" s="70">
        <f>P40</f>
        <v>6</v>
      </c>
      <c r="Q16" s="71">
        <f>ROUND(P16/AA16*1000,1)</f>
        <v>5.3</v>
      </c>
      <c r="R16" s="70">
        <f t="shared" si="2"/>
        <v>6</v>
      </c>
      <c r="S16" s="73">
        <f t="shared" si="2"/>
        <v>0</v>
      </c>
      <c r="T16" s="66">
        <f t="shared" si="2"/>
        <v>737</v>
      </c>
      <c r="U16" s="62">
        <f>ROUND(T16/A16*1000,1)</f>
        <v>4.9</v>
      </c>
      <c r="V16" s="66">
        <f>V40</f>
        <v>318</v>
      </c>
      <c r="W16" s="74">
        <f>ROUND(V16/A16*1000,2)</f>
        <v>2.11</v>
      </c>
      <c r="X16" s="67">
        <v>1.11</v>
      </c>
      <c r="Y16" s="4">
        <f>C16+L16+N16</f>
        <v>1188</v>
      </c>
      <c r="Z16" s="4"/>
      <c r="AA16">
        <f>C16+R16</f>
        <v>1136</v>
      </c>
    </row>
    <row r="17" spans="1:26" ht="24">
      <c r="A17" s="75"/>
      <c r="B17" s="68"/>
      <c r="C17" s="58"/>
      <c r="D17" s="59"/>
      <c r="E17" s="60"/>
      <c r="F17" s="69"/>
      <c r="G17" s="62"/>
      <c r="H17" s="70"/>
      <c r="I17" s="71"/>
      <c r="J17" s="70"/>
      <c r="K17" s="71"/>
      <c r="L17" s="70"/>
      <c r="M17" s="71"/>
      <c r="N17" s="72"/>
      <c r="O17" s="71"/>
      <c r="P17" s="70"/>
      <c r="Q17" s="71"/>
      <c r="R17" s="70"/>
      <c r="S17" s="76"/>
      <c r="T17" s="66"/>
      <c r="U17" s="62"/>
      <c r="V17" s="66"/>
      <c r="W17" s="74"/>
      <c r="X17" s="67"/>
      <c r="Y17" s="4"/>
      <c r="Z17" s="4"/>
    </row>
    <row r="18" spans="1:27" ht="24">
      <c r="A18" s="75">
        <f>A44+A45+A64+A66+A75+A76+A77+A79+A81+A82+A83</f>
        <v>659037</v>
      </c>
      <c r="B18" s="68" t="s">
        <v>30</v>
      </c>
      <c r="C18" s="69">
        <f>C44+C45+C64+C66+C75+C76+C79+C77+C81+C82+C83</f>
        <v>5333</v>
      </c>
      <c r="D18" s="59">
        <f>ROUND(C18/A18*1000,1)</f>
        <v>8.1</v>
      </c>
      <c r="E18" s="60">
        <f>E44+E45+E64+E66+E75+E76+E79+E77+E81+E82+E83</f>
        <v>471</v>
      </c>
      <c r="F18" s="69">
        <f>F44+F45+F64+F66+F75+F76+F79+F77+F81+F82+F83</f>
        <v>4225</v>
      </c>
      <c r="G18" s="62">
        <f>ROUND(F18/A18*1000,1)</f>
        <v>6.4</v>
      </c>
      <c r="H18" s="77">
        <f>H44+H45+H64+H66+H75+H76+H79+H77+H81+H82+H83</f>
        <v>19</v>
      </c>
      <c r="I18" s="71">
        <f>ROUND(H18/C18*1000,1)</f>
        <v>3.6</v>
      </c>
      <c r="J18" s="77">
        <f>J44+J45+J64+J66+J75+J76+J79+J77+J81+J82+J83</f>
        <v>12</v>
      </c>
      <c r="K18" s="71">
        <f>ROUND(J18/C18*1000,1)</f>
        <v>2.3</v>
      </c>
      <c r="L18" s="77">
        <f>L44+L45+L64+L66+L75+L76+L79+L77+L81+L82+L83</f>
        <v>81</v>
      </c>
      <c r="M18" s="71">
        <f>ROUND(L18/Y18*1000,1)</f>
        <v>14.7</v>
      </c>
      <c r="N18" s="78">
        <f>N44+N45+N64+N66+N75+N76+N79+N77+N81+N82+N83</f>
        <v>110</v>
      </c>
      <c r="O18" s="71">
        <f>ROUND(N18/Y18*1000,1)</f>
        <v>19.9</v>
      </c>
      <c r="P18" s="77">
        <f>P44+P45+P64+P66+P75+P76+P79+P77+P81+P82+P83</f>
        <v>36</v>
      </c>
      <c r="Q18" s="71">
        <f>ROUND(P18/AA18*1000,1)</f>
        <v>6.7</v>
      </c>
      <c r="R18" s="77">
        <f>R44+R45+R64+R66+R75+R76+R79+R77+R81+R82+R83</f>
        <v>26</v>
      </c>
      <c r="S18" s="79">
        <f>S44+S45+S64+S66+S75+S76+S79+S77+S81+S82+S83</f>
        <v>10</v>
      </c>
      <c r="T18" s="80">
        <f>T44+T45+T64+T66+T75+T76+T79+T77+T81+T82+T83</f>
        <v>3678</v>
      </c>
      <c r="U18" s="62">
        <f>ROUND(T18/A18*1000,1)</f>
        <v>5.6</v>
      </c>
      <c r="V18" s="69">
        <f>V44+V45+V64+V66+V75+V76+V79+V77+V81+V82+V83</f>
        <v>1455</v>
      </c>
      <c r="W18" s="74">
        <f>ROUND(V18/A18*1000,2)</f>
        <v>2.21</v>
      </c>
      <c r="X18" s="67">
        <v>1.13</v>
      </c>
      <c r="Y18" s="4">
        <f>C18+L18+N18</f>
        <v>5524</v>
      </c>
      <c r="Z18" s="4"/>
      <c r="AA18">
        <f>C18+R18</f>
        <v>5359</v>
      </c>
    </row>
    <row r="19" spans="1:30" ht="24">
      <c r="A19" s="4">
        <f>A42+A110+A111+A112+A113+A114+A116</f>
        <v>159530</v>
      </c>
      <c r="B19" s="68" t="s">
        <v>31</v>
      </c>
      <c r="C19" s="58">
        <f>C42+C110+C111+C112+C113+C114+C116</f>
        <v>1123</v>
      </c>
      <c r="D19" s="59">
        <f>ROUND(C19/A19*1000,1)</f>
        <v>7</v>
      </c>
      <c r="E19" s="60">
        <f>E42+E110+E111+E112+E113+E114+E116</f>
        <v>110</v>
      </c>
      <c r="F19" s="69">
        <f>F42+F110+F111+F112+F113+F114+F116</f>
        <v>1517</v>
      </c>
      <c r="G19" s="62">
        <f>ROUND(F19/A19*1000,1)</f>
        <v>9.5</v>
      </c>
      <c r="H19" s="70">
        <f>H42+H110+H111+H112+H113+H114+H116</f>
        <v>6</v>
      </c>
      <c r="I19" s="71">
        <f>ROUND(H19/C19*1000,1)</f>
        <v>5.3</v>
      </c>
      <c r="J19" s="70">
        <f>J42+J110+J111+J112+J113+J114+J116</f>
        <v>0</v>
      </c>
      <c r="K19" s="71">
        <f>ROUND(J19/C19*1000,1)</f>
        <v>0</v>
      </c>
      <c r="L19" s="70">
        <f>L42+L110+L111+L112+L113+L114+L116</f>
        <v>19</v>
      </c>
      <c r="M19" s="71">
        <f>ROUND(L19/Y19*1000,1)</f>
        <v>16.3</v>
      </c>
      <c r="N19" s="72">
        <f>N42+N110+N111+N112+N113+N114+N116</f>
        <v>21</v>
      </c>
      <c r="O19" s="71">
        <f>ROUND(N19/Y19*1000,1)</f>
        <v>18.1</v>
      </c>
      <c r="P19" s="70">
        <f>P42+P110+P111+P112+P113+P114+P116</f>
        <v>7</v>
      </c>
      <c r="Q19" s="71">
        <f>ROUND(P19/AA19*1000,1)</f>
        <v>6.2</v>
      </c>
      <c r="R19" s="72">
        <f>R42+R110+R111+R112+R113+R114+R116</f>
        <v>7</v>
      </c>
      <c r="S19" s="73">
        <f>S42+S110+S111+S112+S113+S114+S116</f>
        <v>0</v>
      </c>
      <c r="T19" s="66">
        <f>T42+T110+T111+T112+T113+T114+T116</f>
        <v>781</v>
      </c>
      <c r="U19" s="62">
        <f>ROUND(T19/A19*1000,1)</f>
        <v>4.9</v>
      </c>
      <c r="V19" s="66">
        <f>V42+V110+V111+V112+V113+V114+V116</f>
        <v>361</v>
      </c>
      <c r="W19" s="74">
        <f>ROUND(V19/A19*1000,2)</f>
        <v>2.26</v>
      </c>
      <c r="X19" s="67">
        <v>1.12</v>
      </c>
      <c r="Y19" s="4">
        <f>C19+L19+N19</f>
        <v>1163</v>
      </c>
      <c r="Z19" s="4"/>
      <c r="AA19">
        <f>C19+R19</f>
        <v>1130</v>
      </c>
      <c r="AD19" s="81"/>
    </row>
    <row r="20" spans="1:27" ht="24">
      <c r="A20" s="4">
        <f>A52+A117+A118+A119+A120+A122</f>
        <v>84801</v>
      </c>
      <c r="B20" s="68" t="s">
        <v>32</v>
      </c>
      <c r="C20" s="58">
        <f>C52+C117+C118+C119+C120+C122</f>
        <v>477</v>
      </c>
      <c r="D20" s="59">
        <f>ROUND(C20/A20*1000,1)</f>
        <v>5.6</v>
      </c>
      <c r="E20" s="60">
        <f>E52+E117+E118+E119+E120+E122</f>
        <v>29</v>
      </c>
      <c r="F20" s="69">
        <f>F52+F117+F118+F119+F120+F122</f>
        <v>1038</v>
      </c>
      <c r="G20" s="62">
        <f>ROUND(F20/A20*1000,1)</f>
        <v>12.2</v>
      </c>
      <c r="H20" s="70">
        <f>H52+H117+H118+H119+H120+H122</f>
        <v>0</v>
      </c>
      <c r="I20" s="73">
        <f>ROUND(H20/C20*1000,1)</f>
        <v>0</v>
      </c>
      <c r="J20" s="70">
        <f>J52+J117+J118+J119+J120+J122</f>
        <v>0</v>
      </c>
      <c r="K20" s="73">
        <f>ROUND(J20/C20*1000,1)</f>
        <v>0</v>
      </c>
      <c r="L20" s="70">
        <f>L52+L117+L118+L119+L120+L122</f>
        <v>8</v>
      </c>
      <c r="M20" s="71">
        <f>ROUND(L20/Y20*1000,1)</f>
        <v>16.2</v>
      </c>
      <c r="N20" s="72">
        <f>N52+N117+N118+N119+N120+N122</f>
        <v>9</v>
      </c>
      <c r="O20" s="71">
        <f>ROUND(N20/Y20*1000,1)</f>
        <v>18.2</v>
      </c>
      <c r="P20" s="70">
        <f>P52+P117+P118+P119+P120+P122</f>
        <v>3</v>
      </c>
      <c r="Q20" s="71">
        <f>ROUND(P20/AA20*1000,1)</f>
        <v>6.3</v>
      </c>
      <c r="R20" s="70">
        <f>R52+R117+R118+R119+R120+R122</f>
        <v>3</v>
      </c>
      <c r="S20" s="73">
        <f>S52+S117+S118+S119+S120+S122</f>
        <v>0</v>
      </c>
      <c r="T20" s="66">
        <f>T52+T117+T118+T119+T120+T122</f>
        <v>320</v>
      </c>
      <c r="U20" s="62">
        <f>ROUND(T20/A20*1000,1)</f>
        <v>3.8</v>
      </c>
      <c r="V20" s="66">
        <f>V52+V117+V118+V119+V120+V122</f>
        <v>150</v>
      </c>
      <c r="W20" s="74">
        <f>ROUND(V20/A20*1000,2)</f>
        <v>1.77</v>
      </c>
      <c r="X20" s="67">
        <v>1.12</v>
      </c>
      <c r="Y20" s="4">
        <f>C20+L20+N20</f>
        <v>494</v>
      </c>
      <c r="Z20" s="4"/>
      <c r="AA20">
        <f>C20+R20</f>
        <v>480</v>
      </c>
    </row>
    <row r="21" spans="1:27" ht="24">
      <c r="A21" s="4">
        <f>A53</f>
        <v>280001</v>
      </c>
      <c r="B21" s="68" t="s">
        <v>33</v>
      </c>
      <c r="C21" s="58">
        <f>C53</f>
        <v>2413</v>
      </c>
      <c r="D21" s="59">
        <f>ROUND(C21/A21*1000,1)</f>
        <v>8.6</v>
      </c>
      <c r="E21" s="60">
        <f>E53</f>
        <v>219</v>
      </c>
      <c r="F21" s="69">
        <f>F53</f>
        <v>1790</v>
      </c>
      <c r="G21" s="62">
        <f>ROUND(F21/A21*1000,1)</f>
        <v>6.4</v>
      </c>
      <c r="H21" s="70">
        <f>H53</f>
        <v>10</v>
      </c>
      <c r="I21" s="71">
        <f>ROUND(H21/C21*1000,1)</f>
        <v>4.1</v>
      </c>
      <c r="J21" s="70">
        <f>J53</f>
        <v>6</v>
      </c>
      <c r="K21" s="71">
        <f>ROUND(J21/C21*1000,1)</f>
        <v>2.5</v>
      </c>
      <c r="L21" s="70">
        <f>L53</f>
        <v>57</v>
      </c>
      <c r="M21" s="71">
        <f>ROUND(L21/Y21*1000,1)</f>
        <v>22.7</v>
      </c>
      <c r="N21" s="72">
        <f>N53</f>
        <v>46</v>
      </c>
      <c r="O21" s="71">
        <f>ROUND(N21/Y21*1000,1)</f>
        <v>18.3</v>
      </c>
      <c r="P21" s="70">
        <f>P53</f>
        <v>15</v>
      </c>
      <c r="Q21" s="71">
        <f>ROUND(P21/AA21*1000,1)</f>
        <v>6.2</v>
      </c>
      <c r="R21" s="70">
        <f>R53</f>
        <v>13</v>
      </c>
      <c r="S21" s="73">
        <f>S53</f>
        <v>2</v>
      </c>
      <c r="T21" s="66">
        <f>T53</f>
        <v>1628</v>
      </c>
      <c r="U21" s="62">
        <f>ROUND(T21/A21*1000,1)</f>
        <v>5.8</v>
      </c>
      <c r="V21" s="66">
        <f>V53</f>
        <v>661</v>
      </c>
      <c r="W21" s="74">
        <f>ROUND(V21/A21*1000,2)</f>
        <v>2.36</v>
      </c>
      <c r="X21" s="67">
        <v>1.25</v>
      </c>
      <c r="Y21" s="4">
        <f>C21+L21+N21</f>
        <v>2516</v>
      </c>
      <c r="Z21" s="4"/>
      <c r="AA21">
        <f>C21+R21</f>
        <v>2426</v>
      </c>
    </row>
    <row r="22" spans="1:27" ht="24">
      <c r="A22" s="75">
        <f>A38+A60+A62+A65</f>
        <v>324852</v>
      </c>
      <c r="B22" s="68" t="s">
        <v>34</v>
      </c>
      <c r="C22" s="58">
        <f>C38+C60+C62+C65</f>
        <v>2650</v>
      </c>
      <c r="D22" s="59">
        <f>ROUND(C22/A22*1000,1)</f>
        <v>8.2</v>
      </c>
      <c r="E22" s="60">
        <f>E38+E60+E62+E65</f>
        <v>255</v>
      </c>
      <c r="F22" s="69">
        <f>F38+F60+F62+F65</f>
        <v>2727</v>
      </c>
      <c r="G22" s="62">
        <f>ROUND(F22/A22*1000,1)</f>
        <v>8.4</v>
      </c>
      <c r="H22" s="70">
        <f>H38+H60+H62+H65</f>
        <v>3</v>
      </c>
      <c r="I22" s="71">
        <f>ROUND(H22/C22*1000,1)</f>
        <v>1.1</v>
      </c>
      <c r="J22" s="70">
        <f>J38+J60+J62+J65</f>
        <v>0</v>
      </c>
      <c r="K22" s="71">
        <f>ROUND(J22/C22*1000,1)</f>
        <v>0</v>
      </c>
      <c r="L22" s="70">
        <f>L38+L60+L62+L65</f>
        <v>47</v>
      </c>
      <c r="M22" s="71">
        <f>ROUND(L22/Y22*1000,1)</f>
        <v>17.1</v>
      </c>
      <c r="N22" s="72">
        <f>N38+N60+N62+N65</f>
        <v>57</v>
      </c>
      <c r="O22" s="71">
        <f>ROUND(N22/Y22*1000,1)</f>
        <v>20.7</v>
      </c>
      <c r="P22" s="70">
        <f>P38+P60+P62+P65</f>
        <v>11</v>
      </c>
      <c r="Q22" s="71">
        <f>ROUND(P22/AA22*1000,1)</f>
        <v>4.1</v>
      </c>
      <c r="R22" s="70">
        <f>R38+R60+R62+R65</f>
        <v>11</v>
      </c>
      <c r="S22" s="73">
        <f>S38+S60+S62+S65</f>
        <v>0</v>
      </c>
      <c r="T22" s="66">
        <f>T38+T60+T62+T65</f>
        <v>1786</v>
      </c>
      <c r="U22" s="62">
        <f>ROUND(T22/A22*1000,1)</f>
        <v>5.5</v>
      </c>
      <c r="V22" s="66">
        <f>V38+V60+V62+V65</f>
        <v>781</v>
      </c>
      <c r="W22" s="74">
        <f>ROUND(V22/A22*1000,2)</f>
        <v>2.4</v>
      </c>
      <c r="X22" s="67">
        <v>1.24</v>
      </c>
      <c r="Y22" s="4">
        <f>C22+L22+N22</f>
        <v>2754</v>
      </c>
      <c r="Z22" s="4"/>
      <c r="AA22">
        <f>C22+R22</f>
        <v>2661</v>
      </c>
    </row>
    <row r="23" spans="1:26" ht="15" customHeight="1">
      <c r="A23" s="4"/>
      <c r="B23" s="68"/>
      <c r="C23" s="58"/>
      <c r="D23" s="59"/>
      <c r="E23" s="60"/>
      <c r="F23" s="69"/>
      <c r="G23" s="62"/>
      <c r="H23" s="70"/>
      <c r="I23" s="71"/>
      <c r="J23" s="70"/>
      <c r="K23" s="71" t="s">
        <v>15</v>
      </c>
      <c r="L23" s="70"/>
      <c r="M23" s="71"/>
      <c r="N23" s="72"/>
      <c r="O23" s="71"/>
      <c r="P23" s="70"/>
      <c r="Q23" s="71"/>
      <c r="R23" s="70"/>
      <c r="S23" s="73"/>
      <c r="T23" s="66"/>
      <c r="U23" s="62"/>
      <c r="V23" s="66"/>
      <c r="W23" s="74"/>
      <c r="X23" s="67"/>
      <c r="Y23" s="4"/>
      <c r="Z23" s="4"/>
    </row>
    <row r="24" spans="1:27" ht="24">
      <c r="A24" s="75">
        <f>A51+A54+A57+A78</f>
        <v>661988</v>
      </c>
      <c r="B24" s="82" t="s">
        <v>35</v>
      </c>
      <c r="C24" s="58">
        <f>C51+C54+C57+C78</f>
        <v>5728</v>
      </c>
      <c r="D24" s="59">
        <f>ROUND(C24/A24*1000,1)</f>
        <v>8.7</v>
      </c>
      <c r="E24" s="60">
        <f>E51+E54+E57+E78</f>
        <v>495</v>
      </c>
      <c r="F24" s="69">
        <f>F51+F54+F57+F78</f>
        <v>3821</v>
      </c>
      <c r="G24" s="62">
        <f>ROUND(F24/A24*1000,1)</f>
        <v>5.8</v>
      </c>
      <c r="H24" s="70">
        <f>H51+H54+H57+H78</f>
        <v>21</v>
      </c>
      <c r="I24" s="71">
        <f>ROUND(H24/C24*1000,1)</f>
        <v>3.7</v>
      </c>
      <c r="J24" s="70">
        <f>J51+J54+J57+J78</f>
        <v>13</v>
      </c>
      <c r="K24" s="71">
        <f>ROUND(J24/C24*1000,1)</f>
        <v>2.3</v>
      </c>
      <c r="L24" s="70">
        <f>L51+L54+L57+L78</f>
        <v>83</v>
      </c>
      <c r="M24" s="71">
        <f>ROUND(L24/Y24*1000,1)</f>
        <v>14.1</v>
      </c>
      <c r="N24" s="72">
        <f>N51+N54+N57+N78</f>
        <v>66</v>
      </c>
      <c r="O24" s="71">
        <f>ROUND(N24/Y24*1000,1)</f>
        <v>11.2</v>
      </c>
      <c r="P24" s="70">
        <f>P51+P54+P57+P78</f>
        <v>36</v>
      </c>
      <c r="Q24" s="71">
        <f>ROUND(P24/AA24*1000,1)</f>
        <v>6.3</v>
      </c>
      <c r="R24" s="70">
        <f>R51+R54+R57+R78</f>
        <v>26</v>
      </c>
      <c r="S24" s="73">
        <f>S51+S54+S57+S78</f>
        <v>10</v>
      </c>
      <c r="T24" s="66">
        <f>T51+T54+T57+T78</f>
        <v>3713</v>
      </c>
      <c r="U24" s="62">
        <f>ROUND(T24/A24*1000,1)</f>
        <v>5.6</v>
      </c>
      <c r="V24" s="66">
        <f>V51+V54+V57+V78</f>
        <v>1290</v>
      </c>
      <c r="W24" s="74">
        <f>ROUND(V24/A24*1000,2)</f>
        <v>1.95</v>
      </c>
      <c r="X24" s="67">
        <v>1.14</v>
      </c>
      <c r="Y24" s="4">
        <f>C24+L24+N24</f>
        <v>5877</v>
      </c>
      <c r="Z24" s="4"/>
      <c r="AA24">
        <f>C24+R24</f>
        <v>5754</v>
      </c>
    </row>
    <row r="25" spans="1:27" ht="24">
      <c r="A25" s="75">
        <f>A50+A56+A59</f>
        <v>438175</v>
      </c>
      <c r="B25" s="68" t="s">
        <v>36</v>
      </c>
      <c r="C25" s="58">
        <f>C50+C56+C59</f>
        <v>4215</v>
      </c>
      <c r="D25" s="59">
        <f>ROUND(C25/A25*1000,1)</f>
        <v>9.6</v>
      </c>
      <c r="E25" s="60">
        <f>E50+E56+E59</f>
        <v>361</v>
      </c>
      <c r="F25" s="69">
        <f>F50+F56+F59</f>
        <v>2525</v>
      </c>
      <c r="G25" s="62">
        <f>ROUND(F25/A25*1000,1)</f>
        <v>5.8</v>
      </c>
      <c r="H25" s="70">
        <f>H50+H56+H59</f>
        <v>11</v>
      </c>
      <c r="I25" s="71">
        <f>ROUND(H25/C25*1000,1)</f>
        <v>2.6</v>
      </c>
      <c r="J25" s="70">
        <f>J50+J56+J59</f>
        <v>6</v>
      </c>
      <c r="K25" s="71">
        <f>ROUND(J25/C25*1000,1)</f>
        <v>1.4</v>
      </c>
      <c r="L25" s="70">
        <f>L50+L56+L59</f>
        <v>63</v>
      </c>
      <c r="M25" s="71">
        <f>ROUND(L25/Y25*1000,1)</f>
        <v>14.6</v>
      </c>
      <c r="N25" s="72">
        <f>N50+N56+N59</f>
        <v>50</v>
      </c>
      <c r="O25" s="71">
        <f>ROUND(N25/Y25*1000,1)</f>
        <v>11.6</v>
      </c>
      <c r="P25" s="70">
        <f>P50+P56+P59</f>
        <v>26</v>
      </c>
      <c r="Q25" s="71">
        <f>ROUND(P25/AA25*1000,1)</f>
        <v>6.1</v>
      </c>
      <c r="R25" s="70">
        <f>R50+R56+R59</f>
        <v>21</v>
      </c>
      <c r="S25" s="73">
        <f>S50+S56+S59</f>
        <v>5</v>
      </c>
      <c r="T25" s="66">
        <f>T50+T56+T59</f>
        <v>2726</v>
      </c>
      <c r="U25" s="62">
        <f>ROUND(T25/A25*1000,1)</f>
        <v>6.2</v>
      </c>
      <c r="V25" s="66">
        <f>V50+V56+V59</f>
        <v>946</v>
      </c>
      <c r="W25" s="74">
        <f>ROUND(V25/A25*1000,2)</f>
        <v>2.16</v>
      </c>
      <c r="X25" s="67">
        <v>1.2</v>
      </c>
      <c r="Y25" s="4">
        <f>C25+L25+N25</f>
        <v>4328</v>
      </c>
      <c r="Z25" s="4"/>
      <c r="AA25">
        <f>C25+R25</f>
        <v>4236</v>
      </c>
    </row>
    <row r="26" spans="1:27" ht="24">
      <c r="A26" s="4">
        <f>A41+A84+A86+A87+A88+A89+A90+A92+A93+A94</f>
        <v>158449</v>
      </c>
      <c r="B26" s="68" t="s">
        <v>37</v>
      </c>
      <c r="C26" s="58">
        <f>C41+C84+C86+C87+C88+C89+C90+C92+C93+C94</f>
        <v>1105</v>
      </c>
      <c r="D26" s="59">
        <f>ROUND(C26/A26*1000,1)</f>
        <v>7</v>
      </c>
      <c r="E26" s="60">
        <f>E41+E84+E86+E87+E88+E89+E90+E92+E93+E94</f>
        <v>112</v>
      </c>
      <c r="F26" s="69">
        <f>F41+F84+F86+F87+F88+F89+F90+F92+F93+F94</f>
        <v>1676</v>
      </c>
      <c r="G26" s="62">
        <f>ROUND(F26/A26*1000,1)</f>
        <v>10.6</v>
      </c>
      <c r="H26" s="70">
        <f>H41+H84+H86+H87+H88+H89+H90+H92+H93+H94</f>
        <v>5</v>
      </c>
      <c r="I26" s="71">
        <f>ROUND(H26/C26*1000,1)</f>
        <v>4.5</v>
      </c>
      <c r="J26" s="70">
        <f>J41+J84+J86+J87+J88+J89+J90+J92+J93+J94</f>
        <v>2</v>
      </c>
      <c r="K26" s="71">
        <f>ROUND(J26/C26*1000,1)</f>
        <v>1.8</v>
      </c>
      <c r="L26" s="70">
        <f>L41+L84+L86+L87+L88+L89+L90+L92+L93+L94</f>
        <v>19</v>
      </c>
      <c r="M26" s="71">
        <f>ROUND(L26/Y26*1000,1)</f>
        <v>16.6</v>
      </c>
      <c r="N26" s="72">
        <f>N41+N84+N86+N87+N88+N89+N90+N92+N93+N94</f>
        <v>23</v>
      </c>
      <c r="O26" s="71">
        <f>ROUND(N26/Y26*1000,1)</f>
        <v>20.1</v>
      </c>
      <c r="P26" s="70">
        <f>P41+P84+P86+P87+P88+P89+P90+P92+P93+P94</f>
        <v>7</v>
      </c>
      <c r="Q26" s="71">
        <f>ROUND(P26/AA26*1000,1)</f>
        <v>6.3</v>
      </c>
      <c r="R26" s="70">
        <f>R41+R84+R86+R87+R88+R89+R90+R92+R93+R94</f>
        <v>5</v>
      </c>
      <c r="S26" s="73">
        <f>S41+S84+S86+S87+S88+S89+S90+S92+S93+S94</f>
        <v>2</v>
      </c>
      <c r="T26" s="66">
        <f>T41+T84+T86+T87+T88+T89+T90+T92+T93+T94</f>
        <v>762</v>
      </c>
      <c r="U26" s="62">
        <f>ROUND(T26/A26*1000,1)</f>
        <v>4.8</v>
      </c>
      <c r="V26" s="66">
        <f>V41+V84+V86+V87+V88+V89+V90+V92+V93+V94</f>
        <v>274</v>
      </c>
      <c r="W26" s="74">
        <f>ROUND(V26/A26*1000,2)</f>
        <v>1.73</v>
      </c>
      <c r="X26" s="67">
        <v>1.21</v>
      </c>
      <c r="Y26" s="4">
        <f>C26+L26+N26</f>
        <v>1147</v>
      </c>
      <c r="Z26" s="4"/>
      <c r="AA26">
        <f>C26+R26</f>
        <v>1110</v>
      </c>
    </row>
    <row r="27" spans="1:27" ht="24">
      <c r="A27" s="4">
        <f>A33+A47+A48+A95+A96+A98+A99</f>
        <v>194051</v>
      </c>
      <c r="B27" s="68" t="s">
        <v>38</v>
      </c>
      <c r="C27" s="58">
        <f>C33+C47+C48+C95+C96+C98+C99</f>
        <v>1393</v>
      </c>
      <c r="D27" s="59">
        <f>ROUND(C27/A27*1000,1)</f>
        <v>7.2</v>
      </c>
      <c r="E27" s="60">
        <f>E33+E47+E48+E95+E96+E98+E99</f>
        <v>120</v>
      </c>
      <c r="F27" s="69">
        <f>F33+F47+F48+F95+F96+F98+F99</f>
        <v>2104</v>
      </c>
      <c r="G27" s="62">
        <f>ROUND(F27/A27*1000,1)</f>
        <v>10.8</v>
      </c>
      <c r="H27" s="70">
        <f>H33+H47+H48+H95+H96+H98+H99</f>
        <v>5</v>
      </c>
      <c r="I27" s="71">
        <f>ROUND(H27/C27*1000,1)</f>
        <v>3.6</v>
      </c>
      <c r="J27" s="70">
        <f>J33+J47+J48+J95+J96+J98+J99</f>
        <v>4</v>
      </c>
      <c r="K27" s="71">
        <f>ROUND(J27/C27*1000,1)</f>
        <v>2.9</v>
      </c>
      <c r="L27" s="70">
        <f>L33+L47+L48+L95+L96+L98+L99</f>
        <v>38</v>
      </c>
      <c r="M27" s="71">
        <f>ROUND(L27/Y27*1000,1)</f>
        <v>26.3</v>
      </c>
      <c r="N27" s="72">
        <f>N33+N47+N48+N95+N96+N98+N99</f>
        <v>13</v>
      </c>
      <c r="O27" s="71">
        <f>ROUND(N27/Y27*1000,1)</f>
        <v>9</v>
      </c>
      <c r="P27" s="70">
        <f>P33+P47+P48+P95+P96+P98+P99</f>
        <v>8</v>
      </c>
      <c r="Q27" s="71">
        <f>ROUND(P27/AA27*1000,1)</f>
        <v>5.7</v>
      </c>
      <c r="R27" s="70">
        <f>R33+R47+R48+R95+R96+R98+R99</f>
        <v>7</v>
      </c>
      <c r="S27" s="73">
        <f>S33+S47+S48+S95+S96+S98+S99</f>
        <v>1</v>
      </c>
      <c r="T27" s="66">
        <f>T33+T47+T48+T95+T96+T98+T99</f>
        <v>964</v>
      </c>
      <c r="U27" s="62">
        <f>ROUND(T27/A27*1000,1)</f>
        <v>5</v>
      </c>
      <c r="V27" s="66">
        <f>V33+V47+V48+V95+V96+V98+V99</f>
        <v>432</v>
      </c>
      <c r="W27" s="74">
        <f>ROUND(V27/A27*1000,2)</f>
        <v>2.23</v>
      </c>
      <c r="X27" s="67">
        <v>1.21</v>
      </c>
      <c r="Y27" s="4">
        <f>C27+L27+N27</f>
        <v>1444</v>
      </c>
      <c r="Z27" s="4"/>
      <c r="AA27">
        <f>C27+R27</f>
        <v>1400</v>
      </c>
    </row>
    <row r="28" spans="1:27" ht="24">
      <c r="A28" s="4">
        <f>A46+A100+A101+A102+A104+A105+A106+A107+A108</f>
        <v>212397</v>
      </c>
      <c r="B28" s="68" t="s">
        <v>39</v>
      </c>
      <c r="C28" s="58">
        <f>C46+C100+C101+C102+C104+C105+C106+C107+C108</f>
        <v>1414</v>
      </c>
      <c r="D28" s="59">
        <f>ROUND(C28/A28*1000,1)</f>
        <v>6.7</v>
      </c>
      <c r="E28" s="60">
        <f>E46+E100+E101+E102+E104+E105+E106+E107+E108</f>
        <v>112</v>
      </c>
      <c r="F28" s="69">
        <f>F46+F100+F101+F102+F104+F105+F106+F107+F108</f>
        <v>1918</v>
      </c>
      <c r="G28" s="62">
        <f>ROUND(F28/A28*1000,1)</f>
        <v>9</v>
      </c>
      <c r="H28" s="70">
        <f>H46+H100+H101+H102+H104+H105+H106+H107+H108</f>
        <v>4</v>
      </c>
      <c r="I28" s="71">
        <f>ROUND(H28/C28*1000,1)</f>
        <v>2.8</v>
      </c>
      <c r="J28" s="70">
        <f>J46+J100+J101+J102+J104+J105+J106+J107+J108</f>
        <v>3</v>
      </c>
      <c r="K28" s="71">
        <f>ROUND(J28/C28*1000,1)</f>
        <v>2.1</v>
      </c>
      <c r="L28" s="70">
        <f>L46+L100+L101+L102+L104+L105+L106+L107+L108</f>
        <v>31</v>
      </c>
      <c r="M28" s="71">
        <f>ROUND(L28/Y28*1000,1)</f>
        <v>21.2</v>
      </c>
      <c r="N28" s="72">
        <f>N46+N100+N101+N102+N104+N105+N106+N107+N108</f>
        <v>18</v>
      </c>
      <c r="O28" s="71">
        <f>ROUND(N28/Y28*1000,1)</f>
        <v>12.3</v>
      </c>
      <c r="P28" s="70">
        <f>P46+P100+P101+P102+P104+P105+P106+P107+P108</f>
        <v>15</v>
      </c>
      <c r="Q28" s="71">
        <f>ROUND(P28/AA28*1000,1)</f>
        <v>10.5</v>
      </c>
      <c r="R28" s="70">
        <f>R46+R100+R101+R102+R104+R105+R106+R107+R108</f>
        <v>14</v>
      </c>
      <c r="S28" s="73">
        <f>S46+S100+S101+S102+S104+S105+S106+S107+S108</f>
        <v>1</v>
      </c>
      <c r="T28" s="66">
        <f>T46+T100+T101+T102+T104+T105+T106+T107+T108</f>
        <v>1093</v>
      </c>
      <c r="U28" s="62">
        <f>ROUND(T28/A28*1000,1)</f>
        <v>5.1</v>
      </c>
      <c r="V28" s="66">
        <f>V46+V100+V101+V102+V104+V105+V106+V107+V108</f>
        <v>542</v>
      </c>
      <c r="W28" s="74">
        <f>ROUND(V28/A28*1000,2)</f>
        <v>2.55</v>
      </c>
      <c r="X28" s="67">
        <v>1.09</v>
      </c>
      <c r="Y28" s="4">
        <f>C28+L28+N28</f>
        <v>1463</v>
      </c>
      <c r="Z28" s="4"/>
      <c r="AA28">
        <f>C28+R28</f>
        <v>1428</v>
      </c>
    </row>
    <row r="29" spans="1:26" ht="15" customHeight="1">
      <c r="A29" s="4"/>
      <c r="B29" s="68"/>
      <c r="C29" s="58"/>
      <c r="D29" s="59"/>
      <c r="E29" s="60"/>
      <c r="F29" s="69"/>
      <c r="G29" s="62"/>
      <c r="H29" s="70"/>
      <c r="I29" s="71"/>
      <c r="J29" s="70"/>
      <c r="K29" s="71" t="s">
        <v>15</v>
      </c>
      <c r="L29" s="70"/>
      <c r="M29" s="71"/>
      <c r="N29" s="72"/>
      <c r="O29" s="71"/>
      <c r="P29" s="70"/>
      <c r="Q29" s="71"/>
      <c r="R29" s="70"/>
      <c r="S29" s="73"/>
      <c r="T29" s="66"/>
      <c r="U29" s="62"/>
      <c r="V29" s="66"/>
      <c r="W29" s="74"/>
      <c r="X29" s="67"/>
      <c r="Y29" s="4"/>
      <c r="Z29" s="4"/>
    </row>
    <row r="30" spans="1:27" ht="24">
      <c r="A30" s="75">
        <f>A36+A58+A123+A124+A125+A126+A128+A129+A130+A131+A132</f>
        <v>143481</v>
      </c>
      <c r="B30" s="68" t="s">
        <v>40</v>
      </c>
      <c r="C30" s="58">
        <f>C36+C58+C123+C124+C125+C126+C128+C129+C130+C131+C132</f>
        <v>946</v>
      </c>
      <c r="D30" s="59">
        <f>ROUND(C30/A30*1000,1)</f>
        <v>6.6</v>
      </c>
      <c r="E30" s="60">
        <f>E36+E58+E123+E124+E125+E126+E128+E129+E130+E131+E132</f>
        <v>92</v>
      </c>
      <c r="F30" s="69">
        <f>F36+F58+F123+F124+F125+F126+F128+F129+F130+F131+F132</f>
        <v>1937</v>
      </c>
      <c r="G30" s="62">
        <f>ROUND(F30/A30*1000,1)</f>
        <v>13.5</v>
      </c>
      <c r="H30" s="70">
        <f>H36+H58+H123+H124+H125+H126+H128+H129+H130+H131+H132</f>
        <v>5</v>
      </c>
      <c r="I30" s="71">
        <f>ROUND(H30/C30*1000,1)</f>
        <v>5.3</v>
      </c>
      <c r="J30" s="70">
        <f>J36+J58+J123+J124+J125+J126+J128+J129+J130+J131+J132</f>
        <v>2</v>
      </c>
      <c r="K30" s="71">
        <f>ROUND(J30/C30*1000,1)</f>
        <v>2.1</v>
      </c>
      <c r="L30" s="70">
        <f>L36+L58+L123+L124+L125+L126+L128+L129+L130+L131+L132</f>
        <v>16</v>
      </c>
      <c r="M30" s="71">
        <f>ROUND(L30/Y30*1000,1)</f>
        <v>16.3</v>
      </c>
      <c r="N30" s="72">
        <f>N36+N58+N123+N124+N125+N126+N128+N129+N130+N131+N132</f>
        <v>19</v>
      </c>
      <c r="O30" s="71">
        <f>ROUND(N30/Y30*1000,1)</f>
        <v>19.4</v>
      </c>
      <c r="P30" s="70">
        <f>P36+P58+P123+P124+P125+P126+P128+P129+P130+P131+P132</f>
        <v>8</v>
      </c>
      <c r="Q30" s="71">
        <f>ROUND(P30/AA30*1000,1)</f>
        <v>8.4</v>
      </c>
      <c r="R30" s="70">
        <f>R36+R58+R123+R124+R125+R126+R128+R129+R130+R131+R132</f>
        <v>7</v>
      </c>
      <c r="S30" s="73">
        <f>S36+S58+S123+S124+S125+S126+S128+S129+S130+S131+S132</f>
        <v>1</v>
      </c>
      <c r="T30" s="66">
        <f>T36+T58+T123+T124+T125+T126+T128+T129+T130+T131+T132</f>
        <v>609</v>
      </c>
      <c r="U30" s="62">
        <f>ROUND(T30/A30*1000,1)</f>
        <v>4.2</v>
      </c>
      <c r="V30" s="66">
        <f>V36+V58+V123+V124+V125+V126+V128+V129+V130+V131+V132</f>
        <v>259</v>
      </c>
      <c r="W30" s="74">
        <f>ROUND(V30/A30*1000,2)</f>
        <v>1.81</v>
      </c>
      <c r="X30" s="67">
        <v>1.26</v>
      </c>
      <c r="Y30" s="4">
        <f>C30+L30+N30</f>
        <v>981</v>
      </c>
      <c r="Z30" s="4"/>
      <c r="AA30">
        <f>C30+R30</f>
        <v>953</v>
      </c>
    </row>
    <row r="31" spans="1:26" ht="24">
      <c r="A31" s="4"/>
      <c r="B31" s="83" t="s">
        <v>41</v>
      </c>
      <c r="C31" s="84"/>
      <c r="D31" s="85" t="s">
        <v>15</v>
      </c>
      <c r="E31" s="86"/>
      <c r="F31" s="87"/>
      <c r="G31" s="88" t="s">
        <v>15</v>
      </c>
      <c r="H31" s="89"/>
      <c r="I31" s="90"/>
      <c r="J31" s="89" t="s">
        <v>15</v>
      </c>
      <c r="K31" s="90" t="s">
        <v>15</v>
      </c>
      <c r="L31" s="89"/>
      <c r="M31" s="90" t="s">
        <v>15</v>
      </c>
      <c r="N31" s="91"/>
      <c r="O31" s="90" t="s">
        <v>15</v>
      </c>
      <c r="P31" s="89"/>
      <c r="Q31" s="90" t="s">
        <v>15</v>
      </c>
      <c r="R31" s="89"/>
      <c r="S31" s="92"/>
      <c r="T31" s="6"/>
      <c r="U31" s="88" t="s">
        <v>15</v>
      </c>
      <c r="V31" s="6"/>
      <c r="W31" s="74"/>
      <c r="X31" s="93"/>
      <c r="Y31" s="4" t="s">
        <v>15</v>
      </c>
      <c r="Z31" s="4"/>
    </row>
    <row r="32" spans="1:27" ht="24">
      <c r="A32" s="75">
        <v>912623</v>
      </c>
      <c r="B32" s="94" t="s">
        <v>26</v>
      </c>
      <c r="C32" s="84">
        <v>8197</v>
      </c>
      <c r="D32" s="85">
        <v>8.981803000800987</v>
      </c>
      <c r="E32" s="86">
        <v>707</v>
      </c>
      <c r="F32" s="87">
        <v>5134</v>
      </c>
      <c r="G32" s="88">
        <v>5.625543077481063</v>
      </c>
      <c r="H32" s="89">
        <v>17</v>
      </c>
      <c r="I32" s="90">
        <v>2.1</v>
      </c>
      <c r="J32" s="89">
        <v>10</v>
      </c>
      <c r="K32" s="90">
        <v>1.2</v>
      </c>
      <c r="L32" s="89">
        <v>143</v>
      </c>
      <c r="M32" s="90">
        <v>17</v>
      </c>
      <c r="N32" s="91">
        <v>96</v>
      </c>
      <c r="O32" s="90">
        <v>11.4</v>
      </c>
      <c r="P32" s="89">
        <v>41</v>
      </c>
      <c r="Q32" s="90">
        <v>5</v>
      </c>
      <c r="R32" s="89">
        <v>31</v>
      </c>
      <c r="S32" s="92">
        <v>10</v>
      </c>
      <c r="T32" s="6">
        <v>5747</v>
      </c>
      <c r="U32" s="88">
        <v>6.297233359229386</v>
      </c>
      <c r="V32" s="6">
        <v>2174</v>
      </c>
      <c r="W32" s="74">
        <v>2.3821446533782296</v>
      </c>
      <c r="X32" s="93">
        <v>1.14</v>
      </c>
      <c r="Y32" s="4">
        <f>C32+L32+N32</f>
        <v>8436</v>
      </c>
      <c r="Z32" s="4"/>
      <c r="AA32">
        <f>C32+R32</f>
        <v>8228</v>
      </c>
    </row>
    <row r="33" spans="1:27" ht="24">
      <c r="A33" s="75">
        <v>76345</v>
      </c>
      <c r="B33" s="95" t="s">
        <v>42</v>
      </c>
      <c r="C33" s="84">
        <v>481</v>
      </c>
      <c r="D33" s="85">
        <v>6.300347108520532</v>
      </c>
      <c r="E33" s="86">
        <v>37</v>
      </c>
      <c r="F33" s="87">
        <v>889</v>
      </c>
      <c r="G33" s="88">
        <v>11.644508481236493</v>
      </c>
      <c r="H33" s="89">
        <v>1</v>
      </c>
      <c r="I33" s="90">
        <v>2.1</v>
      </c>
      <c r="J33" s="89">
        <v>1</v>
      </c>
      <c r="K33" s="90">
        <v>2.1</v>
      </c>
      <c r="L33" s="89">
        <v>19</v>
      </c>
      <c r="M33" s="90">
        <v>37.6</v>
      </c>
      <c r="N33" s="91">
        <v>5</v>
      </c>
      <c r="O33" s="90">
        <v>9.9</v>
      </c>
      <c r="P33" s="89">
        <v>4</v>
      </c>
      <c r="Q33" s="90">
        <v>8.2</v>
      </c>
      <c r="R33" s="89">
        <v>4</v>
      </c>
      <c r="S33" s="92">
        <v>0</v>
      </c>
      <c r="T33" s="6">
        <v>378</v>
      </c>
      <c r="U33" s="88">
        <v>4.9512083306044925</v>
      </c>
      <c r="V33" s="6">
        <v>165</v>
      </c>
      <c r="W33" s="74">
        <v>2.1612417316130723</v>
      </c>
      <c r="X33" s="93">
        <v>1.07</v>
      </c>
      <c r="Y33" s="4">
        <f>C33+L33+N33</f>
        <v>505</v>
      </c>
      <c r="Z33" s="4"/>
      <c r="AA33">
        <f>C33+R33</f>
        <v>485</v>
      </c>
    </row>
    <row r="34" spans="1:27" ht="24">
      <c r="A34" s="75">
        <v>463103</v>
      </c>
      <c r="B34" s="95" t="s">
        <v>43</v>
      </c>
      <c r="C34" s="84">
        <v>4908</v>
      </c>
      <c r="D34" s="85">
        <v>10.598074294487404</v>
      </c>
      <c r="E34" s="86">
        <v>424</v>
      </c>
      <c r="F34" s="87">
        <v>2577</v>
      </c>
      <c r="G34" s="88">
        <v>5.5646368086581175</v>
      </c>
      <c r="H34" s="89">
        <v>7</v>
      </c>
      <c r="I34" s="90">
        <v>1.4</v>
      </c>
      <c r="J34" s="89">
        <v>4</v>
      </c>
      <c r="K34" s="90">
        <v>0.8</v>
      </c>
      <c r="L34" s="89">
        <v>46</v>
      </c>
      <c r="M34" s="90">
        <v>9.2</v>
      </c>
      <c r="N34" s="91">
        <v>64</v>
      </c>
      <c r="O34" s="90">
        <v>12.8</v>
      </c>
      <c r="P34" s="89">
        <v>20</v>
      </c>
      <c r="Q34" s="90">
        <v>4.1</v>
      </c>
      <c r="R34" s="89">
        <v>18</v>
      </c>
      <c r="S34" s="92">
        <v>2</v>
      </c>
      <c r="T34" s="6">
        <v>4030</v>
      </c>
      <c r="U34" s="88">
        <v>8.702167768293446</v>
      </c>
      <c r="V34" s="6">
        <v>1059</v>
      </c>
      <c r="W34" s="74">
        <v>2.2867483043728933</v>
      </c>
      <c r="X34" s="93">
        <v>1.18</v>
      </c>
      <c r="Y34" s="4">
        <f>C34+L34+N34</f>
        <v>5018</v>
      </c>
      <c r="Z34" s="4"/>
      <c r="AA34">
        <f>C34+R34</f>
        <v>4926</v>
      </c>
    </row>
    <row r="35" spans="1:27" ht="24">
      <c r="A35" s="75">
        <v>565383</v>
      </c>
      <c r="B35" s="94" t="s">
        <v>44</v>
      </c>
      <c r="C35" s="84">
        <v>5501</v>
      </c>
      <c r="D35" s="85">
        <v>9.729687663053188</v>
      </c>
      <c r="E35" s="86">
        <v>468</v>
      </c>
      <c r="F35" s="87">
        <v>3274</v>
      </c>
      <c r="G35" s="88">
        <v>5.7907648443621405</v>
      </c>
      <c r="H35" s="89">
        <v>23</v>
      </c>
      <c r="I35" s="90">
        <v>4.2</v>
      </c>
      <c r="J35" s="89">
        <v>13</v>
      </c>
      <c r="K35" s="90">
        <v>2.4</v>
      </c>
      <c r="L35" s="89">
        <v>84</v>
      </c>
      <c r="M35" s="90">
        <v>14.9</v>
      </c>
      <c r="N35" s="91">
        <v>54</v>
      </c>
      <c r="O35" s="90">
        <v>9.6</v>
      </c>
      <c r="P35" s="89">
        <v>44</v>
      </c>
      <c r="Q35" s="90">
        <v>7.9</v>
      </c>
      <c r="R35" s="89">
        <v>36</v>
      </c>
      <c r="S35" s="92">
        <v>8</v>
      </c>
      <c r="T35" s="6">
        <v>3960</v>
      </c>
      <c r="U35" s="88">
        <v>7.004101644372045</v>
      </c>
      <c r="V35" s="6">
        <v>1156</v>
      </c>
      <c r="W35" s="74">
        <v>2.0446316921449705</v>
      </c>
      <c r="X35" s="93">
        <v>1.19</v>
      </c>
      <c r="Y35" s="4">
        <f>C35+L35+N35</f>
        <v>5639</v>
      </c>
      <c r="Z35" s="4"/>
      <c r="AA35">
        <f>C35+R35</f>
        <v>5537</v>
      </c>
    </row>
    <row r="36" spans="1:27" ht="24">
      <c r="A36" s="75">
        <v>50628</v>
      </c>
      <c r="B36" s="95" t="s">
        <v>45</v>
      </c>
      <c r="C36" s="84">
        <v>383</v>
      </c>
      <c r="D36" s="85">
        <v>7.564983803428933</v>
      </c>
      <c r="E36" s="86">
        <v>37</v>
      </c>
      <c r="F36" s="96">
        <v>605</v>
      </c>
      <c r="G36" s="88">
        <v>11.949909141186696</v>
      </c>
      <c r="H36" s="89">
        <v>4</v>
      </c>
      <c r="I36" s="90">
        <v>10.4</v>
      </c>
      <c r="J36" s="89">
        <v>2</v>
      </c>
      <c r="K36" s="71">
        <v>5.2</v>
      </c>
      <c r="L36" s="89">
        <v>5</v>
      </c>
      <c r="M36" s="90">
        <v>12.6</v>
      </c>
      <c r="N36" s="91">
        <v>8</v>
      </c>
      <c r="O36" s="90">
        <v>20.2</v>
      </c>
      <c r="P36" s="89">
        <v>3</v>
      </c>
      <c r="Q36" s="90">
        <v>7.8</v>
      </c>
      <c r="R36" s="89">
        <v>2</v>
      </c>
      <c r="S36" s="92">
        <v>1</v>
      </c>
      <c r="T36" s="6">
        <v>261</v>
      </c>
      <c r="U36" s="88">
        <v>5.155250059255748</v>
      </c>
      <c r="V36" s="6">
        <v>100</v>
      </c>
      <c r="W36" s="74">
        <v>1.9751915935845776</v>
      </c>
      <c r="X36" s="93">
        <v>1.39</v>
      </c>
      <c r="Y36" s="4">
        <f>C36+L36+N36</f>
        <v>396</v>
      </c>
      <c r="Z36" s="4"/>
      <c r="AA36">
        <f>C36+R36</f>
        <v>385</v>
      </c>
    </row>
    <row r="37" spans="2:26" ht="15" customHeight="1">
      <c r="B37" s="95"/>
      <c r="C37" s="84"/>
      <c r="D37" s="85"/>
      <c r="E37" s="86"/>
      <c r="F37" s="96"/>
      <c r="G37" s="88"/>
      <c r="H37" s="89"/>
      <c r="I37" s="90"/>
      <c r="J37" s="89"/>
      <c r="K37" s="97"/>
      <c r="L37" s="89"/>
      <c r="M37" s="90"/>
      <c r="N37" s="91"/>
      <c r="O37" s="90"/>
      <c r="P37" s="89"/>
      <c r="Q37" s="90"/>
      <c r="R37" s="89"/>
      <c r="S37" s="92" t="s">
        <v>15</v>
      </c>
      <c r="T37" s="6"/>
      <c r="U37" s="88"/>
      <c r="V37" s="6"/>
      <c r="W37" s="74"/>
      <c r="X37" s="93"/>
      <c r="Y37" s="4"/>
      <c r="Z37" s="4"/>
    </row>
    <row r="38" spans="1:27" ht="24">
      <c r="A38" s="75">
        <v>122806</v>
      </c>
      <c r="B38" s="94" t="s">
        <v>46</v>
      </c>
      <c r="C38" s="84">
        <v>1021</v>
      </c>
      <c r="D38" s="85">
        <v>8.313926029672817</v>
      </c>
      <c r="E38" s="86">
        <v>99</v>
      </c>
      <c r="F38" s="87">
        <v>965</v>
      </c>
      <c r="G38" s="88">
        <v>7.857922251355797</v>
      </c>
      <c r="H38" s="89">
        <v>1</v>
      </c>
      <c r="I38" s="90">
        <v>1</v>
      </c>
      <c r="J38" s="89">
        <v>0</v>
      </c>
      <c r="K38" s="98">
        <v>0</v>
      </c>
      <c r="L38" s="89">
        <v>14</v>
      </c>
      <c r="M38" s="90">
        <v>13.2</v>
      </c>
      <c r="N38" s="91">
        <v>24</v>
      </c>
      <c r="O38" s="90">
        <v>22.7</v>
      </c>
      <c r="P38" s="89">
        <v>1</v>
      </c>
      <c r="Q38" s="90">
        <v>1</v>
      </c>
      <c r="R38" s="89">
        <v>1</v>
      </c>
      <c r="S38" s="92">
        <v>0</v>
      </c>
      <c r="T38" s="6">
        <v>691</v>
      </c>
      <c r="U38" s="88">
        <v>5.626760907447519</v>
      </c>
      <c r="V38" s="6">
        <v>309</v>
      </c>
      <c r="W38" s="74">
        <v>2.5161637053564156</v>
      </c>
      <c r="X38" s="93">
        <v>1.23</v>
      </c>
      <c r="Y38" s="4">
        <f>C38+L38+N38</f>
        <v>1059</v>
      </c>
      <c r="Z38" s="4"/>
      <c r="AA38">
        <f>C38+R38</f>
        <v>1022</v>
      </c>
    </row>
    <row r="39" spans="1:27" ht="24">
      <c r="A39" s="75">
        <v>472728</v>
      </c>
      <c r="B39" s="94" t="s">
        <v>47</v>
      </c>
      <c r="C39" s="84">
        <v>4661</v>
      </c>
      <c r="D39" s="85">
        <v>9.859792523396118</v>
      </c>
      <c r="E39" s="86">
        <v>400</v>
      </c>
      <c r="F39" s="87">
        <v>2680</v>
      </c>
      <c r="G39" s="88">
        <v>5.669222047350696</v>
      </c>
      <c r="H39" s="89">
        <v>15</v>
      </c>
      <c r="I39" s="90">
        <v>3.2</v>
      </c>
      <c r="J39" s="89">
        <v>8</v>
      </c>
      <c r="K39" s="90">
        <v>1.7</v>
      </c>
      <c r="L39" s="89">
        <v>71</v>
      </c>
      <c r="M39" s="90">
        <v>14.8</v>
      </c>
      <c r="N39" s="91">
        <v>57</v>
      </c>
      <c r="O39" s="90">
        <v>11.9</v>
      </c>
      <c r="P39" s="89">
        <v>28</v>
      </c>
      <c r="Q39" s="90">
        <v>6</v>
      </c>
      <c r="R39" s="89">
        <v>22</v>
      </c>
      <c r="S39" s="92">
        <v>6</v>
      </c>
      <c r="T39" s="6">
        <v>3352</v>
      </c>
      <c r="U39" s="88">
        <v>7.090758321910274</v>
      </c>
      <c r="V39" s="6">
        <v>1183</v>
      </c>
      <c r="W39" s="74">
        <v>2.502496150005923</v>
      </c>
      <c r="X39" s="93">
        <v>1.21</v>
      </c>
      <c r="Y39" s="4">
        <f>C39+L39+N39</f>
        <v>4789</v>
      </c>
      <c r="Z39" s="4"/>
      <c r="AA39">
        <f>C39+R39</f>
        <v>4683</v>
      </c>
    </row>
    <row r="40" spans="1:27" ht="24">
      <c r="A40" s="75">
        <v>150707</v>
      </c>
      <c r="B40" s="94" t="s">
        <v>48</v>
      </c>
      <c r="C40" s="84">
        <v>1130</v>
      </c>
      <c r="D40" s="85">
        <v>7.497992793964447</v>
      </c>
      <c r="E40" s="86">
        <v>91</v>
      </c>
      <c r="F40" s="87">
        <v>1098</v>
      </c>
      <c r="G40" s="88">
        <v>7.28566025466634</v>
      </c>
      <c r="H40" s="89">
        <v>3</v>
      </c>
      <c r="I40" s="90">
        <v>2.7</v>
      </c>
      <c r="J40" s="89" t="s">
        <v>49</v>
      </c>
      <c r="K40" s="90" t="s">
        <v>49</v>
      </c>
      <c r="L40" s="89">
        <v>26</v>
      </c>
      <c r="M40" s="90">
        <v>21.9</v>
      </c>
      <c r="N40" s="91">
        <v>32</v>
      </c>
      <c r="O40" s="90">
        <v>26.9</v>
      </c>
      <c r="P40" s="89">
        <v>6</v>
      </c>
      <c r="Q40" s="90">
        <v>5.3</v>
      </c>
      <c r="R40" s="89">
        <v>6</v>
      </c>
      <c r="S40" s="92">
        <v>0</v>
      </c>
      <c r="T40" s="6">
        <v>737</v>
      </c>
      <c r="U40" s="88">
        <v>4.890283795709556</v>
      </c>
      <c r="V40" s="6">
        <v>318</v>
      </c>
      <c r="W40" s="74">
        <v>2.110054609274951</v>
      </c>
      <c r="X40" s="93">
        <v>1.11</v>
      </c>
      <c r="Y40" s="4">
        <f>C40+L40+N40</f>
        <v>1188</v>
      </c>
      <c r="Z40" s="4"/>
      <c r="AA40">
        <f>C40+R40</f>
        <v>1136</v>
      </c>
    </row>
    <row r="41" spans="1:27" ht="24">
      <c r="A41" s="75">
        <v>47123</v>
      </c>
      <c r="B41" s="95" t="s">
        <v>50</v>
      </c>
      <c r="C41" s="84">
        <v>357</v>
      </c>
      <c r="D41" s="85">
        <v>7.575918341361968</v>
      </c>
      <c r="E41" s="86">
        <v>31</v>
      </c>
      <c r="F41" s="96">
        <v>525</v>
      </c>
      <c r="G41" s="88">
        <v>11.141056384355835</v>
      </c>
      <c r="H41" s="89">
        <v>1</v>
      </c>
      <c r="I41" s="97">
        <v>2.8</v>
      </c>
      <c r="J41" s="89">
        <v>0</v>
      </c>
      <c r="K41" s="99">
        <v>0</v>
      </c>
      <c r="L41" s="89">
        <v>1</v>
      </c>
      <c r="M41" s="90">
        <v>2.7</v>
      </c>
      <c r="N41" s="91">
        <v>7</v>
      </c>
      <c r="O41" s="90">
        <v>19.2</v>
      </c>
      <c r="P41" s="89">
        <v>0</v>
      </c>
      <c r="Q41" s="90">
        <v>0</v>
      </c>
      <c r="R41" s="89">
        <v>0</v>
      </c>
      <c r="S41" s="92">
        <v>0</v>
      </c>
      <c r="T41" s="6">
        <v>253</v>
      </c>
      <c r="U41" s="88">
        <v>5.368928124270527</v>
      </c>
      <c r="V41" s="6">
        <v>88</v>
      </c>
      <c r="W41" s="74">
        <v>1.8674532606158352</v>
      </c>
      <c r="X41" s="93">
        <v>1.3</v>
      </c>
      <c r="Y41" s="4">
        <f>C41+L41+N41</f>
        <v>365</v>
      </c>
      <c r="Z41" s="4"/>
      <c r="AA41">
        <f>C41+R41</f>
        <v>357</v>
      </c>
    </row>
    <row r="42" spans="1:27" ht="24">
      <c r="A42" s="75">
        <v>93920</v>
      </c>
      <c r="B42" s="94" t="s">
        <v>51</v>
      </c>
      <c r="C42" s="84">
        <v>711</v>
      </c>
      <c r="D42" s="85">
        <v>7.570272572402044</v>
      </c>
      <c r="E42" s="86">
        <v>54</v>
      </c>
      <c r="F42" s="87">
        <v>781</v>
      </c>
      <c r="G42" s="88">
        <v>8.315587734241907</v>
      </c>
      <c r="H42" s="89">
        <v>3</v>
      </c>
      <c r="I42" s="90">
        <v>4.2</v>
      </c>
      <c r="J42" s="89">
        <v>0</v>
      </c>
      <c r="K42" s="90">
        <v>0</v>
      </c>
      <c r="L42" s="89">
        <v>12</v>
      </c>
      <c r="M42" s="90">
        <v>16.3</v>
      </c>
      <c r="N42" s="91">
        <v>11</v>
      </c>
      <c r="O42" s="90">
        <v>15</v>
      </c>
      <c r="P42" s="89">
        <v>6</v>
      </c>
      <c r="Q42" s="90">
        <v>8.4</v>
      </c>
      <c r="R42" s="89">
        <v>6</v>
      </c>
      <c r="S42" s="92">
        <v>0</v>
      </c>
      <c r="T42" s="6">
        <v>466</v>
      </c>
      <c r="U42" s="88">
        <v>4.961669505962521</v>
      </c>
      <c r="V42" s="6">
        <v>239</v>
      </c>
      <c r="W42" s="74">
        <v>2.544718909710392</v>
      </c>
      <c r="X42" s="93">
        <v>1.12</v>
      </c>
      <c r="Y42" s="4">
        <f>C42+L42+N42</f>
        <v>734</v>
      </c>
      <c r="Z42" s="4"/>
      <c r="AA42">
        <f>C42+R42</f>
        <v>717</v>
      </c>
    </row>
    <row r="43" spans="2:26" ht="15" customHeight="1">
      <c r="B43" s="94"/>
      <c r="C43" s="84"/>
      <c r="D43" s="85"/>
      <c r="E43" s="86"/>
      <c r="F43" s="87"/>
      <c r="G43" s="88"/>
      <c r="H43" s="89"/>
      <c r="I43" s="90"/>
      <c r="J43" s="89"/>
      <c r="K43" s="90" t="s">
        <v>15</v>
      </c>
      <c r="L43" s="89"/>
      <c r="M43" s="90"/>
      <c r="N43" s="91"/>
      <c r="O43" s="90"/>
      <c r="P43" s="89"/>
      <c r="Q43" s="90"/>
      <c r="R43" s="89"/>
      <c r="S43" s="92" t="s">
        <v>15</v>
      </c>
      <c r="T43" s="6"/>
      <c r="U43" s="88"/>
      <c r="V43" s="6"/>
      <c r="W43" s="74"/>
      <c r="X43" s="93"/>
      <c r="Y43" s="4"/>
      <c r="Z43" s="4"/>
    </row>
    <row r="44" spans="1:27" ht="24">
      <c r="A44" s="75">
        <v>98607</v>
      </c>
      <c r="B44" s="95" t="s">
        <v>52</v>
      </c>
      <c r="C44" s="84">
        <v>1173</v>
      </c>
      <c r="D44" s="85">
        <v>11.895707201314309</v>
      </c>
      <c r="E44" s="86">
        <v>95</v>
      </c>
      <c r="F44" s="96">
        <v>632</v>
      </c>
      <c r="G44" s="88">
        <v>6.409281288346669</v>
      </c>
      <c r="H44" s="89">
        <v>4</v>
      </c>
      <c r="I44" s="90">
        <v>3.4</v>
      </c>
      <c r="J44" s="89">
        <v>2</v>
      </c>
      <c r="K44" s="90">
        <v>1.7</v>
      </c>
      <c r="L44" s="89">
        <v>17</v>
      </c>
      <c r="M44" s="90">
        <v>13.9</v>
      </c>
      <c r="N44" s="91">
        <v>29</v>
      </c>
      <c r="O44" s="90">
        <v>23.8</v>
      </c>
      <c r="P44" s="89">
        <v>10</v>
      </c>
      <c r="Q44" s="90">
        <v>8.5</v>
      </c>
      <c r="R44" s="89">
        <v>8</v>
      </c>
      <c r="S44" s="92">
        <v>2</v>
      </c>
      <c r="T44" s="6">
        <v>863</v>
      </c>
      <c r="U44" s="88">
        <v>8.751914164308822</v>
      </c>
      <c r="V44" s="6">
        <v>233</v>
      </c>
      <c r="W44" s="74">
        <v>2.362915411684769</v>
      </c>
      <c r="X44" s="93">
        <v>1.4</v>
      </c>
      <c r="Y44" s="4">
        <f>C44+L44+N44</f>
        <v>1219</v>
      </c>
      <c r="Z44" s="4"/>
      <c r="AA44">
        <f>C44+R44</f>
        <v>1181</v>
      </c>
    </row>
    <row r="45" spans="1:27" ht="24">
      <c r="A45" s="75">
        <v>172557</v>
      </c>
      <c r="B45" s="95" t="s">
        <v>53</v>
      </c>
      <c r="C45" s="84">
        <v>1302</v>
      </c>
      <c r="D45" s="85">
        <v>7.545332846537666</v>
      </c>
      <c r="E45" s="86">
        <v>127</v>
      </c>
      <c r="F45" s="96">
        <v>1136</v>
      </c>
      <c r="G45" s="88">
        <v>6.583331884536704</v>
      </c>
      <c r="H45" s="89">
        <v>7</v>
      </c>
      <c r="I45" s="90">
        <v>5.4</v>
      </c>
      <c r="J45" s="89">
        <v>5</v>
      </c>
      <c r="K45" s="90">
        <v>3.8</v>
      </c>
      <c r="L45" s="89">
        <v>21</v>
      </c>
      <c r="M45" s="90">
        <v>15.6</v>
      </c>
      <c r="N45" s="91">
        <v>19</v>
      </c>
      <c r="O45" s="90">
        <v>14.2</v>
      </c>
      <c r="P45" s="89">
        <v>9</v>
      </c>
      <c r="Q45" s="90">
        <v>6.9</v>
      </c>
      <c r="R45" s="89">
        <v>5</v>
      </c>
      <c r="S45" s="92">
        <v>4</v>
      </c>
      <c r="T45" s="6">
        <v>877</v>
      </c>
      <c r="U45" s="88">
        <v>5.08237857635448</v>
      </c>
      <c r="V45" s="6">
        <v>304</v>
      </c>
      <c r="W45" s="74">
        <v>1.7617367014957377</v>
      </c>
      <c r="X45" s="93">
        <v>1.05</v>
      </c>
      <c r="Y45" s="4">
        <f>C45+L45+N45</f>
        <v>1342</v>
      </c>
      <c r="Z45" s="4"/>
      <c r="AA45">
        <f>C45+R45</f>
        <v>1307</v>
      </c>
    </row>
    <row r="46" spans="1:27" ht="24">
      <c r="A46" s="75">
        <v>61115</v>
      </c>
      <c r="B46" s="95" t="s">
        <v>54</v>
      </c>
      <c r="C46" s="84">
        <v>433</v>
      </c>
      <c r="D46" s="85">
        <v>7.085003681583899</v>
      </c>
      <c r="E46" s="86">
        <v>27</v>
      </c>
      <c r="F46" s="96">
        <v>492</v>
      </c>
      <c r="G46" s="88">
        <v>8.050396792931359</v>
      </c>
      <c r="H46" s="89">
        <v>2</v>
      </c>
      <c r="I46" s="90">
        <v>4.6</v>
      </c>
      <c r="J46" s="89">
        <v>2</v>
      </c>
      <c r="K46" s="90">
        <v>4.6</v>
      </c>
      <c r="L46" s="89">
        <v>8</v>
      </c>
      <c r="M46" s="90">
        <v>17.9</v>
      </c>
      <c r="N46" s="91">
        <v>5</v>
      </c>
      <c r="O46" s="90">
        <v>11.2</v>
      </c>
      <c r="P46" s="89">
        <v>5</v>
      </c>
      <c r="Q46" s="90">
        <v>11.4</v>
      </c>
      <c r="R46" s="89">
        <v>5</v>
      </c>
      <c r="S46" s="92">
        <v>0</v>
      </c>
      <c r="T46" s="6">
        <v>349</v>
      </c>
      <c r="U46" s="88">
        <v>5.710545692546837</v>
      </c>
      <c r="V46" s="6">
        <v>164</v>
      </c>
      <c r="W46" s="74">
        <v>2.6834655976437864</v>
      </c>
      <c r="X46" s="93">
        <v>1.09</v>
      </c>
      <c r="Y46" s="4">
        <f>C46+L46+N46</f>
        <v>446</v>
      </c>
      <c r="Z46" s="4"/>
      <c r="AA46">
        <f>C46+R46</f>
        <v>438</v>
      </c>
    </row>
    <row r="47" spans="1:27" ht="24">
      <c r="A47" s="75">
        <v>32510</v>
      </c>
      <c r="B47" s="100" t="s">
        <v>55</v>
      </c>
      <c r="C47" s="84">
        <v>236</v>
      </c>
      <c r="D47" s="85">
        <v>7.259304829283297</v>
      </c>
      <c r="E47" s="86">
        <v>23</v>
      </c>
      <c r="F47" s="96">
        <v>349</v>
      </c>
      <c r="G47" s="88">
        <v>10.735158412796062</v>
      </c>
      <c r="H47" s="89">
        <v>1</v>
      </c>
      <c r="I47" s="98">
        <v>4.2</v>
      </c>
      <c r="J47" s="89">
        <v>0</v>
      </c>
      <c r="K47" s="101">
        <v>0</v>
      </c>
      <c r="L47" s="89">
        <v>5</v>
      </c>
      <c r="M47" s="90">
        <v>20.5</v>
      </c>
      <c r="N47" s="91">
        <v>3</v>
      </c>
      <c r="O47" s="90">
        <v>12.3</v>
      </c>
      <c r="P47" s="89">
        <v>1</v>
      </c>
      <c r="Q47" s="90">
        <v>4.2</v>
      </c>
      <c r="R47" s="89">
        <v>1</v>
      </c>
      <c r="S47" s="92">
        <v>0</v>
      </c>
      <c r="T47" s="6">
        <v>155</v>
      </c>
      <c r="U47" s="88">
        <v>4.767763764995386</v>
      </c>
      <c r="V47" s="6">
        <v>74</v>
      </c>
      <c r="W47" s="74">
        <v>2.276222700707475</v>
      </c>
      <c r="X47" s="93">
        <v>1.24</v>
      </c>
      <c r="Y47" s="4">
        <f>C47+L47+N47</f>
        <v>244</v>
      </c>
      <c r="Z47" s="4"/>
      <c r="AA47">
        <f>C47+R47</f>
        <v>237</v>
      </c>
    </row>
    <row r="48" spans="1:27" ht="24">
      <c r="A48" s="75">
        <v>41144</v>
      </c>
      <c r="B48" s="95" t="s">
        <v>56</v>
      </c>
      <c r="C48" s="84">
        <v>343</v>
      </c>
      <c r="D48" s="85">
        <v>8.336573984055999</v>
      </c>
      <c r="E48" s="86">
        <v>35</v>
      </c>
      <c r="F48" s="96">
        <v>403</v>
      </c>
      <c r="G48" s="88">
        <v>9.7948668092553</v>
      </c>
      <c r="H48" s="89">
        <v>0</v>
      </c>
      <c r="I48" s="98">
        <v>0</v>
      </c>
      <c r="J48" s="89">
        <v>0</v>
      </c>
      <c r="K48" s="92">
        <v>0</v>
      </c>
      <c r="L48" s="89">
        <v>6</v>
      </c>
      <c r="M48" s="90">
        <v>17</v>
      </c>
      <c r="N48" s="91">
        <v>3</v>
      </c>
      <c r="O48" s="90">
        <v>8.5</v>
      </c>
      <c r="P48" s="89">
        <v>2</v>
      </c>
      <c r="Q48" s="90">
        <v>5.8</v>
      </c>
      <c r="R48" s="89">
        <v>2</v>
      </c>
      <c r="S48" s="92">
        <v>0</v>
      </c>
      <c r="T48" s="6">
        <v>231</v>
      </c>
      <c r="U48" s="88">
        <v>5.614427377017305</v>
      </c>
      <c r="V48" s="6">
        <v>108</v>
      </c>
      <c r="W48" s="74">
        <v>2.62492708535874</v>
      </c>
      <c r="X48" s="93">
        <v>1.3</v>
      </c>
      <c r="Y48" s="4">
        <f>C48+L48+N48</f>
        <v>352</v>
      </c>
      <c r="Z48" s="4"/>
      <c r="AA48">
        <f>C48+R48</f>
        <v>345</v>
      </c>
    </row>
    <row r="49" spans="2:26" ht="15" customHeight="1">
      <c r="B49" s="95"/>
      <c r="C49" s="84"/>
      <c r="D49" s="85"/>
      <c r="E49" s="86"/>
      <c r="F49" s="96"/>
      <c r="G49" s="88"/>
      <c r="H49" s="89"/>
      <c r="I49" s="90"/>
      <c r="J49" s="89"/>
      <c r="K49" s="90" t="s">
        <v>15</v>
      </c>
      <c r="L49" s="89"/>
      <c r="M49" s="90"/>
      <c r="N49" s="91"/>
      <c r="O49" s="90"/>
      <c r="P49" s="89"/>
      <c r="Q49" s="90" t="s">
        <v>15</v>
      </c>
      <c r="R49" s="89"/>
      <c r="S49" s="92" t="s">
        <v>15</v>
      </c>
      <c r="T49" s="6"/>
      <c r="U49" s="88"/>
      <c r="V49" s="6"/>
      <c r="W49" s="74"/>
      <c r="X49" s="93"/>
      <c r="Y49" s="4"/>
      <c r="Z49" s="4"/>
    </row>
    <row r="50" spans="1:27" ht="24">
      <c r="A50" s="75">
        <v>157877</v>
      </c>
      <c r="B50" s="95" t="s">
        <v>57</v>
      </c>
      <c r="C50" s="84">
        <v>1404</v>
      </c>
      <c r="D50" s="85">
        <v>8.89299898021878</v>
      </c>
      <c r="E50" s="86">
        <v>133</v>
      </c>
      <c r="F50" s="96">
        <v>877</v>
      </c>
      <c r="G50" s="88">
        <v>5.554957340207884</v>
      </c>
      <c r="H50" s="89">
        <v>6</v>
      </c>
      <c r="I50" s="90">
        <v>4.3</v>
      </c>
      <c r="J50" s="89">
        <v>3</v>
      </c>
      <c r="K50" s="90">
        <v>2.1</v>
      </c>
      <c r="L50" s="89">
        <v>34</v>
      </c>
      <c r="M50" s="90">
        <v>23.3</v>
      </c>
      <c r="N50" s="91">
        <v>21</v>
      </c>
      <c r="O50" s="90">
        <v>14.4</v>
      </c>
      <c r="P50" s="89">
        <v>13</v>
      </c>
      <c r="Q50" s="90">
        <v>9.2</v>
      </c>
      <c r="R50" s="89">
        <v>10</v>
      </c>
      <c r="S50" s="92">
        <v>3</v>
      </c>
      <c r="T50" s="6">
        <v>1022</v>
      </c>
      <c r="U50" s="88">
        <v>6.473393844575208</v>
      </c>
      <c r="V50" s="6">
        <v>300</v>
      </c>
      <c r="W50" s="74">
        <v>1.9002134573117049</v>
      </c>
      <c r="X50" s="93">
        <v>1.11</v>
      </c>
      <c r="Y50" s="4">
        <f>C50+L50+N50</f>
        <v>1459</v>
      </c>
      <c r="Z50" s="4"/>
      <c r="AA50">
        <f>C50+R50</f>
        <v>1414</v>
      </c>
    </row>
    <row r="51" spans="1:27" ht="24">
      <c r="A51" s="75">
        <v>332690</v>
      </c>
      <c r="B51" s="94" t="s">
        <v>58</v>
      </c>
      <c r="C51" s="84">
        <v>2868</v>
      </c>
      <c r="D51" s="85">
        <v>8.620637831013857</v>
      </c>
      <c r="E51" s="86">
        <v>241</v>
      </c>
      <c r="F51" s="87">
        <v>1825</v>
      </c>
      <c r="G51" s="88">
        <v>5.485587183263698</v>
      </c>
      <c r="H51" s="89">
        <v>7</v>
      </c>
      <c r="I51" s="90">
        <v>2.4</v>
      </c>
      <c r="J51" s="89">
        <v>3</v>
      </c>
      <c r="K51" s="90">
        <v>1</v>
      </c>
      <c r="L51" s="89">
        <v>35</v>
      </c>
      <c r="M51" s="90">
        <v>11.9</v>
      </c>
      <c r="N51" s="91">
        <v>32</v>
      </c>
      <c r="O51" s="90">
        <v>10.9</v>
      </c>
      <c r="P51" s="89">
        <v>12</v>
      </c>
      <c r="Q51" s="90">
        <v>4.2</v>
      </c>
      <c r="R51" s="89">
        <v>11</v>
      </c>
      <c r="S51" s="92">
        <v>1</v>
      </c>
      <c r="T51" s="6">
        <v>1890</v>
      </c>
      <c r="U51" s="88">
        <v>5.680964261023775</v>
      </c>
      <c r="V51" s="6">
        <v>641</v>
      </c>
      <c r="W51" s="74">
        <v>1.9267185668339897</v>
      </c>
      <c r="X51" s="93">
        <v>1.12</v>
      </c>
      <c r="Y51" s="4">
        <f>C51+L51+N51</f>
        <v>2935</v>
      </c>
      <c r="Z51" s="4"/>
      <c r="AA51">
        <f>C51+R51</f>
        <v>2879</v>
      </c>
    </row>
    <row r="52" spans="1:27" ht="24">
      <c r="A52" s="75">
        <v>22671</v>
      </c>
      <c r="B52" s="95" t="s">
        <v>59</v>
      </c>
      <c r="C52" s="84">
        <v>106</v>
      </c>
      <c r="D52" s="85">
        <v>4.675576727978475</v>
      </c>
      <c r="E52" s="86">
        <v>4</v>
      </c>
      <c r="F52" s="96">
        <v>268</v>
      </c>
      <c r="G52" s="88">
        <v>11.82126946319086</v>
      </c>
      <c r="H52" s="89">
        <v>0</v>
      </c>
      <c r="I52" s="97">
        <v>0</v>
      </c>
      <c r="J52" s="89">
        <v>0</v>
      </c>
      <c r="K52" s="97">
        <v>0</v>
      </c>
      <c r="L52" s="89">
        <v>2</v>
      </c>
      <c r="M52" s="90">
        <v>18.3</v>
      </c>
      <c r="N52" s="91">
        <v>1</v>
      </c>
      <c r="O52" s="90">
        <v>9.2</v>
      </c>
      <c r="P52" s="89">
        <v>1</v>
      </c>
      <c r="Q52" s="97">
        <v>9.3</v>
      </c>
      <c r="R52" s="89">
        <v>1</v>
      </c>
      <c r="S52" s="92">
        <v>0</v>
      </c>
      <c r="T52" s="6">
        <v>72</v>
      </c>
      <c r="U52" s="88">
        <v>3.1758634378721715</v>
      </c>
      <c r="V52" s="6">
        <v>39</v>
      </c>
      <c r="W52" s="74">
        <v>1.7202593621807596</v>
      </c>
      <c r="X52" s="93">
        <v>1.03</v>
      </c>
      <c r="Y52" s="4">
        <f>C52+L52+N52</f>
        <v>109</v>
      </c>
      <c r="Z52" s="4"/>
      <c r="AA52">
        <f>C52+R52</f>
        <v>107</v>
      </c>
    </row>
    <row r="53" spans="1:27" ht="24">
      <c r="A53" s="75">
        <v>280001</v>
      </c>
      <c r="B53" s="94" t="s">
        <v>60</v>
      </c>
      <c r="C53" s="84">
        <v>2413</v>
      </c>
      <c r="D53" s="85">
        <v>8.61782636490584</v>
      </c>
      <c r="E53" s="86">
        <v>219</v>
      </c>
      <c r="F53" s="87">
        <v>1790</v>
      </c>
      <c r="G53" s="88">
        <v>6.392834311306031</v>
      </c>
      <c r="H53" s="89">
        <v>10</v>
      </c>
      <c r="I53" s="90">
        <v>4.1</v>
      </c>
      <c r="J53" s="89">
        <v>6</v>
      </c>
      <c r="K53" s="90">
        <v>2.5</v>
      </c>
      <c r="L53" s="89">
        <v>57</v>
      </c>
      <c r="M53" s="90">
        <v>22.7</v>
      </c>
      <c r="N53" s="91">
        <v>46</v>
      </c>
      <c r="O53" s="90">
        <v>18.3</v>
      </c>
      <c r="P53" s="89">
        <v>15</v>
      </c>
      <c r="Q53" s="90">
        <v>6.2</v>
      </c>
      <c r="R53" s="89">
        <v>13</v>
      </c>
      <c r="S53" s="92">
        <v>2</v>
      </c>
      <c r="T53" s="6">
        <v>1628</v>
      </c>
      <c r="U53" s="88">
        <v>5.8142649490537535</v>
      </c>
      <c r="V53" s="6">
        <v>661</v>
      </c>
      <c r="W53" s="74">
        <v>2.3607058546219477</v>
      </c>
      <c r="X53" s="93">
        <v>1.25</v>
      </c>
      <c r="Y53" s="4">
        <f>C53+L53+N53</f>
        <v>2516</v>
      </c>
      <c r="Z53" s="4"/>
      <c r="AA53">
        <f>C53+R53</f>
        <v>2426</v>
      </c>
    </row>
    <row r="54" spans="1:27" ht="24">
      <c r="A54" s="75">
        <v>151752</v>
      </c>
      <c r="B54" s="95" t="s">
        <v>61</v>
      </c>
      <c r="C54" s="84">
        <v>1386</v>
      </c>
      <c r="D54" s="85">
        <v>9.133322789814962</v>
      </c>
      <c r="E54" s="86">
        <v>120</v>
      </c>
      <c r="F54" s="96">
        <v>863</v>
      </c>
      <c r="G54" s="88">
        <v>5.686910221941062</v>
      </c>
      <c r="H54" s="89">
        <v>7</v>
      </c>
      <c r="I54" s="90">
        <v>5.1</v>
      </c>
      <c r="J54" s="89">
        <v>6</v>
      </c>
      <c r="K54" s="90">
        <v>4.3</v>
      </c>
      <c r="L54" s="89">
        <v>31</v>
      </c>
      <c r="M54" s="90">
        <v>21.6</v>
      </c>
      <c r="N54" s="91">
        <v>20</v>
      </c>
      <c r="O54" s="90">
        <v>13.9</v>
      </c>
      <c r="P54" s="89">
        <v>14</v>
      </c>
      <c r="Q54" s="90">
        <v>10</v>
      </c>
      <c r="R54" s="89">
        <v>9</v>
      </c>
      <c r="S54" s="92">
        <v>5</v>
      </c>
      <c r="T54" s="6">
        <v>867</v>
      </c>
      <c r="U54" s="88">
        <v>5.713269017871263</v>
      </c>
      <c r="V54" s="6">
        <v>345</v>
      </c>
      <c r="W54" s="74">
        <v>2.2734461489799145</v>
      </c>
      <c r="X54" s="93">
        <v>1.2</v>
      </c>
      <c r="Y54" s="4">
        <f>C54+L54+N54</f>
        <v>1437</v>
      </c>
      <c r="Z54" s="4"/>
      <c r="AA54">
        <f>C54+R54</f>
        <v>1395</v>
      </c>
    </row>
    <row r="55" spans="2:26" ht="15" customHeight="1">
      <c r="B55" s="95"/>
      <c r="C55" s="84"/>
      <c r="D55" s="85"/>
      <c r="E55" s="86"/>
      <c r="F55" s="96"/>
      <c r="G55" s="88"/>
      <c r="H55" s="89"/>
      <c r="I55" s="90"/>
      <c r="J55" s="89"/>
      <c r="K55" s="90" t="s">
        <v>15</v>
      </c>
      <c r="L55" s="89"/>
      <c r="M55" s="90"/>
      <c r="N55" s="91"/>
      <c r="O55" s="90"/>
      <c r="P55" s="89"/>
      <c r="Q55" s="90"/>
      <c r="R55" s="89"/>
      <c r="S55" s="92" t="s">
        <v>15</v>
      </c>
      <c r="T55" s="6"/>
      <c r="U55" s="88"/>
      <c r="V55" s="6"/>
      <c r="W55" s="74"/>
      <c r="X55" s="93"/>
      <c r="Y55" s="4"/>
      <c r="Z55" s="4"/>
    </row>
    <row r="56" spans="1:27" ht="24">
      <c r="A56" s="75">
        <v>177196</v>
      </c>
      <c r="B56" s="95" t="s">
        <v>62</v>
      </c>
      <c r="C56" s="84">
        <v>1859</v>
      </c>
      <c r="D56" s="85">
        <v>10.49120747646674</v>
      </c>
      <c r="E56" s="86">
        <v>147</v>
      </c>
      <c r="F56" s="96">
        <v>1011</v>
      </c>
      <c r="G56" s="88">
        <v>5.70554640059595</v>
      </c>
      <c r="H56" s="89">
        <v>2</v>
      </c>
      <c r="I56" s="90">
        <v>1.1</v>
      </c>
      <c r="J56" s="89">
        <v>2</v>
      </c>
      <c r="K56" s="90">
        <v>1.1</v>
      </c>
      <c r="L56" s="89">
        <v>19</v>
      </c>
      <c r="M56" s="90">
        <v>10</v>
      </c>
      <c r="N56" s="91">
        <v>20</v>
      </c>
      <c r="O56" s="90">
        <v>10.5</v>
      </c>
      <c r="P56" s="89">
        <v>8</v>
      </c>
      <c r="Q56" s="90">
        <v>4.3</v>
      </c>
      <c r="R56" s="89">
        <v>7</v>
      </c>
      <c r="S56" s="92">
        <v>1</v>
      </c>
      <c r="T56" s="6">
        <v>1081</v>
      </c>
      <c r="U56" s="88">
        <v>6.100589178085285</v>
      </c>
      <c r="V56" s="6">
        <v>416</v>
      </c>
      <c r="W56" s="74">
        <v>2.3476827919366126</v>
      </c>
      <c r="X56" s="93">
        <v>1.25</v>
      </c>
      <c r="Y56" s="4">
        <f>C56+L56+N56</f>
        <v>1898</v>
      </c>
      <c r="Z56" s="4"/>
      <c r="AA56">
        <f>C56+R56</f>
        <v>1866</v>
      </c>
    </row>
    <row r="57" spans="1:27" ht="24">
      <c r="A57" s="75">
        <v>130942</v>
      </c>
      <c r="B57" s="95" t="s">
        <v>63</v>
      </c>
      <c r="C57" s="84">
        <v>1118</v>
      </c>
      <c r="D57" s="85">
        <v>8.538131386415358</v>
      </c>
      <c r="E57" s="86">
        <v>99</v>
      </c>
      <c r="F57" s="96">
        <v>827</v>
      </c>
      <c r="G57" s="88">
        <v>6.315773395854653</v>
      </c>
      <c r="H57" s="89">
        <v>7</v>
      </c>
      <c r="I57" s="90">
        <v>6.3</v>
      </c>
      <c r="J57" s="89">
        <v>4</v>
      </c>
      <c r="K57" s="90">
        <v>3.6</v>
      </c>
      <c r="L57" s="89">
        <v>13</v>
      </c>
      <c r="M57" s="90">
        <v>11.4</v>
      </c>
      <c r="N57" s="91">
        <v>9</v>
      </c>
      <c r="O57" s="90">
        <v>7.9</v>
      </c>
      <c r="P57" s="89">
        <v>9</v>
      </c>
      <c r="Q57" s="90">
        <v>8</v>
      </c>
      <c r="R57" s="89">
        <v>5</v>
      </c>
      <c r="S57" s="92">
        <v>4</v>
      </c>
      <c r="T57" s="6">
        <v>731</v>
      </c>
      <c r="U57" s="88">
        <v>5.582624368040812</v>
      </c>
      <c r="V57" s="6">
        <v>215</v>
      </c>
      <c r="W57" s="74">
        <v>1.6419483435414153</v>
      </c>
      <c r="X57" s="93">
        <v>1.13</v>
      </c>
      <c r="Y57" s="4">
        <f>C57+L57+N57</f>
        <v>1140</v>
      </c>
      <c r="Z57" s="4"/>
      <c r="AA57">
        <f>C57+R57</f>
        <v>1123</v>
      </c>
    </row>
    <row r="58" spans="1:27" ht="24">
      <c r="A58" s="75">
        <v>29711</v>
      </c>
      <c r="B58" s="95" t="s">
        <v>64</v>
      </c>
      <c r="C58" s="84">
        <v>215</v>
      </c>
      <c r="D58" s="85">
        <v>7.236377099390798</v>
      </c>
      <c r="E58" s="86">
        <v>27</v>
      </c>
      <c r="F58" s="96">
        <v>369</v>
      </c>
      <c r="G58" s="88">
        <v>12.419642556628858</v>
      </c>
      <c r="H58" s="89">
        <v>0</v>
      </c>
      <c r="I58" s="90">
        <v>0</v>
      </c>
      <c r="J58" s="89">
        <v>0</v>
      </c>
      <c r="K58" s="90">
        <v>0</v>
      </c>
      <c r="L58" s="89">
        <v>5</v>
      </c>
      <c r="M58" s="90">
        <v>22.4</v>
      </c>
      <c r="N58" s="91">
        <v>3</v>
      </c>
      <c r="O58" s="90">
        <v>13.5</v>
      </c>
      <c r="P58" s="89">
        <v>2</v>
      </c>
      <c r="Q58" s="90">
        <v>9.2</v>
      </c>
      <c r="R58" s="89">
        <v>2</v>
      </c>
      <c r="S58" s="92">
        <v>0</v>
      </c>
      <c r="T58" s="6">
        <v>145</v>
      </c>
      <c r="U58" s="88">
        <v>4.880347346100771</v>
      </c>
      <c r="V58" s="6">
        <v>61</v>
      </c>
      <c r="W58" s="74">
        <v>2.053111642152738</v>
      </c>
      <c r="X58" s="93">
        <v>1.13</v>
      </c>
      <c r="Y58" s="4">
        <f>C58+L58+N58</f>
        <v>223</v>
      </c>
      <c r="Z58" s="4"/>
      <c r="AA58">
        <f>C58+R58</f>
        <v>217</v>
      </c>
    </row>
    <row r="59" spans="1:27" ht="24">
      <c r="A59" s="75">
        <v>103102</v>
      </c>
      <c r="B59" s="95" t="s">
        <v>65</v>
      </c>
      <c r="C59" s="84">
        <v>952</v>
      </c>
      <c r="D59" s="85">
        <v>9.23357451843805</v>
      </c>
      <c r="E59" s="86">
        <v>81</v>
      </c>
      <c r="F59" s="96">
        <v>637</v>
      </c>
      <c r="G59" s="88">
        <v>6.178347655719579</v>
      </c>
      <c r="H59" s="89">
        <v>3</v>
      </c>
      <c r="I59" s="90">
        <v>3.2</v>
      </c>
      <c r="J59" s="89">
        <v>1</v>
      </c>
      <c r="K59" s="90">
        <v>1.1</v>
      </c>
      <c r="L59" s="89">
        <v>10</v>
      </c>
      <c r="M59" s="90">
        <v>10.3</v>
      </c>
      <c r="N59" s="91">
        <v>9</v>
      </c>
      <c r="O59" s="90">
        <v>9.3</v>
      </c>
      <c r="P59" s="89">
        <v>5</v>
      </c>
      <c r="Q59" s="90">
        <v>5.2</v>
      </c>
      <c r="R59" s="89">
        <v>4</v>
      </c>
      <c r="S59" s="92">
        <v>1</v>
      </c>
      <c r="T59" s="6">
        <v>623</v>
      </c>
      <c r="U59" s="88">
        <v>6.042559795154314</v>
      </c>
      <c r="V59" s="6">
        <v>230</v>
      </c>
      <c r="W59" s="74">
        <v>2.230800566429361</v>
      </c>
      <c r="X59" s="93">
        <v>1.22</v>
      </c>
      <c r="Y59" s="4">
        <f>C59+L59+N59</f>
        <v>971</v>
      </c>
      <c r="Z59" s="4"/>
      <c r="AA59">
        <f>C59+R59</f>
        <v>956</v>
      </c>
    </row>
    <row r="60" spans="1:27" ht="24">
      <c r="A60" s="75">
        <v>91401</v>
      </c>
      <c r="B60" s="94" t="s">
        <v>66</v>
      </c>
      <c r="C60" s="84">
        <v>797</v>
      </c>
      <c r="D60" s="85">
        <v>8.719817069835122</v>
      </c>
      <c r="E60" s="86">
        <v>66</v>
      </c>
      <c r="F60" s="87">
        <v>764</v>
      </c>
      <c r="G60" s="88">
        <v>8.358770691786741</v>
      </c>
      <c r="H60" s="89">
        <v>1</v>
      </c>
      <c r="I60" s="90">
        <v>1.3</v>
      </c>
      <c r="J60" s="89">
        <v>0</v>
      </c>
      <c r="K60" s="90">
        <v>0</v>
      </c>
      <c r="L60" s="89">
        <v>13</v>
      </c>
      <c r="M60" s="90">
        <v>15.8</v>
      </c>
      <c r="N60" s="91">
        <v>15</v>
      </c>
      <c r="O60" s="90">
        <v>18.2</v>
      </c>
      <c r="P60" s="89">
        <v>5</v>
      </c>
      <c r="Q60" s="90">
        <v>6.2</v>
      </c>
      <c r="R60" s="89">
        <v>5</v>
      </c>
      <c r="S60" s="92">
        <v>0</v>
      </c>
      <c r="T60" s="6">
        <v>532</v>
      </c>
      <c r="U60" s="88">
        <v>5.820505246113281</v>
      </c>
      <c r="V60" s="6">
        <v>225</v>
      </c>
      <c r="W60" s="74">
        <v>2.4616798503298654</v>
      </c>
      <c r="X60" s="93">
        <v>1.32</v>
      </c>
      <c r="Y60" s="4">
        <f>C60+L60+N60</f>
        <v>825</v>
      </c>
      <c r="Z60" s="4"/>
      <c r="AA60">
        <f>C60+R60</f>
        <v>802</v>
      </c>
    </row>
    <row r="61" spans="2:26" ht="15" customHeight="1">
      <c r="B61" s="94"/>
      <c r="C61" s="84"/>
      <c r="D61" s="85"/>
      <c r="E61" s="86"/>
      <c r="F61" s="87"/>
      <c r="G61" s="88"/>
      <c r="H61" s="89"/>
      <c r="I61" s="90"/>
      <c r="J61" s="89"/>
      <c r="K61" s="90" t="s">
        <v>15</v>
      </c>
      <c r="L61" s="89"/>
      <c r="M61" s="90"/>
      <c r="N61" s="91"/>
      <c r="O61" s="90"/>
      <c r="P61" s="89"/>
      <c r="Q61" s="90"/>
      <c r="R61" s="89"/>
      <c r="S61" s="92" t="s">
        <v>15</v>
      </c>
      <c r="T61" s="6"/>
      <c r="U61" s="88"/>
      <c r="V61" s="6"/>
      <c r="W61" s="74"/>
      <c r="X61" s="102"/>
      <c r="Y61" s="4"/>
      <c r="Z61" s="4"/>
    </row>
    <row r="62" spans="1:27" ht="24">
      <c r="A62" s="75">
        <v>51339</v>
      </c>
      <c r="B62" s="94" t="s">
        <v>67</v>
      </c>
      <c r="C62" s="84">
        <v>300</v>
      </c>
      <c r="D62" s="85">
        <v>5.843510781277391</v>
      </c>
      <c r="E62" s="86">
        <v>31</v>
      </c>
      <c r="F62" s="87">
        <v>595</v>
      </c>
      <c r="G62" s="88">
        <v>11.589629716200161</v>
      </c>
      <c r="H62" s="89">
        <v>1</v>
      </c>
      <c r="I62" s="98">
        <v>3.3</v>
      </c>
      <c r="J62" s="89">
        <v>0</v>
      </c>
      <c r="K62" s="101">
        <v>0</v>
      </c>
      <c r="L62" s="89">
        <v>11</v>
      </c>
      <c r="M62" s="90">
        <v>34.7</v>
      </c>
      <c r="N62" s="91">
        <v>6</v>
      </c>
      <c r="O62" s="90">
        <v>18.9</v>
      </c>
      <c r="P62" s="89">
        <v>4</v>
      </c>
      <c r="Q62" s="90">
        <v>13.2</v>
      </c>
      <c r="R62" s="89">
        <v>4</v>
      </c>
      <c r="S62" s="92">
        <v>0</v>
      </c>
      <c r="T62" s="6">
        <v>240</v>
      </c>
      <c r="U62" s="88">
        <v>4.674808625021914</v>
      </c>
      <c r="V62" s="6">
        <v>102</v>
      </c>
      <c r="W62" s="74">
        <v>1.986793665634313</v>
      </c>
      <c r="X62" s="93">
        <v>1.03</v>
      </c>
      <c r="Y62" s="4">
        <f>C62+L62+N62</f>
        <v>317</v>
      </c>
      <c r="Z62" s="4"/>
      <c r="AA62">
        <f>C62+R62</f>
        <v>304</v>
      </c>
    </row>
    <row r="63" spans="1:27" ht="24">
      <c r="A63" s="75">
        <v>147009</v>
      </c>
      <c r="B63" s="95" t="s">
        <v>68</v>
      </c>
      <c r="C63" s="84">
        <v>1595</v>
      </c>
      <c r="D63" s="85">
        <v>10.849675870184818</v>
      </c>
      <c r="E63" s="86">
        <v>126</v>
      </c>
      <c r="F63" s="96">
        <v>538</v>
      </c>
      <c r="G63" s="88">
        <v>3.6596398859933745</v>
      </c>
      <c r="H63" s="89" t="s">
        <v>49</v>
      </c>
      <c r="I63" s="90" t="s">
        <v>49</v>
      </c>
      <c r="J63" s="89" t="s">
        <v>49</v>
      </c>
      <c r="K63" s="90" t="s">
        <v>49</v>
      </c>
      <c r="L63" s="89">
        <v>24</v>
      </c>
      <c r="M63" s="90">
        <v>14.6</v>
      </c>
      <c r="N63" s="91">
        <v>22</v>
      </c>
      <c r="O63" s="90">
        <v>13.4</v>
      </c>
      <c r="P63" s="89">
        <v>11</v>
      </c>
      <c r="Q63" s="90">
        <v>6.8</v>
      </c>
      <c r="R63" s="89">
        <v>11</v>
      </c>
      <c r="S63" s="92">
        <v>0</v>
      </c>
      <c r="T63" s="6">
        <v>1238</v>
      </c>
      <c r="U63" s="88">
        <v>8.421253120557244</v>
      </c>
      <c r="V63" s="6">
        <v>324</v>
      </c>
      <c r="W63" s="74">
        <v>2.2039466971409913</v>
      </c>
      <c r="X63" s="93">
        <v>1.15</v>
      </c>
      <c r="Y63" s="4">
        <f>C63+L63+N63</f>
        <v>1641</v>
      </c>
      <c r="Z63" s="4"/>
      <c r="AA63">
        <f>C63+R63</f>
        <v>1606</v>
      </c>
    </row>
    <row r="64" spans="1:27" ht="24">
      <c r="A64" s="75">
        <v>83052</v>
      </c>
      <c r="B64" s="95" t="s">
        <v>69</v>
      </c>
      <c r="C64" s="84">
        <v>665</v>
      </c>
      <c r="D64" s="85">
        <v>8.007031739151374</v>
      </c>
      <c r="E64" s="86">
        <v>52</v>
      </c>
      <c r="F64" s="96">
        <v>537</v>
      </c>
      <c r="G64" s="88">
        <v>6.465828637480133</v>
      </c>
      <c r="H64" s="89">
        <v>1</v>
      </c>
      <c r="I64" s="98">
        <v>1.5</v>
      </c>
      <c r="J64" s="89">
        <v>1</v>
      </c>
      <c r="K64" s="92">
        <v>1.5</v>
      </c>
      <c r="L64" s="89">
        <v>9</v>
      </c>
      <c r="M64" s="90">
        <v>13.3</v>
      </c>
      <c r="N64" s="91">
        <v>5</v>
      </c>
      <c r="O64" s="90">
        <v>7.4</v>
      </c>
      <c r="P64" s="89">
        <v>4</v>
      </c>
      <c r="Q64" s="90">
        <v>6</v>
      </c>
      <c r="R64" s="89">
        <v>3</v>
      </c>
      <c r="S64" s="92">
        <v>1</v>
      </c>
      <c r="T64" s="6">
        <v>453</v>
      </c>
      <c r="U64" s="88">
        <v>5.45441410200838</v>
      </c>
      <c r="V64" s="6">
        <v>159</v>
      </c>
      <c r="W64" s="74">
        <v>1.914463227857246</v>
      </c>
      <c r="X64" s="93">
        <v>1.07</v>
      </c>
      <c r="Y64" s="4">
        <f>C64+L64+N64</f>
        <v>679</v>
      </c>
      <c r="Z64" s="4"/>
      <c r="AA64">
        <f>C64+R64</f>
        <v>668</v>
      </c>
    </row>
    <row r="65" spans="1:27" ht="24">
      <c r="A65" s="75">
        <v>59306</v>
      </c>
      <c r="B65" s="94" t="s">
        <v>70</v>
      </c>
      <c r="C65" s="84">
        <v>532</v>
      </c>
      <c r="D65" s="85">
        <v>8.970424577614407</v>
      </c>
      <c r="E65" s="86">
        <v>59</v>
      </c>
      <c r="F65" s="87">
        <v>403</v>
      </c>
      <c r="G65" s="88">
        <v>6.795265234546251</v>
      </c>
      <c r="H65" s="89">
        <v>0</v>
      </c>
      <c r="I65" s="97">
        <v>0</v>
      </c>
      <c r="J65" s="89">
        <v>0</v>
      </c>
      <c r="K65" s="97">
        <v>0</v>
      </c>
      <c r="L65" s="89">
        <v>9</v>
      </c>
      <c r="M65" s="90">
        <v>16.3</v>
      </c>
      <c r="N65" s="91">
        <v>12</v>
      </c>
      <c r="O65" s="90">
        <v>21.7</v>
      </c>
      <c r="P65" s="89">
        <v>1</v>
      </c>
      <c r="Q65" s="90">
        <v>1.9</v>
      </c>
      <c r="R65" s="89">
        <v>1</v>
      </c>
      <c r="S65" s="92">
        <v>0</v>
      </c>
      <c r="T65" s="6">
        <v>323</v>
      </c>
      <c r="U65" s="88">
        <v>5.446329207837318</v>
      </c>
      <c r="V65" s="6">
        <v>145</v>
      </c>
      <c r="W65" s="74">
        <v>2.4449465484099413</v>
      </c>
      <c r="X65" s="93">
        <v>1.27</v>
      </c>
      <c r="Y65" s="4">
        <f>C65+L65+N65</f>
        <v>553</v>
      </c>
      <c r="Z65" s="4"/>
      <c r="AA65">
        <f>C65+R65</f>
        <v>533</v>
      </c>
    </row>
    <row r="66" spans="1:27" ht="24.75" thickBot="1">
      <c r="A66" s="75">
        <v>75212</v>
      </c>
      <c r="B66" s="103" t="s">
        <v>71</v>
      </c>
      <c r="C66" s="104">
        <v>578</v>
      </c>
      <c r="D66" s="105">
        <v>7.684943891932139</v>
      </c>
      <c r="E66" s="106">
        <v>39</v>
      </c>
      <c r="F66" s="107">
        <v>530</v>
      </c>
      <c r="G66" s="108">
        <v>7.046747859384141</v>
      </c>
      <c r="H66" s="109">
        <v>4</v>
      </c>
      <c r="I66" s="110">
        <v>6.9</v>
      </c>
      <c r="J66" s="109">
        <v>2</v>
      </c>
      <c r="K66" s="110">
        <v>3.5</v>
      </c>
      <c r="L66" s="109">
        <v>11</v>
      </c>
      <c r="M66" s="110">
        <v>18.2</v>
      </c>
      <c r="N66" s="111">
        <v>16</v>
      </c>
      <c r="O66" s="110">
        <v>26.4</v>
      </c>
      <c r="P66" s="109">
        <v>7</v>
      </c>
      <c r="Q66" s="110">
        <v>12</v>
      </c>
      <c r="R66" s="109">
        <v>6</v>
      </c>
      <c r="S66" s="112">
        <v>1</v>
      </c>
      <c r="T66" s="113">
        <v>400</v>
      </c>
      <c r="U66" s="108">
        <v>5.318300271233314</v>
      </c>
      <c r="V66" s="113">
        <v>263</v>
      </c>
      <c r="W66" s="114">
        <v>3.496782428335904</v>
      </c>
      <c r="X66" s="115">
        <v>1.15</v>
      </c>
      <c r="Y66" s="4">
        <f>C66+L66+N66</f>
        <v>605</v>
      </c>
      <c r="Z66" s="4"/>
      <c r="AA66">
        <f>C66+R66</f>
        <v>584</v>
      </c>
    </row>
    <row r="67" spans="2:26" ht="24">
      <c r="B67" s="116" t="s">
        <v>139</v>
      </c>
      <c r="C67" s="117"/>
      <c r="D67" s="118"/>
      <c r="E67" s="117"/>
      <c r="F67" s="119"/>
      <c r="G67" s="118"/>
      <c r="H67" s="120"/>
      <c r="I67" s="118"/>
      <c r="J67" s="120"/>
      <c r="K67" s="118"/>
      <c r="L67" s="120"/>
      <c r="M67" s="118"/>
      <c r="N67" s="120"/>
      <c r="O67" s="118"/>
      <c r="P67" s="120"/>
      <c r="Q67" s="118"/>
      <c r="R67" s="120"/>
      <c r="S67" s="120"/>
      <c r="T67" s="117"/>
      <c r="U67" s="118"/>
      <c r="V67" s="117"/>
      <c r="W67" s="118"/>
      <c r="X67" s="121"/>
      <c r="Y67" s="4"/>
      <c r="Z67" s="4"/>
    </row>
    <row r="68" spans="2:26" ht="24">
      <c r="B68" s="116" t="s">
        <v>140</v>
      </c>
      <c r="C68" s="117"/>
      <c r="D68" s="118"/>
      <c r="E68" s="117"/>
      <c r="F68" s="119"/>
      <c r="G68" s="118"/>
      <c r="H68" s="120"/>
      <c r="I68" s="118"/>
      <c r="J68" s="120"/>
      <c r="K68" s="118"/>
      <c r="L68" s="120"/>
      <c r="M68" s="118"/>
      <c r="N68" s="116"/>
      <c r="O68" s="118"/>
      <c r="P68" s="120"/>
      <c r="Q68" s="118"/>
      <c r="R68" s="120"/>
      <c r="S68" s="120"/>
      <c r="T68" s="117"/>
      <c r="U68" s="118"/>
      <c r="V68" s="117"/>
      <c r="W68" s="118"/>
      <c r="X68" s="121"/>
      <c r="Y68" s="4"/>
      <c r="Z68" s="4"/>
    </row>
    <row r="69" spans="2:26" ht="24">
      <c r="B69" s="116" t="s">
        <v>141</v>
      </c>
      <c r="C69" s="117"/>
      <c r="D69" s="118"/>
      <c r="E69" s="117"/>
      <c r="F69" s="119"/>
      <c r="G69" s="118"/>
      <c r="H69" s="120"/>
      <c r="I69" s="118"/>
      <c r="J69" s="120"/>
      <c r="K69" s="118"/>
      <c r="L69" s="120"/>
      <c r="M69" s="118"/>
      <c r="N69" s="120"/>
      <c r="O69" s="118"/>
      <c r="P69" s="120"/>
      <c r="Q69" s="118"/>
      <c r="R69" s="120"/>
      <c r="S69" s="120"/>
      <c r="T69" s="117"/>
      <c r="U69" s="118"/>
      <c r="V69" s="117"/>
      <c r="W69" s="118"/>
      <c r="X69" s="121"/>
      <c r="Y69" s="4"/>
      <c r="Z69" s="4"/>
    </row>
    <row r="70" spans="1:26" ht="24.75" thickBot="1">
      <c r="A70" s="4"/>
      <c r="B70" s="5" t="s">
        <v>72</v>
      </c>
      <c r="C70" s="6"/>
      <c r="D70" s="85"/>
      <c r="E70" s="6"/>
      <c r="F70" s="7"/>
      <c r="G70" s="85"/>
      <c r="H70" s="5"/>
      <c r="I70" s="85"/>
      <c r="J70" s="5"/>
      <c r="K70" s="85"/>
      <c r="L70" s="5"/>
      <c r="M70" s="85"/>
      <c r="N70" s="5"/>
      <c r="O70" s="85"/>
      <c r="P70" s="5"/>
      <c r="Q70" s="85"/>
      <c r="R70" s="5"/>
      <c r="S70" s="5"/>
      <c r="T70" s="6"/>
      <c r="U70" s="85"/>
      <c r="V70" s="6"/>
      <c r="W70" s="85"/>
      <c r="X70" s="6" t="s">
        <v>142</v>
      </c>
      <c r="Y70" s="4"/>
      <c r="Z70" s="4"/>
    </row>
    <row r="71" spans="2:26" ht="24">
      <c r="B71" s="8" t="s">
        <v>1</v>
      </c>
      <c r="C71" s="137" t="s">
        <v>122</v>
      </c>
      <c r="D71" s="138"/>
      <c r="E71" s="139"/>
      <c r="F71" s="145" t="s">
        <v>143</v>
      </c>
      <c r="G71" s="146"/>
      <c r="H71" s="143" t="s">
        <v>124</v>
      </c>
      <c r="I71" s="144"/>
      <c r="J71" s="143" t="s">
        <v>125</v>
      </c>
      <c r="K71" s="144"/>
      <c r="L71" s="9" t="s">
        <v>126</v>
      </c>
      <c r="M71" s="10"/>
      <c r="N71" s="11" t="s">
        <v>127</v>
      </c>
      <c r="O71" s="12"/>
      <c r="P71" s="13"/>
      <c r="Q71" s="11" t="s">
        <v>2</v>
      </c>
      <c r="R71" s="11"/>
      <c r="S71" s="11"/>
      <c r="T71" s="137" t="s">
        <v>128</v>
      </c>
      <c r="U71" s="139"/>
      <c r="V71" s="137" t="s">
        <v>129</v>
      </c>
      <c r="W71" s="139"/>
      <c r="X71" s="14"/>
      <c r="Y71" s="4"/>
      <c r="Z71" s="4"/>
    </row>
    <row r="72" spans="2:26" ht="42.75" customHeight="1">
      <c r="B72" s="15" t="s">
        <v>3</v>
      </c>
      <c r="C72" s="140"/>
      <c r="D72" s="141"/>
      <c r="E72" s="142"/>
      <c r="F72" s="147"/>
      <c r="G72" s="148"/>
      <c r="H72" s="16" t="s">
        <v>4</v>
      </c>
      <c r="I72" s="17"/>
      <c r="J72" s="16" t="s">
        <v>5</v>
      </c>
      <c r="K72" s="18"/>
      <c r="L72" s="149" t="s">
        <v>130</v>
      </c>
      <c r="M72" s="150"/>
      <c r="N72" s="149" t="s">
        <v>131</v>
      </c>
      <c r="O72" s="150"/>
      <c r="P72" s="19" t="s">
        <v>6</v>
      </c>
      <c r="Q72" s="20" t="s">
        <v>7</v>
      </c>
      <c r="R72" s="21" t="s">
        <v>8</v>
      </c>
      <c r="S72" s="22" t="s">
        <v>9</v>
      </c>
      <c r="T72" s="140"/>
      <c r="U72" s="142"/>
      <c r="V72" s="140"/>
      <c r="W72" s="142"/>
      <c r="X72" s="23" t="s">
        <v>132</v>
      </c>
      <c r="Y72" s="4"/>
      <c r="Z72" s="4"/>
    </row>
    <row r="73" spans="2:26" ht="48">
      <c r="B73" s="24" t="s">
        <v>10</v>
      </c>
      <c r="C73" s="151" t="s">
        <v>133</v>
      </c>
      <c r="D73" s="25" t="s">
        <v>11</v>
      </c>
      <c r="E73" s="26" t="s">
        <v>12</v>
      </c>
      <c r="F73" s="151" t="s">
        <v>133</v>
      </c>
      <c r="G73" s="25" t="s">
        <v>11</v>
      </c>
      <c r="H73" s="151" t="s">
        <v>133</v>
      </c>
      <c r="I73" s="25" t="s">
        <v>11</v>
      </c>
      <c r="J73" s="151" t="s">
        <v>133</v>
      </c>
      <c r="K73" s="25" t="s">
        <v>11</v>
      </c>
      <c r="L73" s="151" t="s">
        <v>133</v>
      </c>
      <c r="M73" s="27" t="s">
        <v>11</v>
      </c>
      <c r="N73" s="151" t="s">
        <v>133</v>
      </c>
      <c r="O73" s="25" t="s">
        <v>11</v>
      </c>
      <c r="P73" s="151" t="s">
        <v>133</v>
      </c>
      <c r="Q73" s="25" t="s">
        <v>11</v>
      </c>
      <c r="R73" s="28" t="s">
        <v>13</v>
      </c>
      <c r="S73" s="29" t="s">
        <v>14</v>
      </c>
      <c r="T73" s="151" t="s">
        <v>133</v>
      </c>
      <c r="U73" s="30" t="s">
        <v>11</v>
      </c>
      <c r="V73" s="151" t="s">
        <v>133</v>
      </c>
      <c r="W73" s="31" t="s">
        <v>11</v>
      </c>
      <c r="X73" s="23" t="s">
        <v>134</v>
      </c>
      <c r="Y73" s="4"/>
      <c r="Z73" s="4"/>
    </row>
    <row r="74" spans="1:26" ht="48">
      <c r="A74" s="4"/>
      <c r="B74" s="17" t="s">
        <v>15</v>
      </c>
      <c r="C74" s="152"/>
      <c r="D74" s="33" t="s">
        <v>16</v>
      </c>
      <c r="E74" s="34" t="s">
        <v>17</v>
      </c>
      <c r="F74" s="152"/>
      <c r="G74" s="33" t="s">
        <v>16</v>
      </c>
      <c r="H74" s="152"/>
      <c r="I74" s="35" t="s">
        <v>18</v>
      </c>
      <c r="J74" s="152"/>
      <c r="K74" s="33" t="s">
        <v>18</v>
      </c>
      <c r="L74" s="152"/>
      <c r="M74" s="36" t="s">
        <v>19</v>
      </c>
      <c r="N74" s="152"/>
      <c r="O74" s="35" t="s">
        <v>19</v>
      </c>
      <c r="P74" s="152"/>
      <c r="Q74" s="35" t="s">
        <v>19</v>
      </c>
      <c r="R74" s="37" t="s">
        <v>20</v>
      </c>
      <c r="S74" s="37" t="s">
        <v>21</v>
      </c>
      <c r="T74" s="152"/>
      <c r="U74" s="33" t="s">
        <v>16</v>
      </c>
      <c r="V74" s="152"/>
      <c r="W74" s="38" t="s">
        <v>16</v>
      </c>
      <c r="X74" s="39"/>
      <c r="Y74" s="4"/>
      <c r="Z74" s="4"/>
    </row>
    <row r="75" spans="1:27" ht="24">
      <c r="A75" s="75">
        <v>59962</v>
      </c>
      <c r="B75" s="95" t="s">
        <v>73</v>
      </c>
      <c r="C75" s="84">
        <v>385</v>
      </c>
      <c r="D75" s="85">
        <v>6.420733130982956</v>
      </c>
      <c r="E75" s="86">
        <v>34</v>
      </c>
      <c r="F75" s="96">
        <v>323</v>
      </c>
      <c r="G75" s="88">
        <v>5.3867449384610255</v>
      </c>
      <c r="H75" s="89">
        <v>1</v>
      </c>
      <c r="I75" s="90">
        <v>2.6</v>
      </c>
      <c r="J75" s="89">
        <v>1</v>
      </c>
      <c r="K75" s="98">
        <v>2.6</v>
      </c>
      <c r="L75" s="89">
        <v>4</v>
      </c>
      <c r="M75" s="122">
        <v>10.1</v>
      </c>
      <c r="N75" s="91">
        <v>8</v>
      </c>
      <c r="O75" s="122">
        <v>20.2</v>
      </c>
      <c r="P75" s="89">
        <v>1</v>
      </c>
      <c r="Q75" s="92">
        <v>2.6</v>
      </c>
      <c r="R75" s="89">
        <v>0</v>
      </c>
      <c r="S75" s="92">
        <v>1</v>
      </c>
      <c r="T75" s="84">
        <v>215</v>
      </c>
      <c r="U75" s="88">
        <v>3.585604216003469</v>
      </c>
      <c r="V75" s="84">
        <v>117</v>
      </c>
      <c r="W75" s="123">
        <v>1.9512357826623528</v>
      </c>
      <c r="X75" s="93">
        <v>1.08</v>
      </c>
      <c r="Y75" s="4">
        <f>C75+L75+N75</f>
        <v>397</v>
      </c>
      <c r="Z75" s="4"/>
      <c r="AA75">
        <f>C75+R75</f>
        <v>385</v>
      </c>
    </row>
    <row r="76" spans="1:27" ht="24">
      <c r="A76" s="75">
        <v>52363</v>
      </c>
      <c r="B76" s="94" t="s">
        <v>144</v>
      </c>
      <c r="C76" s="84">
        <v>352</v>
      </c>
      <c r="D76" s="85">
        <v>6.722303916887879</v>
      </c>
      <c r="E76" s="86">
        <v>29</v>
      </c>
      <c r="F76" s="87">
        <v>302</v>
      </c>
      <c r="G76" s="88">
        <v>5.767431201420851</v>
      </c>
      <c r="H76" s="89">
        <v>0</v>
      </c>
      <c r="I76" s="98">
        <v>0</v>
      </c>
      <c r="J76" s="89">
        <v>0</v>
      </c>
      <c r="K76" s="101">
        <v>0</v>
      </c>
      <c r="L76" s="89">
        <v>9</v>
      </c>
      <c r="M76" s="90">
        <v>24.6</v>
      </c>
      <c r="N76" s="91">
        <v>5</v>
      </c>
      <c r="O76" s="90">
        <v>13.7</v>
      </c>
      <c r="P76" s="89">
        <v>2</v>
      </c>
      <c r="Q76" s="90">
        <v>5.6</v>
      </c>
      <c r="R76" s="89">
        <v>2</v>
      </c>
      <c r="S76" s="92">
        <v>0</v>
      </c>
      <c r="T76" s="84">
        <v>250</v>
      </c>
      <c r="U76" s="88">
        <v>4.774363577335141</v>
      </c>
      <c r="V76" s="84">
        <v>91</v>
      </c>
      <c r="W76" s="123">
        <v>1.7378683421499914</v>
      </c>
      <c r="X76" s="93">
        <v>1</v>
      </c>
      <c r="Y76" s="4">
        <f>C76+L76+N76</f>
        <v>366</v>
      </c>
      <c r="Z76" s="4"/>
      <c r="AA76">
        <f>C76+R76</f>
        <v>354</v>
      </c>
    </row>
    <row r="77" spans="1:27" ht="24">
      <c r="A77" s="75">
        <v>51099</v>
      </c>
      <c r="B77" s="95" t="s">
        <v>145</v>
      </c>
      <c r="C77" s="84">
        <v>421</v>
      </c>
      <c r="D77" s="85">
        <v>8.238908784907728</v>
      </c>
      <c r="E77" s="86">
        <v>48</v>
      </c>
      <c r="F77" s="87">
        <v>301</v>
      </c>
      <c r="G77" s="88">
        <v>5.890526233390086</v>
      </c>
      <c r="H77" s="89">
        <v>1</v>
      </c>
      <c r="I77" s="98">
        <v>2.4</v>
      </c>
      <c r="J77" s="89">
        <v>1</v>
      </c>
      <c r="K77" s="101">
        <v>2.4</v>
      </c>
      <c r="L77" s="89">
        <v>2</v>
      </c>
      <c r="M77" s="90">
        <v>4.5</v>
      </c>
      <c r="N77" s="91">
        <v>17</v>
      </c>
      <c r="O77" s="90">
        <v>38.6</v>
      </c>
      <c r="P77" s="89">
        <v>1</v>
      </c>
      <c r="Q77" s="90">
        <v>2.4</v>
      </c>
      <c r="R77" s="89">
        <v>0</v>
      </c>
      <c r="S77" s="92">
        <v>1</v>
      </c>
      <c r="T77" s="84">
        <v>329</v>
      </c>
      <c r="U77" s="88">
        <v>6.438482162077536</v>
      </c>
      <c r="V77" s="84">
        <v>168</v>
      </c>
      <c r="W77" s="123">
        <v>3.2877355721246992</v>
      </c>
      <c r="X77" s="93">
        <v>1.2</v>
      </c>
      <c r="Y77" s="4">
        <f>C77+L77+N77</f>
        <v>440</v>
      </c>
      <c r="Z77" s="4"/>
      <c r="AA77">
        <f>C77+R77</f>
        <v>421</v>
      </c>
    </row>
    <row r="78" spans="1:27" ht="24">
      <c r="A78" s="75">
        <v>46604</v>
      </c>
      <c r="B78" s="94" t="s">
        <v>74</v>
      </c>
      <c r="C78" s="84">
        <v>356</v>
      </c>
      <c r="D78" s="85">
        <v>7.638829285039911</v>
      </c>
      <c r="E78" s="86">
        <v>35</v>
      </c>
      <c r="F78" s="87">
        <v>306</v>
      </c>
      <c r="G78" s="88">
        <v>6.565960003433181</v>
      </c>
      <c r="H78" s="89">
        <v>0</v>
      </c>
      <c r="I78" s="98">
        <v>0</v>
      </c>
      <c r="J78" s="89">
        <v>0</v>
      </c>
      <c r="K78" s="98">
        <v>0</v>
      </c>
      <c r="L78" s="89">
        <v>4</v>
      </c>
      <c r="M78" s="90">
        <v>11</v>
      </c>
      <c r="N78" s="91">
        <v>5</v>
      </c>
      <c r="O78" s="90">
        <v>13.7</v>
      </c>
      <c r="P78" s="89">
        <v>1</v>
      </c>
      <c r="Q78" s="90">
        <v>2.8</v>
      </c>
      <c r="R78" s="89">
        <v>1</v>
      </c>
      <c r="S78" s="92">
        <v>0</v>
      </c>
      <c r="T78" s="84">
        <v>225</v>
      </c>
      <c r="U78" s="88">
        <v>4.8279117672302805</v>
      </c>
      <c r="V78" s="84">
        <v>89</v>
      </c>
      <c r="W78" s="123">
        <v>1.9097073212599778</v>
      </c>
      <c r="X78" s="93">
        <v>1.1</v>
      </c>
      <c r="Y78" s="4">
        <f>C78+L78+N78</f>
        <v>365</v>
      </c>
      <c r="Z78" s="4"/>
      <c r="AA78">
        <f>C78+R78</f>
        <v>357</v>
      </c>
    </row>
    <row r="79" spans="1:27" ht="24">
      <c r="A79" s="75">
        <v>20507</v>
      </c>
      <c r="B79" s="94" t="s">
        <v>75</v>
      </c>
      <c r="C79" s="84">
        <v>159</v>
      </c>
      <c r="D79" s="85">
        <v>7.753450041449261</v>
      </c>
      <c r="E79" s="86">
        <v>19</v>
      </c>
      <c r="F79" s="96">
        <v>136</v>
      </c>
      <c r="G79" s="88">
        <v>6.631881796459745</v>
      </c>
      <c r="H79" s="89">
        <v>1</v>
      </c>
      <c r="I79" s="90">
        <v>6.3</v>
      </c>
      <c r="J79" s="89">
        <v>0</v>
      </c>
      <c r="K79" s="101">
        <v>0</v>
      </c>
      <c r="L79" s="89">
        <v>2</v>
      </c>
      <c r="M79" s="90">
        <v>12.1</v>
      </c>
      <c r="N79" s="91">
        <v>4</v>
      </c>
      <c r="O79" s="90">
        <v>24.2</v>
      </c>
      <c r="P79" s="89">
        <v>1</v>
      </c>
      <c r="Q79" s="90">
        <v>6.3</v>
      </c>
      <c r="R79" s="89">
        <v>1</v>
      </c>
      <c r="S79" s="92">
        <v>0</v>
      </c>
      <c r="T79" s="84">
        <v>119</v>
      </c>
      <c r="U79" s="88">
        <v>5.802896571902277</v>
      </c>
      <c r="V79" s="84">
        <v>50</v>
      </c>
      <c r="W79" s="123">
        <v>2.43819183693373</v>
      </c>
      <c r="X79" s="93">
        <v>1.03</v>
      </c>
      <c r="Y79" s="4">
        <f>C79+L79+N79</f>
        <v>165</v>
      </c>
      <c r="Z79" s="4"/>
      <c r="AA79">
        <f>C79+R79</f>
        <v>160</v>
      </c>
    </row>
    <row r="80" spans="1:26" ht="16.5" customHeight="1">
      <c r="A80" s="75"/>
      <c r="B80" s="94"/>
      <c r="C80" s="84"/>
      <c r="D80" s="85"/>
      <c r="E80" s="86"/>
      <c r="F80" s="96"/>
      <c r="G80" s="88"/>
      <c r="H80" s="89"/>
      <c r="I80" s="90" t="s">
        <v>15</v>
      </c>
      <c r="J80" s="89"/>
      <c r="K80" s="101"/>
      <c r="L80" s="89"/>
      <c r="M80" s="90"/>
      <c r="N80" s="91"/>
      <c r="O80" s="90" t="s">
        <v>15</v>
      </c>
      <c r="P80" s="89"/>
      <c r="Q80" s="90" t="s">
        <v>15</v>
      </c>
      <c r="R80" s="89"/>
      <c r="S80" s="92" t="s">
        <v>15</v>
      </c>
      <c r="T80" s="84"/>
      <c r="U80" s="88"/>
      <c r="V80" s="84"/>
      <c r="W80" s="123"/>
      <c r="X80" s="93"/>
      <c r="Y80" s="4"/>
      <c r="Z80" s="4"/>
    </row>
    <row r="81" spans="1:27" ht="24">
      <c r="A81" s="75">
        <v>12486</v>
      </c>
      <c r="B81" s="94" t="s">
        <v>76</v>
      </c>
      <c r="C81" s="84">
        <v>84</v>
      </c>
      <c r="D81" s="85">
        <v>6.727534839019702</v>
      </c>
      <c r="E81" s="86">
        <v>7</v>
      </c>
      <c r="F81" s="96">
        <v>84</v>
      </c>
      <c r="G81" s="88">
        <v>6.727534839019702</v>
      </c>
      <c r="H81" s="89">
        <v>0</v>
      </c>
      <c r="I81" s="97">
        <v>0</v>
      </c>
      <c r="J81" s="89">
        <v>0</v>
      </c>
      <c r="K81" s="101">
        <v>0</v>
      </c>
      <c r="L81" s="89">
        <v>1</v>
      </c>
      <c r="M81" s="90">
        <v>11.5</v>
      </c>
      <c r="N81" s="91">
        <v>2</v>
      </c>
      <c r="O81" s="90">
        <v>23</v>
      </c>
      <c r="P81" s="89">
        <v>0</v>
      </c>
      <c r="Q81" s="90">
        <v>0</v>
      </c>
      <c r="R81" s="89">
        <v>0</v>
      </c>
      <c r="S81" s="92">
        <v>0</v>
      </c>
      <c r="T81" s="84">
        <v>36</v>
      </c>
      <c r="U81" s="88">
        <v>2.883229216722729</v>
      </c>
      <c r="V81" s="84">
        <v>17</v>
      </c>
      <c r="W81" s="123">
        <v>1.3615249078968445</v>
      </c>
      <c r="X81" s="93">
        <v>1.12</v>
      </c>
      <c r="Y81" s="4">
        <f>C81+L81+N81</f>
        <v>87</v>
      </c>
      <c r="Z81" s="4"/>
      <c r="AA81">
        <f>C81+R81</f>
        <v>84</v>
      </c>
    </row>
    <row r="82" spans="1:27" ht="24">
      <c r="A82" s="75">
        <v>8191</v>
      </c>
      <c r="B82" s="94" t="s">
        <v>77</v>
      </c>
      <c r="C82" s="84">
        <v>68</v>
      </c>
      <c r="D82" s="85">
        <v>8.301794652667562</v>
      </c>
      <c r="E82" s="86">
        <v>6</v>
      </c>
      <c r="F82" s="87">
        <v>80</v>
      </c>
      <c r="G82" s="88">
        <v>9.766817238432425</v>
      </c>
      <c r="H82" s="89">
        <v>0</v>
      </c>
      <c r="I82" s="97">
        <v>0</v>
      </c>
      <c r="J82" s="89">
        <v>0</v>
      </c>
      <c r="K82" s="98">
        <v>0</v>
      </c>
      <c r="L82" s="89">
        <v>0</v>
      </c>
      <c r="M82" s="101">
        <v>0</v>
      </c>
      <c r="N82" s="91">
        <v>2</v>
      </c>
      <c r="O82" s="92">
        <v>0</v>
      </c>
      <c r="P82" s="89">
        <v>0</v>
      </c>
      <c r="Q82" s="97">
        <v>0</v>
      </c>
      <c r="R82" s="89">
        <v>0</v>
      </c>
      <c r="S82" s="92">
        <v>0</v>
      </c>
      <c r="T82" s="84">
        <v>31</v>
      </c>
      <c r="U82" s="88">
        <v>3.784641679892565</v>
      </c>
      <c r="V82" s="84">
        <v>14</v>
      </c>
      <c r="W82" s="123">
        <v>1.7091930167256746</v>
      </c>
      <c r="X82" s="93">
        <v>1.25</v>
      </c>
      <c r="Y82" s="4">
        <f>C82+L82+N82</f>
        <v>70</v>
      </c>
      <c r="Z82" s="4"/>
      <c r="AA82">
        <f>C82+R82</f>
        <v>68</v>
      </c>
    </row>
    <row r="83" spans="1:27" ht="24">
      <c r="A83" s="75">
        <v>25001</v>
      </c>
      <c r="B83" s="94" t="s">
        <v>78</v>
      </c>
      <c r="C83" s="84">
        <v>146</v>
      </c>
      <c r="D83" s="85">
        <v>5.839766409343627</v>
      </c>
      <c r="E83" s="86">
        <v>15</v>
      </c>
      <c r="F83" s="87">
        <v>164</v>
      </c>
      <c r="G83" s="88">
        <v>6.55973761049558</v>
      </c>
      <c r="H83" s="89">
        <v>0</v>
      </c>
      <c r="I83" s="97">
        <v>0</v>
      </c>
      <c r="J83" s="89">
        <v>0</v>
      </c>
      <c r="K83" s="98">
        <v>0</v>
      </c>
      <c r="L83" s="89">
        <v>5</v>
      </c>
      <c r="M83" s="90">
        <v>32.5</v>
      </c>
      <c r="N83" s="91">
        <v>3</v>
      </c>
      <c r="O83" s="90">
        <v>19.5</v>
      </c>
      <c r="P83" s="89">
        <v>1</v>
      </c>
      <c r="Q83" s="97">
        <v>6.8</v>
      </c>
      <c r="R83" s="89">
        <v>1</v>
      </c>
      <c r="S83" s="92">
        <v>0</v>
      </c>
      <c r="T83" s="84">
        <v>105</v>
      </c>
      <c r="U83" s="88">
        <v>4.199832006719731</v>
      </c>
      <c r="V83" s="84">
        <v>39</v>
      </c>
      <c r="W83" s="123">
        <v>1.5599376024959002</v>
      </c>
      <c r="X83" s="93">
        <v>1.02</v>
      </c>
      <c r="Y83" s="4">
        <f>C83+L83+N83</f>
        <v>154</v>
      </c>
      <c r="Z83" s="4"/>
      <c r="AA83">
        <f>C83+R83</f>
        <v>147</v>
      </c>
    </row>
    <row r="84" spans="1:27" ht="24">
      <c r="A84" s="75">
        <v>7965</v>
      </c>
      <c r="B84" s="94" t="s">
        <v>79</v>
      </c>
      <c r="C84" s="84">
        <v>47</v>
      </c>
      <c r="D84" s="85">
        <v>5.900816070307595</v>
      </c>
      <c r="E84" s="86">
        <v>7</v>
      </c>
      <c r="F84" s="87">
        <v>85</v>
      </c>
      <c r="G84" s="88">
        <v>10.671688637790332</v>
      </c>
      <c r="H84" s="89">
        <v>0</v>
      </c>
      <c r="I84" s="97">
        <v>0</v>
      </c>
      <c r="J84" s="89">
        <v>0</v>
      </c>
      <c r="K84" s="98">
        <v>0</v>
      </c>
      <c r="L84" s="89">
        <v>2</v>
      </c>
      <c r="M84" s="97">
        <v>38.5</v>
      </c>
      <c r="N84" s="91">
        <v>3</v>
      </c>
      <c r="O84" s="90">
        <v>57.7</v>
      </c>
      <c r="P84" s="89">
        <v>0</v>
      </c>
      <c r="Q84" s="97">
        <v>0</v>
      </c>
      <c r="R84" s="89">
        <v>0</v>
      </c>
      <c r="S84" s="92">
        <v>0</v>
      </c>
      <c r="T84" s="84">
        <v>39</v>
      </c>
      <c r="U84" s="88">
        <v>4.896421845574388</v>
      </c>
      <c r="V84" s="84">
        <v>18</v>
      </c>
      <c r="W84" s="123">
        <v>2.2598870056497176</v>
      </c>
      <c r="X84" s="93">
        <v>1.17</v>
      </c>
      <c r="Y84" s="4">
        <f>C84+L84+N84</f>
        <v>52</v>
      </c>
      <c r="Z84" s="4"/>
      <c r="AA84">
        <f>C84+R84</f>
        <v>47</v>
      </c>
    </row>
    <row r="85" spans="1:26" ht="15" customHeight="1">
      <c r="A85" s="4"/>
      <c r="B85" s="94"/>
      <c r="C85" s="84"/>
      <c r="D85" s="85"/>
      <c r="E85" s="86"/>
      <c r="F85" s="87"/>
      <c r="G85" s="88"/>
      <c r="H85" s="89" t="s">
        <v>15</v>
      </c>
      <c r="I85" s="97"/>
      <c r="J85" s="89"/>
      <c r="K85" s="98"/>
      <c r="L85" s="89"/>
      <c r="M85" s="90" t="s">
        <v>15</v>
      </c>
      <c r="N85" s="91"/>
      <c r="O85" s="90" t="s">
        <v>15</v>
      </c>
      <c r="P85" s="89"/>
      <c r="Q85" s="90" t="s">
        <v>15</v>
      </c>
      <c r="R85" s="89"/>
      <c r="S85" s="92" t="s">
        <v>15</v>
      </c>
      <c r="T85" s="84"/>
      <c r="U85" s="88"/>
      <c r="V85" s="84"/>
      <c r="W85" s="123"/>
      <c r="X85" s="93"/>
      <c r="Y85" s="4"/>
      <c r="Z85" s="4"/>
    </row>
    <row r="86" spans="1:27" ht="24">
      <c r="A86" s="75">
        <v>6717</v>
      </c>
      <c r="B86" s="95" t="s">
        <v>80</v>
      </c>
      <c r="C86" s="84">
        <v>38</v>
      </c>
      <c r="D86" s="85">
        <v>5.657287479529552</v>
      </c>
      <c r="E86" s="86">
        <v>6</v>
      </c>
      <c r="F86" s="96">
        <v>59</v>
      </c>
      <c r="G86" s="88">
        <v>8.783683191901147</v>
      </c>
      <c r="H86" s="89">
        <v>1</v>
      </c>
      <c r="I86" s="98">
        <v>26.3</v>
      </c>
      <c r="J86" s="89">
        <v>1</v>
      </c>
      <c r="K86" s="98">
        <v>26.3</v>
      </c>
      <c r="L86" s="89">
        <v>0</v>
      </c>
      <c r="M86" s="90">
        <v>0</v>
      </c>
      <c r="N86" s="91">
        <v>2</v>
      </c>
      <c r="O86" s="90">
        <v>50</v>
      </c>
      <c r="P86" s="89">
        <v>1</v>
      </c>
      <c r="Q86" s="92">
        <v>26.3</v>
      </c>
      <c r="R86" s="89">
        <v>0</v>
      </c>
      <c r="S86" s="92">
        <v>1</v>
      </c>
      <c r="T86" s="84">
        <v>23</v>
      </c>
      <c r="U86" s="88">
        <v>3.424147684978413</v>
      </c>
      <c r="V86" s="84">
        <v>13</v>
      </c>
      <c r="W86" s="123">
        <v>1.9353878219443204</v>
      </c>
      <c r="X86" s="93">
        <v>1.03</v>
      </c>
      <c r="Y86" s="4">
        <f>C86+L86+N86</f>
        <v>40</v>
      </c>
      <c r="Z86" s="4"/>
      <c r="AA86">
        <f>C86+R86</f>
        <v>38</v>
      </c>
    </row>
    <row r="87" spans="1:27" ht="24">
      <c r="A87" s="75">
        <v>12927</v>
      </c>
      <c r="B87" s="94" t="s">
        <v>81</v>
      </c>
      <c r="C87" s="84">
        <v>95</v>
      </c>
      <c r="D87" s="85">
        <v>7.348959542043785</v>
      </c>
      <c r="E87" s="86">
        <v>13</v>
      </c>
      <c r="F87" s="87">
        <v>126</v>
      </c>
      <c r="G87" s="88">
        <v>9.747041076815966</v>
      </c>
      <c r="H87" s="89">
        <v>0</v>
      </c>
      <c r="I87" s="98">
        <v>0</v>
      </c>
      <c r="J87" s="89">
        <v>0</v>
      </c>
      <c r="K87" s="98">
        <v>0</v>
      </c>
      <c r="L87" s="89">
        <v>5</v>
      </c>
      <c r="M87" s="90">
        <v>49</v>
      </c>
      <c r="N87" s="91">
        <v>2</v>
      </c>
      <c r="O87" s="90">
        <v>19.6</v>
      </c>
      <c r="P87" s="89">
        <v>1</v>
      </c>
      <c r="Q87" s="90">
        <v>10.4</v>
      </c>
      <c r="R87" s="89">
        <v>1</v>
      </c>
      <c r="S87" s="92">
        <v>0</v>
      </c>
      <c r="T87" s="84">
        <v>68</v>
      </c>
      <c r="U87" s="88">
        <v>5.260307882726077</v>
      </c>
      <c r="V87" s="84">
        <v>21</v>
      </c>
      <c r="W87" s="123">
        <v>1.6245068461359944</v>
      </c>
      <c r="X87" s="93">
        <v>1.28</v>
      </c>
      <c r="Y87" s="4">
        <f>C87+L87+N87</f>
        <v>102</v>
      </c>
      <c r="Z87" s="4"/>
      <c r="AA87">
        <f>C87+R87</f>
        <v>96</v>
      </c>
    </row>
    <row r="88" spans="1:27" ht="24">
      <c r="A88" s="75">
        <v>25494</v>
      </c>
      <c r="B88" s="94" t="s">
        <v>82</v>
      </c>
      <c r="C88" s="84">
        <v>194</v>
      </c>
      <c r="D88" s="85">
        <v>7.609633639287676</v>
      </c>
      <c r="E88" s="86">
        <v>14</v>
      </c>
      <c r="F88" s="87">
        <v>261</v>
      </c>
      <c r="G88" s="88">
        <v>10.237702988938572</v>
      </c>
      <c r="H88" s="89">
        <v>0</v>
      </c>
      <c r="I88" s="98">
        <v>0</v>
      </c>
      <c r="J88" s="89">
        <v>0</v>
      </c>
      <c r="K88" s="124">
        <v>0</v>
      </c>
      <c r="L88" s="89">
        <v>3</v>
      </c>
      <c r="M88" s="90">
        <v>14.9</v>
      </c>
      <c r="N88" s="91">
        <v>4</v>
      </c>
      <c r="O88" s="90">
        <v>19.9</v>
      </c>
      <c r="P88" s="89">
        <v>2</v>
      </c>
      <c r="Q88" s="90">
        <v>10.2</v>
      </c>
      <c r="R88" s="89">
        <v>2</v>
      </c>
      <c r="S88" s="92">
        <v>0</v>
      </c>
      <c r="T88" s="84">
        <v>121</v>
      </c>
      <c r="U88" s="88">
        <v>4.746214795638189</v>
      </c>
      <c r="V88" s="84">
        <v>45</v>
      </c>
      <c r="W88" s="123">
        <v>1.7651212049894092</v>
      </c>
      <c r="X88" s="93">
        <v>1.18</v>
      </c>
      <c r="Y88" s="4">
        <f>C88+L88+N88</f>
        <v>201</v>
      </c>
      <c r="Z88" s="4"/>
      <c r="AA88">
        <f>C88+R88</f>
        <v>196</v>
      </c>
    </row>
    <row r="89" spans="1:27" ht="24">
      <c r="A89" s="75">
        <v>11025</v>
      </c>
      <c r="B89" s="95" t="s">
        <v>83</v>
      </c>
      <c r="C89" s="84">
        <v>71</v>
      </c>
      <c r="D89" s="85">
        <v>6.4399092970521545</v>
      </c>
      <c r="E89" s="86">
        <v>7</v>
      </c>
      <c r="F89" s="96">
        <v>117</v>
      </c>
      <c r="G89" s="88">
        <v>10.612244897959185</v>
      </c>
      <c r="H89" s="89">
        <v>0</v>
      </c>
      <c r="I89" s="98">
        <v>0</v>
      </c>
      <c r="J89" s="89">
        <v>0</v>
      </c>
      <c r="K89" s="98">
        <v>0</v>
      </c>
      <c r="L89" s="89">
        <v>1</v>
      </c>
      <c r="M89" s="90">
        <v>13.9</v>
      </c>
      <c r="N89" s="91">
        <v>0</v>
      </c>
      <c r="O89" s="90">
        <v>0</v>
      </c>
      <c r="P89" s="89">
        <v>0</v>
      </c>
      <c r="Q89" s="97">
        <v>0</v>
      </c>
      <c r="R89" s="89">
        <v>0</v>
      </c>
      <c r="S89" s="92">
        <v>0</v>
      </c>
      <c r="T89" s="84">
        <v>46</v>
      </c>
      <c r="U89" s="88">
        <v>4.172335600907029</v>
      </c>
      <c r="V89" s="84">
        <v>18</v>
      </c>
      <c r="W89" s="123">
        <v>1.6326530612244898</v>
      </c>
      <c r="X89" s="93">
        <v>1.16</v>
      </c>
      <c r="Y89" s="4">
        <f>C89+L89+N89</f>
        <v>72</v>
      </c>
      <c r="Z89" s="4"/>
      <c r="AA89">
        <f>C89+R89</f>
        <v>71</v>
      </c>
    </row>
    <row r="90" spans="1:27" ht="24">
      <c r="A90" s="75">
        <v>5193</v>
      </c>
      <c r="B90" s="95" t="s">
        <v>84</v>
      </c>
      <c r="C90" s="84">
        <v>22</v>
      </c>
      <c r="D90" s="85">
        <v>4.236472174080493</v>
      </c>
      <c r="E90" s="86">
        <v>2</v>
      </c>
      <c r="F90" s="96">
        <v>46</v>
      </c>
      <c r="G90" s="88">
        <v>8.858078182168303</v>
      </c>
      <c r="H90" s="89">
        <v>0</v>
      </c>
      <c r="I90" s="98">
        <v>0</v>
      </c>
      <c r="J90" s="89">
        <v>0</v>
      </c>
      <c r="K90" s="98">
        <v>0</v>
      </c>
      <c r="L90" s="89">
        <v>0</v>
      </c>
      <c r="M90" s="101">
        <v>0</v>
      </c>
      <c r="N90" s="91">
        <v>2</v>
      </c>
      <c r="O90" s="90">
        <v>83.3</v>
      </c>
      <c r="P90" s="89">
        <v>0</v>
      </c>
      <c r="Q90" s="98">
        <v>0</v>
      </c>
      <c r="R90" s="89">
        <v>0</v>
      </c>
      <c r="S90" s="92">
        <v>0</v>
      </c>
      <c r="T90" s="84">
        <v>16</v>
      </c>
      <c r="U90" s="88">
        <v>3.0810706720585403</v>
      </c>
      <c r="V90" s="84">
        <v>7</v>
      </c>
      <c r="W90" s="123">
        <v>1.3479684190256114</v>
      </c>
      <c r="X90" s="93">
        <v>0.84</v>
      </c>
      <c r="Y90" s="4">
        <f>C90+L90+N90</f>
        <v>24</v>
      </c>
      <c r="Z90" s="4"/>
      <c r="AA90">
        <f>C90+R90</f>
        <v>22</v>
      </c>
    </row>
    <row r="91" spans="1:26" ht="15" customHeight="1">
      <c r="A91" s="4"/>
      <c r="B91" s="95"/>
      <c r="C91" s="84"/>
      <c r="D91" s="85"/>
      <c r="E91" s="86"/>
      <c r="F91" s="96"/>
      <c r="G91" s="88"/>
      <c r="H91" s="89"/>
      <c r="I91" s="98"/>
      <c r="J91" s="89"/>
      <c r="K91" s="98"/>
      <c r="L91" s="89"/>
      <c r="M91" s="90" t="s">
        <v>15</v>
      </c>
      <c r="N91" s="91"/>
      <c r="O91" s="90" t="s">
        <v>15</v>
      </c>
      <c r="P91" s="89"/>
      <c r="Q91" s="98" t="s">
        <v>15</v>
      </c>
      <c r="R91" s="89"/>
      <c r="S91" s="92" t="s">
        <v>15</v>
      </c>
      <c r="T91" s="84"/>
      <c r="U91" s="88"/>
      <c r="V91" s="84"/>
      <c r="W91" s="123"/>
      <c r="X91" s="93"/>
      <c r="Y91" s="4"/>
      <c r="Z91" s="4"/>
    </row>
    <row r="92" spans="1:27" ht="24">
      <c r="A92" s="75">
        <v>17363</v>
      </c>
      <c r="B92" s="95" t="s">
        <v>85</v>
      </c>
      <c r="C92" s="84">
        <v>104</v>
      </c>
      <c r="D92" s="85">
        <v>5.989748315383286</v>
      </c>
      <c r="E92" s="86">
        <v>8</v>
      </c>
      <c r="F92" s="96">
        <v>185</v>
      </c>
      <c r="G92" s="88">
        <v>10.654840753326038</v>
      </c>
      <c r="H92" s="89">
        <v>0</v>
      </c>
      <c r="I92" s="98">
        <v>0</v>
      </c>
      <c r="J92" s="89">
        <v>0</v>
      </c>
      <c r="K92" s="124">
        <v>0</v>
      </c>
      <c r="L92" s="89">
        <v>5</v>
      </c>
      <c r="M92" s="90">
        <v>45.9</v>
      </c>
      <c r="N92" s="91">
        <v>0</v>
      </c>
      <c r="O92" s="90">
        <v>0</v>
      </c>
      <c r="P92" s="89">
        <v>1</v>
      </c>
      <c r="Q92" s="98">
        <v>9.5</v>
      </c>
      <c r="R92" s="89">
        <v>1</v>
      </c>
      <c r="S92" s="92">
        <v>0</v>
      </c>
      <c r="T92" s="84">
        <v>68</v>
      </c>
      <c r="U92" s="88">
        <v>3.916373898519841</v>
      </c>
      <c r="V92" s="84">
        <v>29</v>
      </c>
      <c r="W92" s="123">
        <v>1.6702182802511087</v>
      </c>
      <c r="X92" s="93">
        <v>1.13</v>
      </c>
      <c r="Y92" s="4">
        <f>C92+L92+N92</f>
        <v>109</v>
      </c>
      <c r="Z92" s="4"/>
      <c r="AA92">
        <f>C92+R92</f>
        <v>105</v>
      </c>
    </row>
    <row r="93" spans="1:27" ht="24">
      <c r="A93" s="75">
        <v>7991</v>
      </c>
      <c r="B93" s="95" t="s">
        <v>86</v>
      </c>
      <c r="C93" s="84">
        <v>62</v>
      </c>
      <c r="D93" s="85">
        <v>7.758728569640846</v>
      </c>
      <c r="E93" s="86">
        <v>8</v>
      </c>
      <c r="F93" s="96">
        <v>103</v>
      </c>
      <c r="G93" s="88">
        <v>12.889500688274309</v>
      </c>
      <c r="H93" s="89">
        <v>2</v>
      </c>
      <c r="I93" s="98">
        <v>32.3</v>
      </c>
      <c r="J93" s="89">
        <v>0</v>
      </c>
      <c r="K93" s="98">
        <v>0</v>
      </c>
      <c r="L93" s="89">
        <v>0</v>
      </c>
      <c r="M93" s="90">
        <v>0</v>
      </c>
      <c r="N93" s="91">
        <v>0</v>
      </c>
      <c r="O93" s="90">
        <v>0</v>
      </c>
      <c r="P93" s="89">
        <v>0</v>
      </c>
      <c r="Q93" s="98">
        <v>0</v>
      </c>
      <c r="R93" s="89">
        <v>0</v>
      </c>
      <c r="S93" s="92">
        <v>0</v>
      </c>
      <c r="T93" s="84">
        <v>40</v>
      </c>
      <c r="U93" s="88">
        <v>5.005631335252159</v>
      </c>
      <c r="V93" s="84">
        <v>14</v>
      </c>
      <c r="W93" s="123">
        <v>1.7519709673382555</v>
      </c>
      <c r="X93" s="93">
        <v>1.42</v>
      </c>
      <c r="Y93" s="4">
        <f>C93+L93+N93</f>
        <v>62</v>
      </c>
      <c r="Z93" s="4"/>
      <c r="AA93">
        <f>C93+R93</f>
        <v>62</v>
      </c>
    </row>
    <row r="94" spans="1:27" ht="24">
      <c r="A94" s="75">
        <v>16651</v>
      </c>
      <c r="B94" s="95" t="s">
        <v>87</v>
      </c>
      <c r="C94" s="84">
        <v>115</v>
      </c>
      <c r="D94" s="85">
        <v>6.906492102576421</v>
      </c>
      <c r="E94" s="86">
        <v>16</v>
      </c>
      <c r="F94" s="96">
        <v>169</v>
      </c>
      <c r="G94" s="88">
        <v>10.149540568134045</v>
      </c>
      <c r="H94" s="89">
        <v>1</v>
      </c>
      <c r="I94" s="98">
        <v>8.7</v>
      </c>
      <c r="J94" s="89">
        <v>1</v>
      </c>
      <c r="K94" s="98">
        <v>8.7</v>
      </c>
      <c r="L94" s="89">
        <v>2</v>
      </c>
      <c r="M94" s="90">
        <v>16.7</v>
      </c>
      <c r="N94" s="91">
        <v>3</v>
      </c>
      <c r="O94" s="90">
        <v>25</v>
      </c>
      <c r="P94" s="89">
        <v>2</v>
      </c>
      <c r="Q94" s="90">
        <v>17.2</v>
      </c>
      <c r="R94" s="89">
        <v>1</v>
      </c>
      <c r="S94" s="92">
        <v>1</v>
      </c>
      <c r="T94" s="84">
        <v>88</v>
      </c>
      <c r="U94" s="88">
        <v>5.28496786979761</v>
      </c>
      <c r="V94" s="84">
        <v>21</v>
      </c>
      <c r="W94" s="123">
        <v>1.2611855143835204</v>
      </c>
      <c r="X94" s="93">
        <v>1.19</v>
      </c>
      <c r="Y94" s="4">
        <f>C94+L94+N94</f>
        <v>120</v>
      </c>
      <c r="Z94" s="4"/>
      <c r="AA94">
        <f>C94+R94</f>
        <v>116</v>
      </c>
    </row>
    <row r="95" spans="1:27" ht="24">
      <c r="A95" s="75">
        <v>11159</v>
      </c>
      <c r="B95" s="95" t="s">
        <v>88</v>
      </c>
      <c r="C95" s="84">
        <v>113</v>
      </c>
      <c r="D95" s="85">
        <v>10.126355408190697</v>
      </c>
      <c r="E95" s="86">
        <v>7</v>
      </c>
      <c r="F95" s="96">
        <v>113</v>
      </c>
      <c r="G95" s="88">
        <v>10.126355408190697</v>
      </c>
      <c r="H95" s="89">
        <v>2</v>
      </c>
      <c r="I95" s="98">
        <v>17.7</v>
      </c>
      <c r="J95" s="89">
        <v>2</v>
      </c>
      <c r="K95" s="98">
        <v>17.7</v>
      </c>
      <c r="L95" s="89">
        <v>1</v>
      </c>
      <c r="M95" s="90">
        <v>8.7</v>
      </c>
      <c r="N95" s="91">
        <v>1</v>
      </c>
      <c r="O95" s="90">
        <v>8.7</v>
      </c>
      <c r="P95" s="89">
        <v>0</v>
      </c>
      <c r="Q95" s="98">
        <v>0</v>
      </c>
      <c r="R95" s="89">
        <v>0</v>
      </c>
      <c r="S95" s="92">
        <v>0</v>
      </c>
      <c r="T95" s="84">
        <v>59</v>
      </c>
      <c r="U95" s="88">
        <v>5.287212115780984</v>
      </c>
      <c r="V95" s="84">
        <v>26</v>
      </c>
      <c r="W95" s="123">
        <v>2.329957881530603</v>
      </c>
      <c r="X95" s="93">
        <v>1.68</v>
      </c>
      <c r="Y95" s="4">
        <f>C95+L95+N95</f>
        <v>115</v>
      </c>
      <c r="Z95" s="4"/>
      <c r="AA95">
        <f>C95+R95</f>
        <v>113</v>
      </c>
    </row>
    <row r="96" spans="1:27" ht="24">
      <c r="A96" s="75">
        <v>10834</v>
      </c>
      <c r="B96" s="95" t="s">
        <v>89</v>
      </c>
      <c r="C96" s="84">
        <v>68</v>
      </c>
      <c r="D96" s="85">
        <v>6.276536828502861</v>
      </c>
      <c r="E96" s="86">
        <v>9</v>
      </c>
      <c r="F96" s="96">
        <v>106</v>
      </c>
      <c r="G96" s="88">
        <v>9.784013291489755</v>
      </c>
      <c r="H96" s="89">
        <v>1</v>
      </c>
      <c r="I96" s="98">
        <v>14.7</v>
      </c>
      <c r="J96" s="89">
        <v>1</v>
      </c>
      <c r="K96" s="124">
        <v>14.7</v>
      </c>
      <c r="L96" s="89">
        <v>3</v>
      </c>
      <c r="M96" s="90">
        <v>41.7</v>
      </c>
      <c r="N96" s="91">
        <v>1</v>
      </c>
      <c r="O96" s="90">
        <v>13.9</v>
      </c>
      <c r="P96" s="89">
        <v>1</v>
      </c>
      <c r="Q96" s="90">
        <v>14.7</v>
      </c>
      <c r="R96" s="89">
        <v>0</v>
      </c>
      <c r="S96" s="92">
        <v>1</v>
      </c>
      <c r="T96" s="84">
        <v>48</v>
      </c>
      <c r="U96" s="88">
        <v>4.430496584825549</v>
      </c>
      <c r="V96" s="84">
        <v>21</v>
      </c>
      <c r="W96" s="123">
        <v>1.9383422558611778</v>
      </c>
      <c r="X96" s="93">
        <v>1.12</v>
      </c>
      <c r="Y96" s="4">
        <f>C96+L96+N96</f>
        <v>72</v>
      </c>
      <c r="Z96" s="4"/>
      <c r="AA96">
        <f>C96+R96</f>
        <v>68</v>
      </c>
    </row>
    <row r="97" spans="1:26" ht="15" customHeight="1">
      <c r="A97" s="4"/>
      <c r="B97" s="95"/>
      <c r="C97" s="84"/>
      <c r="D97" s="85"/>
      <c r="E97" s="86"/>
      <c r="F97" s="96"/>
      <c r="G97" s="88"/>
      <c r="H97" s="89"/>
      <c r="I97" s="90" t="s">
        <v>15</v>
      </c>
      <c r="J97" s="89"/>
      <c r="K97" s="98"/>
      <c r="L97" s="89"/>
      <c r="M97" s="90" t="s">
        <v>15</v>
      </c>
      <c r="N97" s="91"/>
      <c r="O97" s="90" t="s">
        <v>15</v>
      </c>
      <c r="P97" s="89" t="s">
        <v>15</v>
      </c>
      <c r="Q97" s="90"/>
      <c r="R97" s="89"/>
      <c r="S97" s="92" t="s">
        <v>15</v>
      </c>
      <c r="T97" s="84"/>
      <c r="U97" s="88"/>
      <c r="V97" s="84"/>
      <c r="W97" s="123"/>
      <c r="X97" s="125"/>
      <c r="Y97" s="4"/>
      <c r="Z97" s="4"/>
    </row>
    <row r="98" spans="1:27" ht="24">
      <c r="A98" s="75">
        <v>12117</v>
      </c>
      <c r="B98" s="95" t="s">
        <v>90</v>
      </c>
      <c r="C98" s="84">
        <v>81</v>
      </c>
      <c r="D98" s="85">
        <v>6.684822975984154</v>
      </c>
      <c r="E98" s="86">
        <v>5</v>
      </c>
      <c r="F98" s="96">
        <v>145</v>
      </c>
      <c r="G98" s="88">
        <v>11.966658413798795</v>
      </c>
      <c r="H98" s="89">
        <v>0</v>
      </c>
      <c r="I98" s="90">
        <v>0</v>
      </c>
      <c r="J98" s="89">
        <v>0</v>
      </c>
      <c r="K98" s="124">
        <v>0</v>
      </c>
      <c r="L98" s="89">
        <v>2</v>
      </c>
      <c r="M98" s="90">
        <v>24.1</v>
      </c>
      <c r="N98" s="91">
        <v>0</v>
      </c>
      <c r="O98" s="92">
        <v>0</v>
      </c>
      <c r="P98" s="89">
        <v>0</v>
      </c>
      <c r="Q98" s="90">
        <v>0</v>
      </c>
      <c r="R98" s="89">
        <v>0</v>
      </c>
      <c r="S98" s="92">
        <v>0</v>
      </c>
      <c r="T98" s="84">
        <v>51</v>
      </c>
      <c r="U98" s="88">
        <v>4.2089626145085415</v>
      </c>
      <c r="V98" s="84">
        <v>27</v>
      </c>
      <c r="W98" s="123">
        <v>2.2282743253280515</v>
      </c>
      <c r="X98" s="93">
        <v>1.17</v>
      </c>
      <c r="Y98" s="4">
        <f>C98+L98+N98</f>
        <v>83</v>
      </c>
      <c r="Z98" s="4"/>
      <c r="AA98">
        <f>C98+R98</f>
        <v>81</v>
      </c>
    </row>
    <row r="99" spans="1:27" ht="24">
      <c r="A99" s="75">
        <v>9942</v>
      </c>
      <c r="B99" s="95" t="s">
        <v>91</v>
      </c>
      <c r="C99" s="84">
        <v>71</v>
      </c>
      <c r="D99" s="85">
        <v>7.141420237376786</v>
      </c>
      <c r="E99" s="86">
        <v>4</v>
      </c>
      <c r="F99" s="96">
        <v>99</v>
      </c>
      <c r="G99" s="88">
        <v>9.957754978877489</v>
      </c>
      <c r="H99" s="89">
        <v>0</v>
      </c>
      <c r="I99" s="97">
        <v>0</v>
      </c>
      <c r="J99" s="89">
        <v>0</v>
      </c>
      <c r="K99" s="101">
        <v>0</v>
      </c>
      <c r="L99" s="89">
        <v>2</v>
      </c>
      <c r="M99" s="90">
        <v>27.4</v>
      </c>
      <c r="N99" s="91">
        <v>0</v>
      </c>
      <c r="O99" s="90">
        <v>0</v>
      </c>
      <c r="P99" s="89">
        <v>0</v>
      </c>
      <c r="Q99" s="90">
        <v>0</v>
      </c>
      <c r="R99" s="89">
        <v>0</v>
      </c>
      <c r="S99" s="92">
        <v>0</v>
      </c>
      <c r="T99" s="84">
        <v>42</v>
      </c>
      <c r="U99" s="88">
        <v>4.224502112251057</v>
      </c>
      <c r="V99" s="84">
        <v>11</v>
      </c>
      <c r="W99" s="123">
        <v>1.1064172198752766</v>
      </c>
      <c r="X99" s="93">
        <v>1.31</v>
      </c>
      <c r="Y99" s="4">
        <f>C99+L99+N99</f>
        <v>73</v>
      </c>
      <c r="Z99" s="4"/>
      <c r="AA99">
        <f>C99+R99</f>
        <v>71</v>
      </c>
    </row>
    <row r="100" spans="1:27" ht="24">
      <c r="A100" s="75">
        <v>48243</v>
      </c>
      <c r="B100" s="126" t="s">
        <v>92</v>
      </c>
      <c r="C100" s="84">
        <v>326</v>
      </c>
      <c r="D100" s="85">
        <v>6.757457040399643</v>
      </c>
      <c r="E100" s="86">
        <v>35</v>
      </c>
      <c r="F100" s="96">
        <v>376</v>
      </c>
      <c r="G100" s="88">
        <v>7.793876831871982</v>
      </c>
      <c r="H100" s="89">
        <v>0</v>
      </c>
      <c r="I100" s="90">
        <v>0</v>
      </c>
      <c r="J100" s="89">
        <v>0</v>
      </c>
      <c r="K100" s="124">
        <v>0</v>
      </c>
      <c r="L100" s="89">
        <v>9</v>
      </c>
      <c r="M100" s="90">
        <v>26.5</v>
      </c>
      <c r="N100" s="91">
        <v>5</v>
      </c>
      <c r="O100" s="90">
        <v>14.7</v>
      </c>
      <c r="P100" s="89">
        <v>5</v>
      </c>
      <c r="Q100" s="90">
        <v>15.1</v>
      </c>
      <c r="R100" s="89">
        <v>5</v>
      </c>
      <c r="S100" s="92">
        <v>0</v>
      </c>
      <c r="T100" s="84">
        <v>221</v>
      </c>
      <c r="U100" s="88">
        <v>4.580975478307733</v>
      </c>
      <c r="V100" s="84">
        <v>120</v>
      </c>
      <c r="W100" s="123">
        <v>2.487407499533611</v>
      </c>
      <c r="X100" s="93">
        <v>1.1</v>
      </c>
      <c r="Y100" s="4">
        <f>C100+L100+N100</f>
        <v>340</v>
      </c>
      <c r="Z100" s="4"/>
      <c r="AA100">
        <f>C100+R100</f>
        <v>331</v>
      </c>
    </row>
    <row r="101" spans="1:27" ht="24">
      <c r="A101" s="75">
        <v>19878</v>
      </c>
      <c r="B101" s="126" t="s">
        <v>93</v>
      </c>
      <c r="C101" s="84">
        <v>127</v>
      </c>
      <c r="D101" s="85">
        <v>6.388972733675421</v>
      </c>
      <c r="E101" s="86">
        <v>6</v>
      </c>
      <c r="F101" s="96">
        <v>238</v>
      </c>
      <c r="G101" s="88">
        <v>11.973035516651574</v>
      </c>
      <c r="H101" s="89">
        <v>1</v>
      </c>
      <c r="I101" s="98">
        <v>7.9</v>
      </c>
      <c r="J101" s="89">
        <v>1</v>
      </c>
      <c r="K101" s="98">
        <v>7.9</v>
      </c>
      <c r="L101" s="89">
        <v>3</v>
      </c>
      <c r="M101" s="90">
        <v>22.9</v>
      </c>
      <c r="N101" s="91">
        <v>1</v>
      </c>
      <c r="O101" s="90">
        <v>7.6</v>
      </c>
      <c r="P101" s="89">
        <v>2</v>
      </c>
      <c r="Q101" s="90">
        <v>15.6</v>
      </c>
      <c r="R101" s="89">
        <v>1</v>
      </c>
      <c r="S101" s="92">
        <v>1</v>
      </c>
      <c r="T101" s="84">
        <v>107</v>
      </c>
      <c r="U101" s="88">
        <v>5.382835295301338</v>
      </c>
      <c r="V101" s="84">
        <v>47</v>
      </c>
      <c r="W101" s="123">
        <v>2.3644229801790924</v>
      </c>
      <c r="X101" s="93">
        <v>1.11</v>
      </c>
      <c r="Y101" s="4">
        <f>C101+L101+N101</f>
        <v>131</v>
      </c>
      <c r="Z101" s="4"/>
      <c r="AA101">
        <f>C101+R101</f>
        <v>128</v>
      </c>
    </row>
    <row r="102" spans="1:27" ht="24">
      <c r="A102" s="75">
        <v>24444</v>
      </c>
      <c r="B102" s="94" t="s">
        <v>94</v>
      </c>
      <c r="C102" s="84">
        <v>169</v>
      </c>
      <c r="D102" s="85">
        <v>6.913762068401243</v>
      </c>
      <c r="E102" s="86">
        <v>16</v>
      </c>
      <c r="F102" s="87">
        <v>238</v>
      </c>
      <c r="G102" s="88">
        <v>9.736540664375717</v>
      </c>
      <c r="H102" s="89">
        <v>1</v>
      </c>
      <c r="I102" s="98">
        <v>5.9</v>
      </c>
      <c r="J102" s="89">
        <v>0</v>
      </c>
      <c r="K102" s="124">
        <v>0</v>
      </c>
      <c r="L102" s="89">
        <v>4</v>
      </c>
      <c r="M102" s="90">
        <v>22.7</v>
      </c>
      <c r="N102" s="91">
        <v>3</v>
      </c>
      <c r="O102" s="90">
        <v>17</v>
      </c>
      <c r="P102" s="89">
        <v>0</v>
      </c>
      <c r="Q102" s="90">
        <v>0</v>
      </c>
      <c r="R102" s="89">
        <v>0</v>
      </c>
      <c r="S102" s="92">
        <v>0</v>
      </c>
      <c r="T102" s="84">
        <v>137</v>
      </c>
      <c r="U102" s="88">
        <v>5.604647357224676</v>
      </c>
      <c r="V102" s="84">
        <v>60</v>
      </c>
      <c r="W102" s="123">
        <v>2.454590083456063</v>
      </c>
      <c r="X102" s="93">
        <v>1.13</v>
      </c>
      <c r="Y102" s="4">
        <f>C102+L102+N102</f>
        <v>176</v>
      </c>
      <c r="Z102" s="4"/>
      <c r="AA102">
        <f>C102+R102</f>
        <v>169</v>
      </c>
    </row>
    <row r="103" spans="1:26" ht="15" customHeight="1">
      <c r="A103" s="4"/>
      <c r="B103" s="94"/>
      <c r="C103" s="84"/>
      <c r="D103" s="85"/>
      <c r="E103" s="86"/>
      <c r="F103" s="87"/>
      <c r="G103" s="88"/>
      <c r="H103" s="89"/>
      <c r="I103" s="98" t="s">
        <v>15</v>
      </c>
      <c r="J103" s="89"/>
      <c r="K103" s="98"/>
      <c r="L103" s="89"/>
      <c r="M103" s="90" t="s">
        <v>15</v>
      </c>
      <c r="N103" s="91"/>
      <c r="O103" s="90" t="s">
        <v>15</v>
      </c>
      <c r="P103" s="89"/>
      <c r="Q103" s="90" t="s">
        <v>15</v>
      </c>
      <c r="R103" s="89"/>
      <c r="S103" s="92" t="s">
        <v>15</v>
      </c>
      <c r="T103" s="84"/>
      <c r="U103" s="88"/>
      <c r="V103" s="84"/>
      <c r="W103" s="123"/>
      <c r="X103" s="93"/>
      <c r="Y103" s="4"/>
      <c r="Z103" s="4"/>
    </row>
    <row r="104" spans="1:27" ht="24">
      <c r="A104" s="75">
        <v>19962</v>
      </c>
      <c r="B104" s="94" t="s">
        <v>95</v>
      </c>
      <c r="C104" s="84">
        <v>110</v>
      </c>
      <c r="D104" s="85">
        <v>5.510469892796313</v>
      </c>
      <c r="E104" s="86">
        <v>8</v>
      </c>
      <c r="F104" s="87">
        <v>161</v>
      </c>
      <c r="G104" s="88">
        <v>8.06532411582006</v>
      </c>
      <c r="H104" s="89">
        <v>0</v>
      </c>
      <c r="I104" s="98">
        <v>0</v>
      </c>
      <c r="J104" s="89">
        <v>0</v>
      </c>
      <c r="K104" s="101">
        <v>0</v>
      </c>
      <c r="L104" s="89">
        <v>4</v>
      </c>
      <c r="M104" s="90">
        <v>34.2</v>
      </c>
      <c r="N104" s="91">
        <v>3</v>
      </c>
      <c r="O104" s="90">
        <v>25.6</v>
      </c>
      <c r="P104" s="89">
        <v>1</v>
      </c>
      <c r="Q104" s="98">
        <v>9</v>
      </c>
      <c r="R104" s="89">
        <v>1</v>
      </c>
      <c r="S104" s="92">
        <v>0</v>
      </c>
      <c r="T104" s="84">
        <v>104</v>
      </c>
      <c r="U104" s="88">
        <v>5.209898807734696</v>
      </c>
      <c r="V104" s="84">
        <v>72</v>
      </c>
      <c r="W104" s="123">
        <v>3.6068530207394045</v>
      </c>
      <c r="X104" s="93">
        <v>0.96</v>
      </c>
      <c r="Y104" s="4">
        <f>C104+L104+N104</f>
        <v>117</v>
      </c>
      <c r="Z104" s="4"/>
      <c r="AA104">
        <f>C104+R104</f>
        <v>111</v>
      </c>
    </row>
    <row r="105" spans="1:27" ht="24">
      <c r="A105" s="75">
        <v>4722</v>
      </c>
      <c r="B105" s="94" t="s">
        <v>96</v>
      </c>
      <c r="C105" s="84">
        <v>37</v>
      </c>
      <c r="D105" s="85">
        <v>7.8356628547225755</v>
      </c>
      <c r="E105" s="86">
        <v>4</v>
      </c>
      <c r="F105" s="87">
        <v>48</v>
      </c>
      <c r="G105" s="88">
        <v>10.165184243964422</v>
      </c>
      <c r="H105" s="89">
        <v>0</v>
      </c>
      <c r="I105" s="98">
        <v>0</v>
      </c>
      <c r="J105" s="89">
        <v>0</v>
      </c>
      <c r="K105" s="101">
        <v>0</v>
      </c>
      <c r="L105" s="89">
        <v>1</v>
      </c>
      <c r="M105" s="90">
        <v>26.3</v>
      </c>
      <c r="N105" s="91">
        <v>0</v>
      </c>
      <c r="O105" s="92">
        <v>0</v>
      </c>
      <c r="P105" s="89">
        <v>1</v>
      </c>
      <c r="Q105" s="98">
        <v>26.3</v>
      </c>
      <c r="R105" s="89">
        <v>1</v>
      </c>
      <c r="S105" s="92">
        <v>0</v>
      </c>
      <c r="T105" s="84">
        <v>24</v>
      </c>
      <c r="U105" s="88">
        <v>5.082592121982211</v>
      </c>
      <c r="V105" s="84">
        <v>9</v>
      </c>
      <c r="W105" s="123">
        <v>1.9059720457433291</v>
      </c>
      <c r="X105" s="93">
        <v>1.32</v>
      </c>
      <c r="Y105" s="4">
        <f>C105+L105+N105</f>
        <v>38</v>
      </c>
      <c r="Z105" s="4"/>
      <c r="AA105">
        <f>C105+R105</f>
        <v>38</v>
      </c>
    </row>
    <row r="106" spans="1:27" ht="24">
      <c r="A106" s="75">
        <v>11095</v>
      </c>
      <c r="B106" s="94" t="s">
        <v>97</v>
      </c>
      <c r="C106" s="84">
        <v>76</v>
      </c>
      <c r="D106" s="85">
        <v>6.849932401982875</v>
      </c>
      <c r="E106" s="86">
        <v>8</v>
      </c>
      <c r="F106" s="87">
        <v>126</v>
      </c>
      <c r="G106" s="88">
        <v>11.35646687697161</v>
      </c>
      <c r="H106" s="89">
        <v>0</v>
      </c>
      <c r="I106" s="98">
        <v>0</v>
      </c>
      <c r="J106" s="89">
        <v>0</v>
      </c>
      <c r="K106" s="101">
        <v>0</v>
      </c>
      <c r="L106" s="89">
        <v>0</v>
      </c>
      <c r="M106" s="90">
        <v>0</v>
      </c>
      <c r="N106" s="91">
        <v>1</v>
      </c>
      <c r="O106" s="90">
        <v>13</v>
      </c>
      <c r="P106" s="89">
        <v>0</v>
      </c>
      <c r="Q106" s="98">
        <v>0</v>
      </c>
      <c r="R106" s="89">
        <v>0</v>
      </c>
      <c r="S106" s="92">
        <v>0</v>
      </c>
      <c r="T106" s="84">
        <v>53</v>
      </c>
      <c r="U106" s="88">
        <v>4.776926543488058</v>
      </c>
      <c r="V106" s="84">
        <v>18</v>
      </c>
      <c r="W106" s="123">
        <v>1.6223524109959442</v>
      </c>
      <c r="X106" s="93">
        <v>1.18</v>
      </c>
      <c r="Y106" s="4">
        <f>C106+L106+N106</f>
        <v>77</v>
      </c>
      <c r="Z106" s="4"/>
      <c r="AA106">
        <f>C106+R106</f>
        <v>76</v>
      </c>
    </row>
    <row r="107" spans="1:27" ht="24">
      <c r="A107" s="75">
        <v>14487</v>
      </c>
      <c r="B107" s="95" t="s">
        <v>98</v>
      </c>
      <c r="C107" s="84">
        <v>80</v>
      </c>
      <c r="D107" s="85">
        <v>5.522192310347208</v>
      </c>
      <c r="E107" s="86">
        <v>6</v>
      </c>
      <c r="F107" s="96">
        <v>123</v>
      </c>
      <c r="G107" s="88">
        <v>8.49037067715883</v>
      </c>
      <c r="H107" s="89">
        <v>0</v>
      </c>
      <c r="I107" s="98">
        <v>0</v>
      </c>
      <c r="J107" s="89">
        <v>0</v>
      </c>
      <c r="K107" s="101">
        <v>0</v>
      </c>
      <c r="L107" s="89">
        <v>2</v>
      </c>
      <c r="M107" s="90">
        <v>24.4</v>
      </c>
      <c r="N107" s="91">
        <v>0</v>
      </c>
      <c r="O107" s="90">
        <v>0</v>
      </c>
      <c r="P107" s="89">
        <v>1</v>
      </c>
      <c r="Q107" s="98">
        <v>12.3</v>
      </c>
      <c r="R107" s="89">
        <v>1</v>
      </c>
      <c r="S107" s="92">
        <v>0</v>
      </c>
      <c r="T107" s="84">
        <v>57</v>
      </c>
      <c r="U107" s="88">
        <v>3.9345620211223857</v>
      </c>
      <c r="V107" s="84">
        <v>33</v>
      </c>
      <c r="W107" s="123">
        <v>2.277904328018223</v>
      </c>
      <c r="X107" s="93">
        <v>0.93</v>
      </c>
      <c r="Y107" s="4">
        <f>C107+L107+N107</f>
        <v>82</v>
      </c>
      <c r="Z107" s="4"/>
      <c r="AA107">
        <f>C107+R107</f>
        <v>81</v>
      </c>
    </row>
    <row r="108" spans="1:27" ht="24">
      <c r="A108" s="75">
        <v>8451</v>
      </c>
      <c r="B108" s="94" t="s">
        <v>99</v>
      </c>
      <c r="C108" s="84">
        <v>56</v>
      </c>
      <c r="D108" s="85">
        <v>6.626434741450716</v>
      </c>
      <c r="E108" s="86">
        <v>2</v>
      </c>
      <c r="F108" s="87">
        <v>116</v>
      </c>
      <c r="G108" s="88">
        <v>13.726186250147911</v>
      </c>
      <c r="H108" s="89">
        <v>0</v>
      </c>
      <c r="I108" s="98">
        <v>0</v>
      </c>
      <c r="J108" s="89">
        <v>0</v>
      </c>
      <c r="K108" s="101">
        <v>0</v>
      </c>
      <c r="L108" s="89">
        <v>0</v>
      </c>
      <c r="M108" s="90">
        <v>0</v>
      </c>
      <c r="N108" s="91">
        <v>0</v>
      </c>
      <c r="O108" s="101">
        <v>0</v>
      </c>
      <c r="P108" s="89">
        <v>0</v>
      </c>
      <c r="Q108" s="98">
        <v>0</v>
      </c>
      <c r="R108" s="89">
        <v>0</v>
      </c>
      <c r="S108" s="92">
        <v>0</v>
      </c>
      <c r="T108" s="84">
        <v>41</v>
      </c>
      <c r="U108" s="88">
        <v>4.851496864276418</v>
      </c>
      <c r="V108" s="84">
        <v>19</v>
      </c>
      <c r="W108" s="123">
        <v>2.2482546444207787</v>
      </c>
      <c r="X108" s="93">
        <v>1.14</v>
      </c>
      <c r="Y108" s="4">
        <f>C108+L108+N108</f>
        <v>56</v>
      </c>
      <c r="Z108" s="4"/>
      <c r="AA108">
        <f>C108+R108</f>
        <v>56</v>
      </c>
    </row>
    <row r="109" spans="1:26" ht="15" customHeight="1">
      <c r="A109" s="4"/>
      <c r="B109" s="94"/>
      <c r="C109" s="84"/>
      <c r="D109" s="85"/>
      <c r="E109" s="86"/>
      <c r="F109" s="87"/>
      <c r="G109" s="88"/>
      <c r="H109" s="89"/>
      <c r="I109" s="98" t="s">
        <v>15</v>
      </c>
      <c r="J109" s="89"/>
      <c r="K109" s="101"/>
      <c r="L109" s="89"/>
      <c r="M109" s="90" t="s">
        <v>15</v>
      </c>
      <c r="N109" s="91"/>
      <c r="O109" s="90"/>
      <c r="P109" s="89"/>
      <c r="Q109" s="98"/>
      <c r="R109" s="89"/>
      <c r="S109" s="92" t="s">
        <v>15</v>
      </c>
      <c r="T109" s="84"/>
      <c r="U109" s="88"/>
      <c r="V109" s="84"/>
      <c r="W109" s="123"/>
      <c r="X109" s="93"/>
      <c r="Y109" s="4"/>
      <c r="Z109" s="4"/>
    </row>
    <row r="110" spans="1:27" ht="24">
      <c r="A110" s="75">
        <v>11629</v>
      </c>
      <c r="B110" s="94" t="s">
        <v>100</v>
      </c>
      <c r="C110" s="84">
        <v>74</v>
      </c>
      <c r="D110" s="85">
        <v>6.363401840227018</v>
      </c>
      <c r="E110" s="86">
        <v>8</v>
      </c>
      <c r="F110" s="87">
        <v>129</v>
      </c>
      <c r="G110" s="88">
        <v>11.09295726201737</v>
      </c>
      <c r="H110" s="89">
        <v>0</v>
      </c>
      <c r="I110" s="101">
        <v>0</v>
      </c>
      <c r="J110" s="89">
        <v>0</v>
      </c>
      <c r="K110" s="101">
        <v>0</v>
      </c>
      <c r="L110" s="89">
        <v>2</v>
      </c>
      <c r="M110" s="90">
        <v>25.6</v>
      </c>
      <c r="N110" s="91">
        <v>2</v>
      </c>
      <c r="O110" s="90">
        <v>25.6</v>
      </c>
      <c r="P110" s="127">
        <v>0</v>
      </c>
      <c r="Q110" s="98">
        <v>0</v>
      </c>
      <c r="R110" s="89">
        <v>0</v>
      </c>
      <c r="S110" s="92">
        <v>0</v>
      </c>
      <c r="T110" s="84">
        <v>50</v>
      </c>
      <c r="U110" s="88">
        <v>4.299595837991229</v>
      </c>
      <c r="V110" s="84">
        <v>25</v>
      </c>
      <c r="W110" s="123">
        <v>2.1497979189956147</v>
      </c>
      <c r="X110" s="93">
        <v>1.07</v>
      </c>
      <c r="Y110" s="4">
        <f>C110+L110+N110</f>
        <v>78</v>
      </c>
      <c r="Z110" s="4"/>
      <c r="AA110">
        <f>C110+R110</f>
        <v>74</v>
      </c>
    </row>
    <row r="111" spans="1:27" ht="24">
      <c r="A111" s="75">
        <v>7928</v>
      </c>
      <c r="B111" s="94" t="s">
        <v>101</v>
      </c>
      <c r="C111" s="84">
        <v>44</v>
      </c>
      <c r="D111" s="85">
        <v>5.549949545913219</v>
      </c>
      <c r="E111" s="86">
        <v>4</v>
      </c>
      <c r="F111" s="87">
        <v>98</v>
      </c>
      <c r="G111" s="88">
        <v>12.36125126135217</v>
      </c>
      <c r="H111" s="89">
        <v>0</v>
      </c>
      <c r="I111" s="98">
        <v>0</v>
      </c>
      <c r="J111" s="89">
        <v>0</v>
      </c>
      <c r="K111" s="101">
        <v>0</v>
      </c>
      <c r="L111" s="89">
        <v>1</v>
      </c>
      <c r="M111" s="97">
        <v>21.7</v>
      </c>
      <c r="N111" s="91">
        <v>1</v>
      </c>
      <c r="O111" s="101">
        <v>21.7</v>
      </c>
      <c r="P111" s="127">
        <v>0</v>
      </c>
      <c r="Q111" s="98">
        <v>0</v>
      </c>
      <c r="R111" s="89">
        <v>0</v>
      </c>
      <c r="S111" s="92">
        <v>0</v>
      </c>
      <c r="T111" s="84">
        <v>40</v>
      </c>
      <c r="U111" s="88">
        <v>5.045408678102927</v>
      </c>
      <c r="V111" s="84">
        <v>13</v>
      </c>
      <c r="W111" s="123">
        <v>1.639757820383451</v>
      </c>
      <c r="X111" s="93">
        <v>1.03</v>
      </c>
      <c r="Y111" s="4">
        <f>C111+L111+N111</f>
        <v>46</v>
      </c>
      <c r="Z111" s="4"/>
      <c r="AA111">
        <f>C111+R111</f>
        <v>44</v>
      </c>
    </row>
    <row r="112" spans="1:27" ht="24">
      <c r="A112" s="75">
        <v>14440</v>
      </c>
      <c r="B112" s="95" t="s">
        <v>102</v>
      </c>
      <c r="C112" s="84">
        <v>118</v>
      </c>
      <c r="D112" s="85">
        <v>8.171745152354571</v>
      </c>
      <c r="E112" s="86">
        <v>13</v>
      </c>
      <c r="F112" s="96">
        <v>118</v>
      </c>
      <c r="G112" s="88">
        <v>8.171745152354571</v>
      </c>
      <c r="H112" s="89">
        <v>2</v>
      </c>
      <c r="I112" s="101">
        <v>16.9</v>
      </c>
      <c r="J112" s="89">
        <v>0</v>
      </c>
      <c r="K112" s="101">
        <v>0</v>
      </c>
      <c r="L112" s="89">
        <v>1</v>
      </c>
      <c r="M112" s="90">
        <v>8.2</v>
      </c>
      <c r="N112" s="91">
        <v>3</v>
      </c>
      <c r="O112" s="90">
        <v>24.6</v>
      </c>
      <c r="P112" s="127">
        <v>0</v>
      </c>
      <c r="Q112" s="98">
        <v>0</v>
      </c>
      <c r="R112" s="89">
        <v>0</v>
      </c>
      <c r="S112" s="92">
        <v>0</v>
      </c>
      <c r="T112" s="84">
        <v>71</v>
      </c>
      <c r="U112" s="88">
        <v>4.916897506925207</v>
      </c>
      <c r="V112" s="84">
        <v>25</v>
      </c>
      <c r="W112" s="123">
        <v>1.7313019390581716</v>
      </c>
      <c r="X112" s="93">
        <v>1.33</v>
      </c>
      <c r="Y112" s="4">
        <f>C112+L112+N112</f>
        <v>122</v>
      </c>
      <c r="Z112" s="4"/>
      <c r="AA112">
        <f>C112+R112</f>
        <v>118</v>
      </c>
    </row>
    <row r="113" spans="1:27" ht="24">
      <c r="A113" s="75">
        <v>12978</v>
      </c>
      <c r="B113" s="94" t="s">
        <v>103</v>
      </c>
      <c r="C113" s="84">
        <v>74</v>
      </c>
      <c r="D113" s="85">
        <v>5.701957158267838</v>
      </c>
      <c r="E113" s="86">
        <v>14</v>
      </c>
      <c r="F113" s="87">
        <v>159</v>
      </c>
      <c r="G113" s="88">
        <v>12.251502542764678</v>
      </c>
      <c r="H113" s="89">
        <v>1</v>
      </c>
      <c r="I113" s="98">
        <v>13.5</v>
      </c>
      <c r="J113" s="89">
        <v>0</v>
      </c>
      <c r="K113" s="101">
        <v>0</v>
      </c>
      <c r="L113" s="89">
        <v>1</v>
      </c>
      <c r="M113" s="90">
        <v>13</v>
      </c>
      <c r="N113" s="91">
        <v>2</v>
      </c>
      <c r="O113" s="90">
        <v>26</v>
      </c>
      <c r="P113" s="127">
        <v>1</v>
      </c>
      <c r="Q113" s="90">
        <v>13.3</v>
      </c>
      <c r="R113" s="89">
        <v>1</v>
      </c>
      <c r="S113" s="92">
        <v>0</v>
      </c>
      <c r="T113" s="84">
        <v>63</v>
      </c>
      <c r="U113" s="88">
        <v>4.854368932038835</v>
      </c>
      <c r="V113" s="84">
        <v>27</v>
      </c>
      <c r="W113" s="123">
        <v>2.0804438280166435</v>
      </c>
      <c r="X113" s="93">
        <v>1</v>
      </c>
      <c r="Y113" s="4">
        <f>C113+L113+N113</f>
        <v>77</v>
      </c>
      <c r="Z113" s="4"/>
      <c r="AA113">
        <f>C113+R113</f>
        <v>75</v>
      </c>
    </row>
    <row r="114" spans="1:27" ht="24">
      <c r="A114" s="75">
        <v>8478</v>
      </c>
      <c r="B114" s="94" t="s">
        <v>104</v>
      </c>
      <c r="C114" s="84">
        <v>49</v>
      </c>
      <c r="D114" s="85">
        <v>5.779665015333805</v>
      </c>
      <c r="E114" s="86">
        <v>8</v>
      </c>
      <c r="F114" s="87">
        <v>94</v>
      </c>
      <c r="G114" s="88">
        <v>11.08752064166077</v>
      </c>
      <c r="H114" s="89">
        <v>0</v>
      </c>
      <c r="I114" s="98">
        <v>0</v>
      </c>
      <c r="J114" s="89">
        <v>0</v>
      </c>
      <c r="K114" s="101">
        <v>0</v>
      </c>
      <c r="L114" s="89">
        <v>0</v>
      </c>
      <c r="M114" s="90">
        <v>0</v>
      </c>
      <c r="N114" s="91">
        <v>1</v>
      </c>
      <c r="O114" s="90">
        <v>20</v>
      </c>
      <c r="P114" s="127">
        <v>0</v>
      </c>
      <c r="Q114" s="97">
        <v>0</v>
      </c>
      <c r="R114" s="89">
        <v>0</v>
      </c>
      <c r="S114" s="92">
        <v>0</v>
      </c>
      <c r="T114" s="84">
        <v>39</v>
      </c>
      <c r="U114" s="88">
        <v>4.6001415428167025</v>
      </c>
      <c r="V114" s="84">
        <v>18</v>
      </c>
      <c r="W114" s="123">
        <v>2.1231422505307855</v>
      </c>
      <c r="X114" s="93">
        <v>1.07</v>
      </c>
      <c r="Y114" s="4">
        <f>C114+L114+N114</f>
        <v>50</v>
      </c>
      <c r="Z114" s="4"/>
      <c r="AA114">
        <f>C114+R114</f>
        <v>49</v>
      </c>
    </row>
    <row r="115" spans="2:26" ht="15" customHeight="1">
      <c r="B115" s="94"/>
      <c r="C115" s="84"/>
      <c r="D115" s="5"/>
      <c r="E115" s="86"/>
      <c r="F115" s="87"/>
      <c r="G115" s="83"/>
      <c r="H115" s="89"/>
      <c r="I115" s="98" t="s">
        <v>15</v>
      </c>
      <c r="J115" s="89"/>
      <c r="K115" s="101"/>
      <c r="L115" s="89"/>
      <c r="M115" s="90" t="s">
        <v>15</v>
      </c>
      <c r="N115" s="91"/>
      <c r="O115" s="90" t="s">
        <v>15</v>
      </c>
      <c r="P115" s="127"/>
      <c r="Q115" s="90" t="s">
        <v>15</v>
      </c>
      <c r="R115" s="89"/>
      <c r="S115" s="92" t="s">
        <v>15</v>
      </c>
      <c r="T115" s="84"/>
      <c r="U115" s="83"/>
      <c r="V115" s="84"/>
      <c r="W115" s="123"/>
      <c r="X115" s="93"/>
      <c r="Y115" s="4"/>
      <c r="Z115" s="4"/>
    </row>
    <row r="116" spans="1:27" ht="24">
      <c r="A116" s="75">
        <v>10157</v>
      </c>
      <c r="B116" s="94" t="s">
        <v>105</v>
      </c>
      <c r="C116" s="84">
        <v>53</v>
      </c>
      <c r="D116" s="85">
        <v>5.2180762036034265</v>
      </c>
      <c r="E116" s="86">
        <v>9</v>
      </c>
      <c r="F116" s="87">
        <v>138</v>
      </c>
      <c r="G116" s="88">
        <v>13.586688982967411</v>
      </c>
      <c r="H116" s="89">
        <v>0</v>
      </c>
      <c r="I116" s="101">
        <v>0</v>
      </c>
      <c r="J116" s="89">
        <v>0</v>
      </c>
      <c r="K116" s="101">
        <v>0</v>
      </c>
      <c r="L116" s="89">
        <v>2</v>
      </c>
      <c r="M116" s="90">
        <v>35.7</v>
      </c>
      <c r="N116" s="91">
        <v>1</v>
      </c>
      <c r="O116" s="92">
        <v>17.9</v>
      </c>
      <c r="P116" s="127">
        <v>0</v>
      </c>
      <c r="Q116" s="92">
        <v>0</v>
      </c>
      <c r="R116" s="89">
        <v>0</v>
      </c>
      <c r="S116" s="92">
        <v>0</v>
      </c>
      <c r="T116" s="84">
        <v>52</v>
      </c>
      <c r="U116" s="88">
        <v>5.119621935610908</v>
      </c>
      <c r="V116" s="84">
        <v>14</v>
      </c>
      <c r="W116" s="123">
        <v>1.3783597518952446</v>
      </c>
      <c r="X116" s="125">
        <v>1.11</v>
      </c>
      <c r="Y116" s="4">
        <f>C116+L116+N116</f>
        <v>56</v>
      </c>
      <c r="Z116" s="4"/>
      <c r="AA116">
        <f>C116+R116</f>
        <v>53</v>
      </c>
    </row>
    <row r="117" spans="1:27" ht="24">
      <c r="A117" s="75">
        <v>11739</v>
      </c>
      <c r="B117" s="94" t="s">
        <v>106</v>
      </c>
      <c r="C117" s="84">
        <v>72</v>
      </c>
      <c r="D117" s="85">
        <v>6.133401482238692</v>
      </c>
      <c r="E117" s="86">
        <v>3</v>
      </c>
      <c r="F117" s="87">
        <v>131</v>
      </c>
      <c r="G117" s="88">
        <v>11.159383252406508</v>
      </c>
      <c r="H117" s="89">
        <v>0</v>
      </c>
      <c r="I117" s="101">
        <v>0</v>
      </c>
      <c r="J117" s="89">
        <v>0</v>
      </c>
      <c r="K117" s="101">
        <v>0</v>
      </c>
      <c r="L117" s="89">
        <v>1</v>
      </c>
      <c r="M117" s="90">
        <v>13.7</v>
      </c>
      <c r="N117" s="91">
        <v>0</v>
      </c>
      <c r="O117" s="90">
        <v>0</v>
      </c>
      <c r="P117" s="127">
        <v>0</v>
      </c>
      <c r="Q117" s="90">
        <v>0</v>
      </c>
      <c r="R117" s="89">
        <v>0</v>
      </c>
      <c r="S117" s="92">
        <v>0</v>
      </c>
      <c r="T117" s="84">
        <v>42</v>
      </c>
      <c r="U117" s="88">
        <v>3.5778175313059033</v>
      </c>
      <c r="V117" s="84">
        <v>16</v>
      </c>
      <c r="W117" s="123">
        <v>1.3629781071641536</v>
      </c>
      <c r="X117" s="125">
        <v>1.26</v>
      </c>
      <c r="Y117" s="4">
        <f>C117+L117+N117</f>
        <v>73</v>
      </c>
      <c r="Z117" s="4"/>
      <c r="AA117">
        <f>C117+R117</f>
        <v>72</v>
      </c>
    </row>
    <row r="118" spans="1:27" ht="24">
      <c r="A118" s="75">
        <v>7788</v>
      </c>
      <c r="B118" s="94" t="s">
        <v>107</v>
      </c>
      <c r="C118" s="84">
        <v>39</v>
      </c>
      <c r="D118" s="85">
        <v>5.007704160246533</v>
      </c>
      <c r="E118" s="86">
        <v>3</v>
      </c>
      <c r="F118" s="87">
        <v>85</v>
      </c>
      <c r="G118" s="88">
        <v>10.91422701592193</v>
      </c>
      <c r="H118" s="89">
        <v>0</v>
      </c>
      <c r="I118" s="101">
        <v>0</v>
      </c>
      <c r="J118" s="89">
        <v>0</v>
      </c>
      <c r="K118" s="101">
        <v>0</v>
      </c>
      <c r="L118" s="89">
        <v>0</v>
      </c>
      <c r="M118" s="92">
        <v>0</v>
      </c>
      <c r="N118" s="91">
        <v>3</v>
      </c>
      <c r="O118" s="90">
        <v>71.4</v>
      </c>
      <c r="P118" s="127">
        <v>0</v>
      </c>
      <c r="Q118" s="97">
        <v>0</v>
      </c>
      <c r="R118" s="89">
        <v>0</v>
      </c>
      <c r="S118" s="92">
        <v>0</v>
      </c>
      <c r="T118" s="84">
        <v>26</v>
      </c>
      <c r="U118" s="88">
        <v>3.338469440164355</v>
      </c>
      <c r="V118" s="84">
        <v>10</v>
      </c>
      <c r="W118" s="123">
        <v>1.2840267077555212</v>
      </c>
      <c r="X118" s="125">
        <v>1.05</v>
      </c>
      <c r="Y118" s="4">
        <f>C118+L118+N118</f>
        <v>42</v>
      </c>
      <c r="Z118" s="4"/>
      <c r="AA118">
        <f>C118+R118</f>
        <v>39</v>
      </c>
    </row>
    <row r="119" spans="1:27" ht="24">
      <c r="A119" s="75">
        <v>7921</v>
      </c>
      <c r="B119" s="94" t="s">
        <v>108</v>
      </c>
      <c r="C119" s="84">
        <v>42</v>
      </c>
      <c r="D119" s="85">
        <v>5.302360813028658</v>
      </c>
      <c r="E119" s="86">
        <v>3</v>
      </c>
      <c r="F119" s="87">
        <v>121</v>
      </c>
      <c r="G119" s="88">
        <v>15.275849008963515</v>
      </c>
      <c r="H119" s="89">
        <v>0</v>
      </c>
      <c r="I119" s="101">
        <v>0</v>
      </c>
      <c r="J119" s="89">
        <v>0</v>
      </c>
      <c r="K119" s="101">
        <v>0</v>
      </c>
      <c r="L119" s="89">
        <v>0</v>
      </c>
      <c r="M119" s="90">
        <v>0</v>
      </c>
      <c r="N119" s="91">
        <v>2</v>
      </c>
      <c r="O119" s="92">
        <v>45.5</v>
      </c>
      <c r="P119" s="127">
        <v>0</v>
      </c>
      <c r="Q119" s="97">
        <v>0</v>
      </c>
      <c r="R119" s="89">
        <v>0</v>
      </c>
      <c r="S119" s="92">
        <v>0</v>
      </c>
      <c r="T119" s="84">
        <v>22</v>
      </c>
      <c r="U119" s="88">
        <v>2.777427092538821</v>
      </c>
      <c r="V119" s="84">
        <v>15</v>
      </c>
      <c r="W119" s="123">
        <v>1.8937002903673779</v>
      </c>
      <c r="X119" s="125">
        <v>1.12</v>
      </c>
      <c r="Y119" s="4">
        <f>C119+L119+N119</f>
        <v>44</v>
      </c>
      <c r="Z119" s="4"/>
      <c r="AA119">
        <f>C119+R119</f>
        <v>42</v>
      </c>
    </row>
    <row r="120" spans="1:27" ht="24">
      <c r="A120" s="75">
        <v>20222</v>
      </c>
      <c r="B120" s="95" t="s">
        <v>109</v>
      </c>
      <c r="C120" s="84">
        <v>140</v>
      </c>
      <c r="D120" s="85">
        <v>6.923153001681337</v>
      </c>
      <c r="E120" s="86">
        <v>10</v>
      </c>
      <c r="F120" s="96">
        <v>251</v>
      </c>
      <c r="G120" s="88">
        <v>12.412224310157255</v>
      </c>
      <c r="H120" s="89">
        <v>0</v>
      </c>
      <c r="I120" s="101">
        <v>0</v>
      </c>
      <c r="J120" s="89">
        <v>0</v>
      </c>
      <c r="K120" s="101">
        <v>0</v>
      </c>
      <c r="L120" s="89">
        <v>3</v>
      </c>
      <c r="M120" s="90">
        <v>20.7</v>
      </c>
      <c r="N120" s="91">
        <v>2</v>
      </c>
      <c r="O120" s="90">
        <v>13.8</v>
      </c>
      <c r="P120" s="127">
        <v>2</v>
      </c>
      <c r="Q120" s="90">
        <v>14.1</v>
      </c>
      <c r="R120" s="89">
        <v>2</v>
      </c>
      <c r="S120" s="92">
        <v>0</v>
      </c>
      <c r="T120" s="84">
        <v>89</v>
      </c>
      <c r="U120" s="88">
        <v>4.401147265354564</v>
      </c>
      <c r="V120" s="84">
        <v>46</v>
      </c>
      <c r="W120" s="123">
        <v>2.274750271981011</v>
      </c>
      <c r="X120" s="125">
        <v>1.26</v>
      </c>
      <c r="Y120" s="4">
        <f>C120+L120+N120</f>
        <v>145</v>
      </c>
      <c r="Z120" s="4"/>
      <c r="AA120">
        <f>C120+R120</f>
        <v>142</v>
      </c>
    </row>
    <row r="121" spans="1:26" ht="15" customHeight="1">
      <c r="A121" s="4"/>
      <c r="B121" s="95"/>
      <c r="C121" s="84"/>
      <c r="D121" s="85"/>
      <c r="E121" s="86"/>
      <c r="F121" s="96"/>
      <c r="G121" s="88"/>
      <c r="H121" s="89"/>
      <c r="I121" s="98" t="s">
        <v>15</v>
      </c>
      <c r="J121" s="89" t="s">
        <v>15</v>
      </c>
      <c r="K121" s="98"/>
      <c r="L121" s="89"/>
      <c r="M121" s="90" t="s">
        <v>15</v>
      </c>
      <c r="N121" s="91"/>
      <c r="O121" s="128" t="s">
        <v>15</v>
      </c>
      <c r="P121" s="91"/>
      <c r="Q121" s="90"/>
      <c r="R121" s="89"/>
      <c r="S121" s="92" t="s">
        <v>15</v>
      </c>
      <c r="T121" s="84"/>
      <c r="U121" s="88"/>
      <c r="V121" s="84"/>
      <c r="W121" s="123"/>
      <c r="X121" s="125"/>
      <c r="Y121" s="4"/>
      <c r="Z121" s="4"/>
    </row>
    <row r="122" spans="1:27" ht="24">
      <c r="A122" s="75">
        <v>14460</v>
      </c>
      <c r="B122" s="94" t="s">
        <v>110</v>
      </c>
      <c r="C122" s="84">
        <v>78</v>
      </c>
      <c r="D122" s="85">
        <v>5.394190871369294</v>
      </c>
      <c r="E122" s="86">
        <v>6</v>
      </c>
      <c r="F122" s="87">
        <v>182</v>
      </c>
      <c r="G122" s="88">
        <v>12.586445366528354</v>
      </c>
      <c r="H122" s="89">
        <v>0</v>
      </c>
      <c r="I122" s="101">
        <v>0</v>
      </c>
      <c r="J122" s="89">
        <v>0</v>
      </c>
      <c r="K122" s="101">
        <v>0</v>
      </c>
      <c r="L122" s="89">
        <v>2</v>
      </c>
      <c r="M122" s="90">
        <v>24.7</v>
      </c>
      <c r="N122" s="91">
        <v>1</v>
      </c>
      <c r="O122" s="128">
        <v>12.3</v>
      </c>
      <c r="P122" s="91">
        <v>0</v>
      </c>
      <c r="Q122" s="97">
        <v>0</v>
      </c>
      <c r="R122" s="89">
        <v>0</v>
      </c>
      <c r="S122" s="92">
        <v>0</v>
      </c>
      <c r="T122" s="84">
        <v>69</v>
      </c>
      <c r="U122" s="88">
        <v>4.771784232365146</v>
      </c>
      <c r="V122" s="84">
        <v>24</v>
      </c>
      <c r="W122" s="123">
        <v>1.6597510373443982</v>
      </c>
      <c r="X122" s="125">
        <v>0.99</v>
      </c>
      <c r="Y122" s="4">
        <f>C122+L122+N122</f>
        <v>81</v>
      </c>
      <c r="Z122" s="4"/>
      <c r="AA122">
        <f>C122+R122</f>
        <v>78</v>
      </c>
    </row>
    <row r="123" spans="1:27" ht="24">
      <c r="A123" s="75">
        <v>5513</v>
      </c>
      <c r="B123" s="95" t="s">
        <v>111</v>
      </c>
      <c r="C123" s="84">
        <v>34</v>
      </c>
      <c r="D123" s="85">
        <v>6.167241066569925</v>
      </c>
      <c r="E123" s="86">
        <v>2</v>
      </c>
      <c r="F123" s="96">
        <v>97</v>
      </c>
      <c r="G123" s="88">
        <v>17.594775984037728</v>
      </c>
      <c r="H123" s="89">
        <v>0</v>
      </c>
      <c r="I123" s="101">
        <v>0</v>
      </c>
      <c r="J123" s="89">
        <v>0</v>
      </c>
      <c r="K123" s="101">
        <v>0</v>
      </c>
      <c r="L123" s="89">
        <v>0</v>
      </c>
      <c r="M123" s="90">
        <v>0</v>
      </c>
      <c r="N123" s="91">
        <v>1</v>
      </c>
      <c r="O123" s="129">
        <v>28.6</v>
      </c>
      <c r="P123" s="91">
        <v>0</v>
      </c>
      <c r="Q123" s="97">
        <v>0</v>
      </c>
      <c r="R123" s="89">
        <v>0</v>
      </c>
      <c r="S123" s="92">
        <v>0</v>
      </c>
      <c r="T123" s="84">
        <v>17</v>
      </c>
      <c r="U123" s="88">
        <v>3.0836205332849627</v>
      </c>
      <c r="V123" s="84">
        <v>11</v>
      </c>
      <c r="W123" s="123">
        <v>1.9952838744785053</v>
      </c>
      <c r="X123" s="125">
        <v>1.3</v>
      </c>
      <c r="Y123" s="4">
        <f>C123+L123+N123</f>
        <v>35</v>
      </c>
      <c r="Z123" s="4"/>
      <c r="AA123">
        <f>C123+R123</f>
        <v>34</v>
      </c>
    </row>
    <row r="124" spans="1:27" ht="24">
      <c r="A124" s="75">
        <v>5853</v>
      </c>
      <c r="B124" s="95" t="s">
        <v>112</v>
      </c>
      <c r="C124" s="84">
        <v>33</v>
      </c>
      <c r="D124" s="85">
        <v>5.6381342901076374</v>
      </c>
      <c r="E124" s="86">
        <v>4</v>
      </c>
      <c r="F124" s="96">
        <v>89</v>
      </c>
      <c r="G124" s="88">
        <v>15.205877327866052</v>
      </c>
      <c r="H124" s="89">
        <v>0</v>
      </c>
      <c r="I124" s="101">
        <v>0</v>
      </c>
      <c r="J124" s="89">
        <v>0</v>
      </c>
      <c r="K124" s="101">
        <v>0</v>
      </c>
      <c r="L124" s="89">
        <v>0</v>
      </c>
      <c r="M124" s="101">
        <v>0</v>
      </c>
      <c r="N124" s="91">
        <v>0</v>
      </c>
      <c r="O124" s="129">
        <v>0</v>
      </c>
      <c r="P124" s="91">
        <v>0</v>
      </c>
      <c r="Q124" s="97">
        <v>0</v>
      </c>
      <c r="R124" s="89">
        <v>0</v>
      </c>
      <c r="S124" s="92">
        <v>0</v>
      </c>
      <c r="T124" s="84">
        <v>20</v>
      </c>
      <c r="U124" s="88">
        <v>3.4170510849137194</v>
      </c>
      <c r="V124" s="84">
        <v>9</v>
      </c>
      <c r="W124" s="123">
        <v>1.537672988211174</v>
      </c>
      <c r="X124" s="125">
        <v>1.25</v>
      </c>
      <c r="Y124" s="4">
        <f>C124+L124+N124</f>
        <v>33</v>
      </c>
      <c r="Z124" s="4"/>
      <c r="AA124">
        <f>C124+R124</f>
        <v>33</v>
      </c>
    </row>
    <row r="125" spans="1:27" ht="24">
      <c r="A125" s="75">
        <v>10071</v>
      </c>
      <c r="B125" s="95" t="s">
        <v>113</v>
      </c>
      <c r="C125" s="84">
        <v>43</v>
      </c>
      <c r="D125" s="85">
        <v>4.2696852348326875</v>
      </c>
      <c r="E125" s="86">
        <v>6</v>
      </c>
      <c r="F125" s="96">
        <v>157</v>
      </c>
      <c r="G125" s="88">
        <v>15.589315857412371</v>
      </c>
      <c r="H125" s="89">
        <v>0</v>
      </c>
      <c r="I125" s="101">
        <v>0</v>
      </c>
      <c r="J125" s="89">
        <v>0</v>
      </c>
      <c r="K125" s="101">
        <v>0</v>
      </c>
      <c r="L125" s="89">
        <v>3</v>
      </c>
      <c r="M125" s="90">
        <v>65.2</v>
      </c>
      <c r="N125" s="91">
        <v>0</v>
      </c>
      <c r="O125" s="130">
        <v>0</v>
      </c>
      <c r="P125" s="91">
        <v>2</v>
      </c>
      <c r="Q125" s="90">
        <v>44.4</v>
      </c>
      <c r="R125" s="89">
        <v>2</v>
      </c>
      <c r="S125" s="92">
        <v>0</v>
      </c>
      <c r="T125" s="84">
        <v>37</v>
      </c>
      <c r="U125" s="88">
        <v>3.673915202065336</v>
      </c>
      <c r="V125" s="84">
        <v>12</v>
      </c>
      <c r="W125" s="123">
        <v>1.1915400655347035</v>
      </c>
      <c r="X125" s="125">
        <v>0.97</v>
      </c>
      <c r="Y125" s="4">
        <f>C125+L125+N125</f>
        <v>46</v>
      </c>
      <c r="Z125" s="4"/>
      <c r="AA125">
        <f>C125+R125</f>
        <v>45</v>
      </c>
    </row>
    <row r="126" spans="1:27" ht="24">
      <c r="A126" s="75">
        <v>4667</v>
      </c>
      <c r="B126" s="94" t="s">
        <v>114</v>
      </c>
      <c r="C126" s="84">
        <v>26</v>
      </c>
      <c r="D126" s="85">
        <v>5.571030640668524</v>
      </c>
      <c r="E126" s="86">
        <v>3</v>
      </c>
      <c r="F126" s="87">
        <v>64</v>
      </c>
      <c r="G126" s="88">
        <v>13.713306192414827</v>
      </c>
      <c r="H126" s="89">
        <v>0</v>
      </c>
      <c r="I126" s="92">
        <v>0</v>
      </c>
      <c r="J126" s="89">
        <v>0</v>
      </c>
      <c r="K126" s="101">
        <v>0</v>
      </c>
      <c r="L126" s="89">
        <v>0</v>
      </c>
      <c r="M126" s="92">
        <v>0</v>
      </c>
      <c r="N126" s="91">
        <v>2</v>
      </c>
      <c r="O126" s="130">
        <v>0</v>
      </c>
      <c r="P126" s="91">
        <v>0</v>
      </c>
      <c r="Q126" s="97">
        <v>0</v>
      </c>
      <c r="R126" s="89">
        <v>0</v>
      </c>
      <c r="S126" s="92">
        <v>0</v>
      </c>
      <c r="T126" s="84">
        <v>15</v>
      </c>
      <c r="U126" s="88">
        <v>3.214056138847225</v>
      </c>
      <c r="V126" s="84">
        <v>7</v>
      </c>
      <c r="W126" s="123">
        <v>1.4998928647953718</v>
      </c>
      <c r="X126" s="125">
        <v>1.38</v>
      </c>
      <c r="Y126" s="4">
        <f>C126+L126+N126</f>
        <v>28</v>
      </c>
      <c r="Z126" s="4"/>
      <c r="AA126">
        <f>C126+R126</f>
        <v>26</v>
      </c>
    </row>
    <row r="127" spans="1:26" ht="15" customHeight="1">
      <c r="A127" s="4"/>
      <c r="B127" s="94"/>
      <c r="C127" s="84"/>
      <c r="D127" s="85"/>
      <c r="E127" s="86" t="s">
        <v>15</v>
      </c>
      <c r="F127" s="87"/>
      <c r="G127" s="88"/>
      <c r="H127" s="89"/>
      <c r="I127" s="90" t="s">
        <v>15</v>
      </c>
      <c r="J127" s="89"/>
      <c r="K127" s="101"/>
      <c r="L127" s="89"/>
      <c r="M127" s="90" t="s">
        <v>15</v>
      </c>
      <c r="N127" s="91"/>
      <c r="O127" s="129" t="s">
        <v>15</v>
      </c>
      <c r="P127" s="91"/>
      <c r="Q127" s="97"/>
      <c r="R127" s="89"/>
      <c r="S127" s="92" t="s">
        <v>15</v>
      </c>
      <c r="T127" s="84"/>
      <c r="U127" s="88"/>
      <c r="V127" s="84"/>
      <c r="W127" s="123"/>
      <c r="X127" s="125"/>
      <c r="Y127" s="4"/>
      <c r="Z127" s="4"/>
    </row>
    <row r="128" spans="1:27" ht="24">
      <c r="A128" s="75">
        <v>5812</v>
      </c>
      <c r="B128" s="95" t="s">
        <v>115</v>
      </c>
      <c r="C128" s="84">
        <v>29</v>
      </c>
      <c r="D128" s="85">
        <v>4.989676531314522</v>
      </c>
      <c r="E128" s="86">
        <v>1</v>
      </c>
      <c r="F128" s="96">
        <v>84</v>
      </c>
      <c r="G128" s="88">
        <v>14.452856159669649</v>
      </c>
      <c r="H128" s="89">
        <v>0</v>
      </c>
      <c r="I128" s="97">
        <v>0</v>
      </c>
      <c r="J128" s="89">
        <v>0</v>
      </c>
      <c r="K128" s="101">
        <v>0</v>
      </c>
      <c r="L128" s="89">
        <v>0</v>
      </c>
      <c r="M128" s="90">
        <v>0</v>
      </c>
      <c r="N128" s="91">
        <v>0</v>
      </c>
      <c r="O128" s="130">
        <v>0</v>
      </c>
      <c r="P128" s="91">
        <v>0</v>
      </c>
      <c r="Q128" s="97">
        <v>0</v>
      </c>
      <c r="R128" s="89">
        <v>0</v>
      </c>
      <c r="S128" s="92">
        <v>0</v>
      </c>
      <c r="T128" s="84">
        <v>15</v>
      </c>
      <c r="U128" s="88">
        <v>2.5808671713695803</v>
      </c>
      <c r="V128" s="84">
        <v>9</v>
      </c>
      <c r="W128" s="123">
        <v>1.5485203028217482</v>
      </c>
      <c r="X128" s="125">
        <v>1.17</v>
      </c>
      <c r="Y128" s="4">
        <f>C128+L128+N128</f>
        <v>29</v>
      </c>
      <c r="Z128" s="4"/>
      <c r="AA128">
        <f>C128+R128</f>
        <v>29</v>
      </c>
    </row>
    <row r="129" spans="1:27" ht="24">
      <c r="A129" s="75">
        <v>12685</v>
      </c>
      <c r="B129" s="95" t="s">
        <v>116</v>
      </c>
      <c r="C129" s="84">
        <v>80</v>
      </c>
      <c r="D129" s="85">
        <v>6.30666141111549</v>
      </c>
      <c r="E129" s="86">
        <v>6</v>
      </c>
      <c r="F129" s="96">
        <v>209</v>
      </c>
      <c r="G129" s="88">
        <v>16.47615293653922</v>
      </c>
      <c r="H129" s="89">
        <v>1</v>
      </c>
      <c r="I129" s="90">
        <v>12.5</v>
      </c>
      <c r="J129" s="89">
        <v>0</v>
      </c>
      <c r="K129" s="124">
        <v>0</v>
      </c>
      <c r="L129" s="89">
        <v>2</v>
      </c>
      <c r="M129" s="92">
        <v>23.8</v>
      </c>
      <c r="N129" s="91">
        <v>2</v>
      </c>
      <c r="O129" s="128">
        <v>23.8</v>
      </c>
      <c r="P129" s="91">
        <v>1</v>
      </c>
      <c r="Q129" s="90">
        <v>12.3</v>
      </c>
      <c r="R129" s="89">
        <v>1</v>
      </c>
      <c r="S129" s="92">
        <v>0</v>
      </c>
      <c r="T129" s="84">
        <v>40</v>
      </c>
      <c r="U129" s="88">
        <v>3.153330705557745</v>
      </c>
      <c r="V129" s="84">
        <v>23</v>
      </c>
      <c r="W129" s="123">
        <v>1.8131651556957036</v>
      </c>
      <c r="X129" s="125">
        <v>1.31</v>
      </c>
      <c r="Y129" s="4">
        <f>C129+L129+N129</f>
        <v>84</v>
      </c>
      <c r="Z129" s="4"/>
      <c r="AA129">
        <f>C129+R129</f>
        <v>81</v>
      </c>
    </row>
    <row r="130" spans="1:27" ht="24">
      <c r="A130" s="75">
        <v>5586</v>
      </c>
      <c r="B130" s="95" t="s">
        <v>117</v>
      </c>
      <c r="C130" s="84">
        <v>28</v>
      </c>
      <c r="D130" s="85">
        <v>5.012531328320802</v>
      </c>
      <c r="E130" s="86">
        <v>1</v>
      </c>
      <c r="F130" s="96">
        <v>74</v>
      </c>
      <c r="G130" s="88">
        <v>13.247404224847834</v>
      </c>
      <c r="H130" s="89">
        <v>0</v>
      </c>
      <c r="I130" s="92">
        <v>0</v>
      </c>
      <c r="J130" s="89">
        <v>0</v>
      </c>
      <c r="K130" s="101">
        <v>0</v>
      </c>
      <c r="L130" s="89">
        <v>1</v>
      </c>
      <c r="M130" s="90">
        <v>33.3</v>
      </c>
      <c r="N130" s="91">
        <v>1</v>
      </c>
      <c r="O130" s="130">
        <v>33.3</v>
      </c>
      <c r="P130" s="91">
        <v>0</v>
      </c>
      <c r="Q130" s="98">
        <v>0</v>
      </c>
      <c r="R130" s="89">
        <v>0</v>
      </c>
      <c r="S130" s="92">
        <v>0</v>
      </c>
      <c r="T130" s="84">
        <v>16</v>
      </c>
      <c r="U130" s="88">
        <v>2.8643036161833155</v>
      </c>
      <c r="V130" s="84">
        <v>7</v>
      </c>
      <c r="W130" s="123">
        <v>1.2531328320802004</v>
      </c>
      <c r="X130" s="125">
        <v>1.24</v>
      </c>
      <c r="Y130" s="4">
        <f>C130+L130+N130</f>
        <v>30</v>
      </c>
      <c r="Z130" s="4"/>
      <c r="AA130">
        <f>C130+R130</f>
        <v>28</v>
      </c>
    </row>
    <row r="131" spans="1:27" ht="24">
      <c r="A131" s="75">
        <v>5625</v>
      </c>
      <c r="B131" s="95" t="s">
        <v>118</v>
      </c>
      <c r="C131" s="84">
        <v>37</v>
      </c>
      <c r="D131" s="85">
        <v>6.5777777777777775</v>
      </c>
      <c r="E131" s="86">
        <v>4</v>
      </c>
      <c r="F131" s="96">
        <v>81</v>
      </c>
      <c r="G131" s="88">
        <v>14.4</v>
      </c>
      <c r="H131" s="89">
        <v>0</v>
      </c>
      <c r="I131" s="92">
        <v>0</v>
      </c>
      <c r="J131" s="89">
        <v>0</v>
      </c>
      <c r="K131" s="101">
        <v>0</v>
      </c>
      <c r="L131" s="89">
        <v>0</v>
      </c>
      <c r="M131" s="90">
        <v>0</v>
      </c>
      <c r="N131" s="91">
        <v>1</v>
      </c>
      <c r="O131" s="130">
        <v>26.3</v>
      </c>
      <c r="P131" s="91">
        <v>0</v>
      </c>
      <c r="Q131" s="90">
        <v>0</v>
      </c>
      <c r="R131" s="89">
        <v>0</v>
      </c>
      <c r="S131" s="92">
        <v>0</v>
      </c>
      <c r="T131" s="84">
        <v>14</v>
      </c>
      <c r="U131" s="88">
        <v>2.488888888888889</v>
      </c>
      <c r="V131" s="84">
        <v>7</v>
      </c>
      <c r="W131" s="123">
        <v>1.2444444444444445</v>
      </c>
      <c r="X131" s="125">
        <v>1.65</v>
      </c>
      <c r="Y131" s="4">
        <f>C131+L131+N131</f>
        <v>38</v>
      </c>
      <c r="Z131" s="4"/>
      <c r="AA131">
        <f>C131+R131</f>
        <v>37</v>
      </c>
    </row>
    <row r="132" spans="1:27" ht="24.75" thickBot="1">
      <c r="A132" s="75">
        <v>7330</v>
      </c>
      <c r="B132" s="131" t="s">
        <v>119</v>
      </c>
      <c r="C132" s="104">
        <v>38</v>
      </c>
      <c r="D132" s="105">
        <v>5.184174624829469</v>
      </c>
      <c r="E132" s="106">
        <v>1</v>
      </c>
      <c r="F132" s="107">
        <v>108</v>
      </c>
      <c r="G132" s="108">
        <v>14.733969986357435</v>
      </c>
      <c r="H132" s="109">
        <v>0</v>
      </c>
      <c r="I132" s="110">
        <v>0</v>
      </c>
      <c r="J132" s="109">
        <v>0</v>
      </c>
      <c r="K132" s="132">
        <v>0</v>
      </c>
      <c r="L132" s="109">
        <v>0</v>
      </c>
      <c r="M132" s="110">
        <v>0</v>
      </c>
      <c r="N132" s="111">
        <v>1</v>
      </c>
      <c r="O132" s="133">
        <v>25.6</v>
      </c>
      <c r="P132" s="111">
        <v>0</v>
      </c>
      <c r="Q132" s="110">
        <v>0</v>
      </c>
      <c r="R132" s="109">
        <v>0</v>
      </c>
      <c r="S132" s="112">
        <v>0</v>
      </c>
      <c r="T132" s="104">
        <v>29</v>
      </c>
      <c r="U132" s="108">
        <v>3.956343792633015</v>
      </c>
      <c r="V132" s="104">
        <v>13</v>
      </c>
      <c r="W132" s="134">
        <v>1.7735334242837653</v>
      </c>
      <c r="X132" s="135">
        <v>1.09</v>
      </c>
      <c r="Y132" s="136">
        <f>C132+L132+N132</f>
        <v>39</v>
      </c>
      <c r="Z132" s="136"/>
      <c r="AA132">
        <f>C132+R132</f>
        <v>38</v>
      </c>
    </row>
    <row r="133" spans="2:26" ht="24">
      <c r="B133" s="116" t="s">
        <v>139</v>
      </c>
      <c r="C133" s="117"/>
      <c r="D133" s="118"/>
      <c r="E133" s="117"/>
      <c r="F133" s="119"/>
      <c r="G133" s="118"/>
      <c r="H133" s="120"/>
      <c r="I133" s="118"/>
      <c r="J133" s="120"/>
      <c r="K133" s="118"/>
      <c r="L133" s="120"/>
      <c r="M133" s="118"/>
      <c r="N133" s="120"/>
      <c r="O133" s="118"/>
      <c r="P133" s="120"/>
      <c r="Q133" s="118"/>
      <c r="R133" s="120"/>
      <c r="S133" s="120"/>
      <c r="T133" s="117"/>
      <c r="U133" s="118"/>
      <c r="V133" s="117"/>
      <c r="W133" s="118"/>
      <c r="X133" s="121"/>
      <c r="Y133" s="4"/>
      <c r="Z133" s="4"/>
    </row>
    <row r="134" spans="2:26" ht="24">
      <c r="B134" s="116" t="s">
        <v>140</v>
      </c>
      <c r="C134" s="117"/>
      <c r="D134" s="118"/>
      <c r="E134" s="117"/>
      <c r="F134" s="119"/>
      <c r="G134" s="118"/>
      <c r="H134" s="120"/>
      <c r="I134" s="118"/>
      <c r="J134" s="120"/>
      <c r="K134" s="118"/>
      <c r="L134" s="120"/>
      <c r="M134" s="118"/>
      <c r="N134" s="116"/>
      <c r="O134" s="118"/>
      <c r="P134" s="120"/>
      <c r="Q134" s="118"/>
      <c r="R134" s="120"/>
      <c r="S134" s="120"/>
      <c r="T134" s="117"/>
      <c r="U134" s="118"/>
      <c r="V134" s="117"/>
      <c r="W134" s="118"/>
      <c r="X134" s="121"/>
      <c r="Y134" s="4"/>
      <c r="Z134" s="4"/>
    </row>
    <row r="135" spans="2:26" ht="24">
      <c r="B135" s="116" t="s">
        <v>141</v>
      </c>
      <c r="C135" s="117"/>
      <c r="D135" s="118"/>
      <c r="E135" s="117"/>
      <c r="F135" s="119"/>
      <c r="G135" s="118"/>
      <c r="H135" s="120"/>
      <c r="I135" s="118"/>
      <c r="J135" s="120"/>
      <c r="K135" s="118"/>
      <c r="L135" s="120"/>
      <c r="M135" s="118"/>
      <c r="N135" s="120"/>
      <c r="O135" s="118"/>
      <c r="P135" s="120"/>
      <c r="Q135" s="118"/>
      <c r="R135" s="120"/>
      <c r="S135" s="120"/>
      <c r="T135" s="117"/>
      <c r="U135" s="118"/>
      <c r="V135" s="117"/>
      <c r="W135" s="118"/>
      <c r="X135" s="121"/>
      <c r="Y135" s="4"/>
      <c r="Z135" s="4"/>
    </row>
    <row r="136" ht="24.75" customHeight="1">
      <c r="B136" s="153" t="s">
        <v>146</v>
      </c>
    </row>
    <row r="137" ht="24.75" customHeight="1"/>
    <row r="138" ht="24.75" customHeight="1"/>
    <row r="139" ht="24.75" customHeight="1"/>
    <row r="140" ht="24.75" customHeight="1"/>
    <row r="141" ht="24.75" customHeight="1"/>
  </sheetData>
  <sheetProtection/>
  <mergeCells count="34">
    <mergeCell ref="L6:L7"/>
    <mergeCell ref="C73:C74"/>
    <mergeCell ref="F73:F74"/>
    <mergeCell ref="H73:H74"/>
    <mergeCell ref="J73:J74"/>
    <mergeCell ref="V73:V74"/>
    <mergeCell ref="L73:L74"/>
    <mergeCell ref="N73:N74"/>
    <mergeCell ref="P73:P74"/>
    <mergeCell ref="T73:T74"/>
    <mergeCell ref="C71:E72"/>
    <mergeCell ref="F71:G72"/>
    <mergeCell ref="H71:I71"/>
    <mergeCell ref="J71:K71"/>
    <mergeCell ref="T71:U72"/>
    <mergeCell ref="V71:W72"/>
    <mergeCell ref="L72:M72"/>
    <mergeCell ref="N72:O72"/>
    <mergeCell ref="T4:U5"/>
    <mergeCell ref="V4:W5"/>
    <mergeCell ref="N6:N7"/>
    <mergeCell ref="P6:P7"/>
    <mergeCell ref="T6:T7"/>
    <mergeCell ref="C6:C7"/>
    <mergeCell ref="F6:F7"/>
    <mergeCell ref="H6:H7"/>
    <mergeCell ref="J6:J7"/>
    <mergeCell ref="V6:V7"/>
    <mergeCell ref="C4:E5"/>
    <mergeCell ref="H4:I4"/>
    <mergeCell ref="J4:K4"/>
    <mergeCell ref="F4:G5"/>
    <mergeCell ref="L5:M5"/>
    <mergeCell ref="N5:O5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landscape" paperSize="8" scale="47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2015-06-08T09:22:00Z</cp:lastPrinted>
  <dcterms:created xsi:type="dcterms:W3CDTF">2005-08-12T13:33:47Z</dcterms:created>
  <dcterms:modified xsi:type="dcterms:W3CDTF">2015-06-08T09:25:11Z</dcterms:modified>
  <cp:category/>
  <cp:version/>
  <cp:contentType/>
  <cp:contentStatus/>
</cp:coreProperties>
</file>