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6195" windowHeight="8775" activeTab="0"/>
  </bookViews>
  <sheets>
    <sheet name="h22jinkou" sheetId="1" r:id="rId1"/>
  </sheets>
  <definedNames>
    <definedName name="_xlnm.Print_Area" localSheetId="0">'h22jinkou'!$A$1:$I$90</definedName>
    <definedName name="_xlnm.Print_Titles" localSheetId="0">'h22jinkou'!$2:$4</definedName>
  </definedNames>
  <calcPr fullCalcOnLoad="1"/>
</workbook>
</file>

<file path=xl/sharedStrings.xml><?xml version="1.0" encoding="utf-8"?>
<sst xmlns="http://schemas.openxmlformats.org/spreadsheetml/2006/main" count="111" uniqueCount="107">
  <si>
    <t>世帯数</t>
  </si>
  <si>
    <t>男</t>
  </si>
  <si>
    <t>女</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</si>
  <si>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</si>
  <si>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</si>
  <si>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</si>
  <si>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</si>
  <si>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</si>
  <si>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</si>
  <si>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</si>
  <si>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</si>
  <si>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</si>
  <si>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</si>
  <si>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</si>
  <si>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</si>
  <si>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</si>
  <si>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</si>
  <si>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</si>
  <si>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</si>
  <si>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</si>
  <si>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</si>
  <si>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</si>
  <si>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</si>
  <si>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</si>
  <si>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鎌ヶ谷市</t>
  </si>
  <si>
    <t>君津市</t>
  </si>
  <si>
    <t>富津市</t>
  </si>
  <si>
    <t>浦安市</t>
  </si>
  <si>
    <t>四街道市</t>
  </si>
  <si>
    <t>八街市</t>
  </si>
  <si>
    <t>印西市</t>
  </si>
  <si>
    <t>白井市</t>
  </si>
  <si>
    <t>富里市</t>
  </si>
  <si>
    <t>印旛郡</t>
  </si>
  <si>
    <t>酒々井町</t>
  </si>
  <si>
    <t>栄町</t>
  </si>
  <si>
    <t>香取郡</t>
  </si>
  <si>
    <t>神崎町</t>
  </si>
  <si>
    <t>多古町</t>
  </si>
  <si>
    <t>東庄町</t>
  </si>
  <si>
    <t>山武郡</t>
  </si>
  <si>
    <t>大網白里町</t>
  </si>
  <si>
    <t>九十九里町</t>
  </si>
  <si>
    <t>芝山町</t>
  </si>
  <si>
    <t>長生郡</t>
  </si>
  <si>
    <t>一宮町</t>
  </si>
  <si>
    <t>睦沢町</t>
  </si>
  <si>
    <t>長生村</t>
  </si>
  <si>
    <t>白子町</t>
  </si>
  <si>
    <t>長柄町</t>
  </si>
  <si>
    <t>長南町</t>
  </si>
  <si>
    <t>夷隅郡</t>
  </si>
  <si>
    <t>大多喜町</t>
  </si>
  <si>
    <t>御宿町</t>
  </si>
  <si>
    <t>安房郡</t>
  </si>
  <si>
    <t>鋸南町</t>
  </si>
  <si>
    <t>袖ケ浦市</t>
  </si>
  <si>
    <t>市川</t>
  </si>
  <si>
    <t>松戸</t>
  </si>
  <si>
    <t>野田</t>
  </si>
  <si>
    <t>市原</t>
  </si>
  <si>
    <t>習志野</t>
  </si>
  <si>
    <t>香取</t>
  </si>
  <si>
    <t>海匝</t>
  </si>
  <si>
    <t>山武</t>
  </si>
  <si>
    <t>安房</t>
  </si>
  <si>
    <t>１．医療圏・市町村別人口及び世帯数</t>
  </si>
  <si>
    <t>医療圏</t>
  </si>
  <si>
    <t>面積</t>
  </si>
  <si>
    <t>市町村</t>
  </si>
  <si>
    <t>（ｋ㎡）</t>
  </si>
  <si>
    <t>県　計</t>
  </si>
  <si>
    <t>市　計</t>
  </si>
  <si>
    <t>郡　計</t>
  </si>
  <si>
    <t>（医療圏）</t>
  </si>
  <si>
    <t>千　葉</t>
  </si>
  <si>
    <t>東葛南部</t>
  </si>
  <si>
    <t>東葛北部</t>
  </si>
  <si>
    <t>香取海匝</t>
  </si>
  <si>
    <t>安　房</t>
  </si>
  <si>
    <t>君　津</t>
  </si>
  <si>
    <t>市　原</t>
  </si>
  <si>
    <t>（市町村）</t>
  </si>
  <si>
    <t>いすみ市</t>
  </si>
  <si>
    <t>＊面積は、国土交通省国土地理院「全国都道府県市区町村別面積調」及び、総務省統計局推計による。</t>
  </si>
  <si>
    <t>船橋市</t>
  </si>
  <si>
    <t>印旛</t>
  </si>
  <si>
    <t>長生</t>
  </si>
  <si>
    <t>夷隅</t>
  </si>
  <si>
    <t>君津</t>
  </si>
  <si>
    <t>匝瑳市</t>
  </si>
  <si>
    <t>香取市</t>
  </si>
  <si>
    <t>山武市</t>
  </si>
  <si>
    <t>南房総市</t>
  </si>
  <si>
    <t>横芝光町</t>
  </si>
  <si>
    <t>保健所人口</t>
  </si>
  <si>
    <t>総　数</t>
  </si>
  <si>
    <t>印旛</t>
  </si>
  <si>
    <t>山武夷隅長生</t>
  </si>
  <si>
    <t>柏市</t>
  </si>
  <si>
    <t>　県計5,156.60ｋ㎡、市計4,277.09ｋ㎡及び東葛南部253.84ｋ㎡には市川市東浜一丁目及び船橋市潮見
　町両地先の土地0.14ｋ㎡を含む。</t>
  </si>
  <si>
    <t>平成２２年１０月１日現在</t>
  </si>
  <si>
    <t>注２）人口動態調査以外の（医療施設動態調査・病院報告、医師・歯科医師・薬剤師調査等）の率の計算に使用した分母の人口。</t>
  </si>
  <si>
    <t>平成22年国勢調査による「基準人口」　注１）</t>
  </si>
  <si>
    <t>平成22年国勢調査による「基本人口」　注２）</t>
  </si>
  <si>
    <t>注１）人口動態調査の率の計算に使用した分母の人口。
　　　千葉県の数値は総務省統計局、人口推計で公表されている平成22年国勢調査による「基準人口」である。
　　　千葉市の数値は「平成22年国勢調査」に基づき、厚生労働省が独自推計した人口である。
　　　市町村(千葉市以外)については｢平成22年国勢調査｣(総務省）データを用いて、男女ごとに、外国籍人口を除いた人口である。
　　　このため、総数と各市町村の合計は一致しない。同様に圏域の合計も一致しない。
    ※厚生労働省の公表した平成22年における人口動態調査の率は平成22年国勢調査結果に基づいた「基準人口」を用いて計算しているので、
　　　同様に市町村における数値の算定を試みた。
　　　なお、合計特殊出生率に計算に使用した分母の数値については、
　　　国が世帯の状況等により算定した手法が公表されていないので年齢不詳・国籍不詳である数を年齢別の人口に按分して算定に用いた。</t>
  </si>
  <si>
    <t>　　　各年齢分母数＝（年齢不詳数）÷（全数-年齢不詳数)×年齢ごとの全数　（外国籍の数は含まず）</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</si>
</sst>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0_ "/>
    <numFmt numFmtId="179" formatCode="0.00_ "/>
    <numFmt numFmtId="180" formatCode="0_ ;[Red]\-0\ "/>
    <numFmt numFmtId="181" formatCode="#,##0_ ;[Red]\-#,##0\ "/>
    <numFmt numFmtId="182" formatCode="#,##0.000_ ;[Red]\-#,##0.000\ "/>
    <numFmt numFmtId="183" formatCode="#,##0.00_ ;[Red]\-#,##0.00\ "/>
    <numFmt numFmtId="184" formatCode="#,##0_ "/>
    <numFmt numFmtId="185" formatCode="#,##0;[Red]#,##0"/>
    <numFmt numFmtId="186" formatCode="#,##0.00;[Red]#,##0.00"/>
    <numFmt numFmtId="187" formatCode="0_ "/>
    <numFmt numFmtId="188" formatCode="#,##0.0_ ;[Red]\-#,##0.0\ "/>
    <numFmt numFmtId="189" formatCode="0.00_);[Red]\(0.00\)"/>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_);[Red]\(0.0\)"/>
    <numFmt numFmtId="196" formatCode="#,##0.0_);[Red]\(#,##0.0\)"/>
    <numFmt numFmtId="197" formatCode="#,##0.00_ "/>
    <numFmt numFmtId="198" formatCode="#,##0.0"/>
  </numFmts>
  <fonts count="16">
    <font>
      <sz val="11"/>
      <name val="明朝"/>
      <family val="1"/>
    </font>
    <font>
      <b/>
      <sz val="11"/>
      <name val="明朝"/>
      <family val="1"/>
    </font>
    <font>
      <i/>
      <sz val="11"/>
      <name val="明朝"/>
      <family val="1"/>
    </font>
    <font>
      <b/>
      <i/>
      <sz val="11"/>
      <name val="明朝"/>
      <family val="1"/>
    </font>
    <font>
      <sz val="11"/>
      <name val="ＭＳ ゴシック"/>
      <family val="3"/>
    </font>
    <font>
      <u val="single"/>
      <sz val="11"/>
      <color indexed="12"/>
      <name val="明朝"/>
      <family val="1"/>
    </font>
    <font>
      <sz val="6"/>
      <name val="明朝"/>
      <family val="1"/>
    </font>
    <font>
      <sz val="12"/>
      <name val="ＭＳ ゴシック"/>
      <family val="3"/>
    </font>
    <font>
      <b/>
      <sz val="11"/>
      <name val="ＭＳ ゴシック"/>
      <family val="3"/>
    </font>
    <font>
      <sz val="10"/>
      <name val="ＭＳ ゴシック"/>
      <family val="3"/>
    </font>
    <font>
      <sz val="10"/>
      <color indexed="8"/>
      <name val="ＭＳ ゴシック"/>
      <family val="3"/>
    </font>
    <font>
      <sz val="6"/>
      <name val="ＭＳ Ｐゴシック"/>
      <family val="3"/>
    </font>
    <font>
      <u val="single"/>
      <sz val="11"/>
      <color indexed="36"/>
      <name val="明朝"/>
      <family val="1"/>
    </font>
    <font>
      <sz val="11"/>
      <color indexed="10"/>
      <name val="ＭＳ ゴシック"/>
      <family val="3"/>
    </font>
    <font>
      <b/>
      <sz val="11"/>
      <name val="ＭＳ Ｐゴシック"/>
      <family val="3"/>
    </font>
    <font>
      <sz val="9"/>
      <name val="ＭＳ Ｐゴシック"/>
      <family val="3"/>
    </font>
  </fonts>
  <fills count="2">
    <fill>
      <patternFill/>
    </fill>
    <fill>
      <patternFill patternType="gray125"/>
    </fill>
  </fills>
  <borders count="10">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43">
    <xf numFmtId="0" fontId="0" fillId="0" borderId="0" xfId="0" applyAlignment="1">
      <alignment/>
    </xf>
    <xf numFmtId="3" fontId="7" fillId="0" borderId="0" xfId="0" applyNumberFormat="1" applyFont="1" applyFill="1" applyAlignment="1">
      <alignment/>
    </xf>
    <xf numFmtId="3" fontId="4" fillId="0" borderId="0" xfId="0" applyNumberFormat="1" applyFont="1" applyFill="1" applyAlignment="1">
      <alignment horizontal="centerContinuous"/>
    </xf>
    <xf numFmtId="178" fontId="4" fillId="0" borderId="0" xfId="0" applyNumberFormat="1" applyFont="1" applyFill="1" applyAlignment="1">
      <alignment horizontal="centerContinuous"/>
    </xf>
    <xf numFmtId="0" fontId="4" fillId="0" borderId="0" xfId="0" applyFont="1" applyFill="1" applyAlignment="1">
      <alignment/>
    </xf>
    <xf numFmtId="3" fontId="4" fillId="0" borderId="0" xfId="0" applyNumberFormat="1" applyFont="1" applyFill="1" applyAlignment="1">
      <alignment/>
    </xf>
    <xf numFmtId="178" fontId="4" fillId="0" borderId="0" xfId="0" applyNumberFormat="1" applyFont="1" applyFill="1" applyAlignment="1">
      <alignment/>
    </xf>
    <xf numFmtId="3"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distributed" vertical="center"/>
    </xf>
    <xf numFmtId="178" fontId="4" fillId="0" borderId="2" xfId="0" applyNumberFormat="1" applyFont="1" applyFill="1" applyBorder="1" applyAlignment="1">
      <alignment horizontal="center" vertical="center"/>
    </xf>
    <xf numFmtId="3" fontId="4" fillId="0" borderId="3" xfId="0" applyNumberFormat="1" applyFont="1" applyFill="1" applyBorder="1" applyAlignment="1">
      <alignment horizontal="center"/>
    </xf>
    <xf numFmtId="3" fontId="4" fillId="0" borderId="4" xfId="0" applyNumberFormat="1" applyFont="1" applyFill="1" applyBorder="1" applyAlignment="1">
      <alignment horizontal="centerContinuous"/>
    </xf>
    <xf numFmtId="3" fontId="4" fillId="0" borderId="5" xfId="0" applyNumberFormat="1" applyFont="1" applyFill="1" applyBorder="1" applyAlignment="1">
      <alignment horizontal="center" vertical="center"/>
    </xf>
    <xf numFmtId="178" fontId="4" fillId="0" borderId="4" xfId="0" applyNumberFormat="1" applyFont="1" applyFill="1" applyBorder="1" applyAlignment="1">
      <alignment horizontal="center"/>
    </xf>
    <xf numFmtId="3" fontId="8" fillId="0" borderId="1" xfId="0" applyNumberFormat="1" applyFont="1" applyFill="1" applyBorder="1" applyAlignment="1">
      <alignment/>
    </xf>
    <xf numFmtId="3" fontId="8" fillId="0" borderId="2" xfId="0" applyNumberFormat="1" applyFont="1" applyFill="1" applyBorder="1" applyAlignment="1">
      <alignment/>
    </xf>
    <xf numFmtId="197" fontId="8" fillId="0" borderId="2" xfId="0" applyNumberFormat="1" applyFont="1" applyFill="1" applyBorder="1" applyAlignment="1">
      <alignment/>
    </xf>
    <xf numFmtId="3" fontId="8" fillId="0" borderId="6" xfId="0" applyNumberFormat="1" applyFont="1" applyFill="1" applyBorder="1" applyAlignment="1">
      <alignment/>
    </xf>
    <xf numFmtId="3" fontId="8" fillId="0" borderId="0" xfId="0" applyNumberFormat="1" applyFont="1" applyFill="1" applyBorder="1" applyAlignment="1">
      <alignment/>
    </xf>
    <xf numFmtId="197" fontId="8" fillId="0" borderId="0" xfId="0" applyNumberFormat="1" applyFont="1" applyFill="1" applyBorder="1" applyAlignment="1">
      <alignment/>
    </xf>
    <xf numFmtId="3" fontId="4" fillId="0" borderId="6" xfId="0" applyNumberFormat="1" applyFont="1" applyFill="1" applyBorder="1" applyAlignment="1">
      <alignment/>
    </xf>
    <xf numFmtId="3" fontId="4" fillId="0" borderId="0" xfId="0" applyNumberFormat="1" applyFont="1" applyFill="1" applyBorder="1" applyAlignment="1">
      <alignment/>
    </xf>
    <xf numFmtId="197" fontId="4" fillId="0" borderId="0" xfId="0" applyNumberFormat="1" applyFont="1" applyFill="1" applyBorder="1" applyAlignment="1">
      <alignment/>
    </xf>
    <xf numFmtId="3" fontId="4" fillId="0" borderId="3" xfId="0" applyNumberFormat="1" applyFont="1" applyFill="1" applyBorder="1" applyAlignment="1">
      <alignment/>
    </xf>
    <xf numFmtId="0" fontId="9" fillId="0" borderId="0" xfId="0" applyFont="1" applyBorder="1" applyAlignment="1">
      <alignment/>
    </xf>
    <xf numFmtId="0" fontId="10" fillId="0" borderId="0" xfId="0" applyFont="1" applyBorder="1" applyAlignment="1" applyProtection="1">
      <alignment horizontal="distributed" vertical="center"/>
      <protection locked="0"/>
    </xf>
    <xf numFmtId="178" fontId="4" fillId="0" borderId="0" xfId="0" applyNumberFormat="1" applyFont="1" applyFill="1" applyAlignment="1">
      <alignment horizontal="right"/>
    </xf>
    <xf numFmtId="3" fontId="4" fillId="0" borderId="7" xfId="0" applyNumberFormat="1" applyFont="1" applyBorder="1" applyAlignment="1">
      <alignment/>
    </xf>
    <xf numFmtId="3" fontId="4" fillId="0" borderId="0" xfId="0" applyNumberFormat="1" applyFont="1" applyBorder="1" applyAlignment="1">
      <alignment/>
    </xf>
    <xf numFmtId="3" fontId="4" fillId="0" borderId="7" xfId="0" applyNumberFormat="1" applyFont="1" applyFill="1" applyBorder="1" applyAlignment="1">
      <alignment/>
    </xf>
    <xf numFmtId="3" fontId="8" fillId="0" borderId="7" xfId="0" applyNumberFormat="1" applyFont="1" applyFill="1" applyBorder="1" applyAlignment="1">
      <alignment/>
    </xf>
    <xf numFmtId="3" fontId="4" fillId="0" borderId="8" xfId="0" applyNumberFormat="1" applyFont="1" applyBorder="1" applyAlignment="1">
      <alignment/>
    </xf>
    <xf numFmtId="3" fontId="4" fillId="0" borderId="9" xfId="0" applyNumberFormat="1" applyFont="1" applyBorder="1" applyAlignment="1">
      <alignment/>
    </xf>
    <xf numFmtId="197" fontId="4" fillId="0" borderId="9" xfId="0" applyNumberFormat="1" applyFont="1" applyFill="1" applyBorder="1" applyAlignment="1">
      <alignment/>
    </xf>
    <xf numFmtId="184" fontId="4" fillId="0" borderId="0" xfId="0" applyNumberFormat="1" applyFont="1" applyBorder="1" applyAlignment="1">
      <alignment/>
    </xf>
    <xf numFmtId="184" fontId="4" fillId="0" borderId="0" xfId="0" applyNumberFormat="1" applyFont="1" applyFill="1" applyBorder="1" applyAlignment="1">
      <alignment/>
    </xf>
    <xf numFmtId="184" fontId="8" fillId="0" borderId="0" xfId="0" applyNumberFormat="1" applyFont="1" applyFill="1" applyBorder="1" applyAlignment="1">
      <alignment/>
    </xf>
    <xf numFmtId="3" fontId="13" fillId="0" borderId="0" xfId="0" applyNumberFormat="1" applyFont="1" applyFill="1" applyBorder="1" applyAlignment="1">
      <alignment/>
    </xf>
    <xf numFmtId="0" fontId="14" fillId="0" borderId="0" xfId="0" applyFont="1" applyAlignment="1">
      <alignment/>
    </xf>
    <xf numFmtId="0" fontId="15" fillId="0" borderId="0" xfId="0" applyFont="1" applyAlignment="1">
      <alignment/>
    </xf>
    <xf numFmtId="3" fontId="4" fillId="0" borderId="5" xfId="0" applyNumberFormat="1" applyFont="1" applyFill="1" applyBorder="1" applyAlignment="1">
      <alignment horizontal="center"/>
    </xf>
    <xf numFmtId="0" fontId="9" fillId="0" borderId="0" xfId="0" applyFont="1" applyAlignment="1" applyProtection="1">
      <alignment horizontal="left" wrapText="1"/>
      <protection/>
    </xf>
    <xf numFmtId="3" fontId="9" fillId="0" borderId="0" xfId="0" applyNumberFormat="1" applyFont="1" applyFill="1" applyAlignment="1">
      <alignment horizontal="lef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7"/>
  <sheetViews>
    <sheetView tabSelected="1" view="pageBreakPreview"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8.796875" defaultRowHeight="14.25"/>
  <cols>
    <col min="1" max="8" width="14.3984375" style="5" customWidth="1"/>
    <col min="9" max="9" width="14.3984375" style="6" customWidth="1"/>
    <col min="10" max="16384" width="9.19921875" style="4" customWidth="1"/>
  </cols>
  <sheetData>
    <row r="1" spans="1:9" ht="14.25">
      <c r="A1" s="1" t="s">
        <v>66</v>
      </c>
      <c r="B1" s="2"/>
      <c r="C1" s="2"/>
      <c r="D1" s="2"/>
      <c r="E1" s="2"/>
      <c r="F1" s="2"/>
      <c r="G1" s="2"/>
      <c r="H1" s="2"/>
      <c r="I1" s="3"/>
    </row>
    <row r="2" ht="13.5">
      <c r="I2" s="26" t="s">
        <v>101</v>
      </c>
    </row>
    <row r="3" spans="1:9" ht="12.75" customHeight="1">
      <c r="A3" s="7" t="s">
        <v>67</v>
      </c>
      <c r="B3" s="8"/>
      <c r="C3" s="40" t="s">
        <v>103</v>
      </c>
      <c r="D3" s="40"/>
      <c r="E3" s="40"/>
      <c r="F3" s="40" t="s">
        <v>104</v>
      </c>
      <c r="G3" s="40"/>
      <c r="H3" s="40"/>
      <c r="I3" s="9" t="s">
        <v>68</v>
      </c>
    </row>
    <row r="4" spans="1:9" ht="12.75" customHeight="1">
      <c r="A4" s="10" t="s">
        <v>69</v>
      </c>
      <c r="B4" s="11" t="s">
        <v>0</v>
      </c>
      <c r="C4" s="12" t="s">
        <v>96</v>
      </c>
      <c r="D4" s="12" t="s">
        <v>1</v>
      </c>
      <c r="E4" s="12" t="s">
        <v>2</v>
      </c>
      <c r="F4" s="12" t="s">
        <v>96</v>
      </c>
      <c r="G4" s="12" t="s">
        <v>1</v>
      </c>
      <c r="H4" s="12" t="s">
        <v>2</v>
      </c>
      <c r="I4" s="13" t="s">
        <v>70</v>
      </c>
    </row>
    <row r="5" spans="1:9" ht="12.75" customHeight="1">
      <c r="A5" s="14" t="s">
        <v>71</v>
      </c>
      <c r="B5" s="15">
        <f>B6+B7</f>
        <v>2109595</v>
      </c>
      <c r="C5" s="15">
        <v>6135236</v>
      </c>
      <c r="D5" s="15">
        <v>3063676</v>
      </c>
      <c r="E5" s="15">
        <v>3071560</v>
      </c>
      <c r="F5" s="15">
        <v>6216289</v>
      </c>
      <c r="G5" s="15">
        <v>3098139</v>
      </c>
      <c r="H5" s="15">
        <v>3118150</v>
      </c>
      <c r="I5" s="16">
        <f>I6+I7</f>
        <v>4884.5199999999995</v>
      </c>
    </row>
    <row r="6" spans="1:9" ht="12.75" customHeight="1">
      <c r="A6" s="17" t="s">
        <v>72</v>
      </c>
      <c r="B6" s="18">
        <f aca="true" t="shared" si="0" ref="B6:H6">SUM(B20:B54)</f>
        <v>2013948</v>
      </c>
      <c r="C6" s="18">
        <f t="shared" si="0"/>
        <v>4919795</v>
      </c>
      <c r="D6" s="18">
        <f t="shared" si="0"/>
        <v>2458567</v>
      </c>
      <c r="E6" s="18">
        <f t="shared" si="0"/>
        <v>2461228</v>
      </c>
      <c r="F6" s="18">
        <f t="shared" si="0"/>
        <v>4981660</v>
      </c>
      <c r="G6" s="18">
        <f t="shared" si="0"/>
        <v>2484598</v>
      </c>
      <c r="H6" s="18">
        <f t="shared" si="0"/>
        <v>2497062</v>
      </c>
      <c r="I6" s="19">
        <f>SUM(I20:I54)+0.14</f>
        <v>4075.2999999999997</v>
      </c>
    </row>
    <row r="7" spans="1:9" ht="12.75" customHeight="1">
      <c r="A7" s="17" t="s">
        <v>73</v>
      </c>
      <c r="B7" s="18">
        <f aca="true" t="shared" si="1" ref="B7:I7">SUM(B56,B60,B65,B71,B79,B83)</f>
        <v>95647</v>
      </c>
      <c r="C7" s="18">
        <f t="shared" si="1"/>
        <v>270212</v>
      </c>
      <c r="D7" s="18">
        <f t="shared" si="1"/>
        <v>132360.9779917469</v>
      </c>
      <c r="E7" s="18">
        <f t="shared" si="1"/>
        <v>137851</v>
      </c>
      <c r="F7" s="18">
        <f t="shared" si="1"/>
        <v>272880</v>
      </c>
      <c r="G7" s="18">
        <f t="shared" si="1"/>
        <v>133347</v>
      </c>
      <c r="H7" s="18">
        <f t="shared" si="1"/>
        <v>139533</v>
      </c>
      <c r="I7" s="19">
        <f t="shared" si="1"/>
        <v>809.22</v>
      </c>
    </row>
    <row r="8" spans="1:9" ht="12.75" customHeight="1">
      <c r="A8" s="20" t="s">
        <v>74</v>
      </c>
      <c r="B8" s="21"/>
      <c r="C8" s="21"/>
      <c r="D8" s="21"/>
      <c r="E8" s="21"/>
      <c r="F8" s="21"/>
      <c r="G8" s="21"/>
      <c r="H8" s="21"/>
      <c r="I8" s="22"/>
    </row>
    <row r="9" spans="1:9" ht="12.75" customHeight="1">
      <c r="A9" s="20" t="s">
        <v>75</v>
      </c>
      <c r="B9" s="21">
        <f aca="true" t="shared" si="2" ref="B9:I9">SUM(B19)</f>
        <v>406309</v>
      </c>
      <c r="C9" s="21">
        <f t="shared" si="2"/>
        <v>946928</v>
      </c>
      <c r="D9" s="21">
        <f t="shared" si="2"/>
        <v>473486</v>
      </c>
      <c r="E9" s="21">
        <f t="shared" si="2"/>
        <v>473442</v>
      </c>
      <c r="F9" s="21">
        <f t="shared" si="2"/>
        <v>961749</v>
      </c>
      <c r="G9" s="21">
        <f t="shared" si="2"/>
        <v>480194</v>
      </c>
      <c r="H9" s="21">
        <f t="shared" si="2"/>
        <v>481555</v>
      </c>
      <c r="I9" s="22">
        <f t="shared" si="2"/>
        <v>272.08</v>
      </c>
    </row>
    <row r="10" spans="1:9" ht="12.75" customHeight="1">
      <c r="A10" s="20" t="s">
        <v>76</v>
      </c>
      <c r="B10" s="21">
        <f aca="true" t="shared" si="3" ref="B10:H10">SUM(B21:B22,B32,B37,B40,B43)</f>
        <v>740319</v>
      </c>
      <c r="C10" s="21">
        <f t="shared" si="3"/>
        <v>1686746</v>
      </c>
      <c r="D10" s="21">
        <f t="shared" si="3"/>
        <v>847455</v>
      </c>
      <c r="E10" s="21">
        <f t="shared" si="3"/>
        <v>839291</v>
      </c>
      <c r="F10" s="21">
        <f t="shared" si="3"/>
        <v>1710000</v>
      </c>
      <c r="G10" s="21">
        <f t="shared" si="3"/>
        <v>857848</v>
      </c>
      <c r="H10" s="21">
        <f t="shared" si="3"/>
        <v>852152</v>
      </c>
      <c r="I10" s="22">
        <f>SUM(I21:I22,I32,I37,I40,I43)+0.14</f>
        <v>253.84</v>
      </c>
    </row>
    <row r="11" spans="1:9" ht="12.75" customHeight="1">
      <c r="A11" s="20" t="s">
        <v>77</v>
      </c>
      <c r="B11" s="21">
        <f aca="true" t="shared" si="4" ref="B11:I11">SUM(B25,B26,B33,B36,B38)</f>
        <v>547998</v>
      </c>
      <c r="C11" s="21">
        <f t="shared" si="4"/>
        <v>1325836</v>
      </c>
      <c r="D11" s="21">
        <f t="shared" si="4"/>
        <v>660021</v>
      </c>
      <c r="E11" s="21">
        <f t="shared" si="4"/>
        <v>665815</v>
      </c>
      <c r="F11" s="21">
        <f t="shared" si="4"/>
        <v>1341961</v>
      </c>
      <c r="G11" s="21">
        <f t="shared" si="4"/>
        <v>667135</v>
      </c>
      <c r="H11" s="21">
        <f t="shared" si="4"/>
        <v>674826</v>
      </c>
      <c r="I11" s="22">
        <f t="shared" si="4"/>
        <v>358.23999999999995</v>
      </c>
    </row>
    <row r="12" spans="1:9" ht="12.75" customHeight="1">
      <c r="A12" s="20" t="s">
        <v>97</v>
      </c>
      <c r="B12" s="21">
        <f aca="true" t="shared" si="5" ref="B12:I12">SUM(B28:B29,B44,B46:B49,B56)</f>
        <v>263386</v>
      </c>
      <c r="C12" s="21">
        <f t="shared" si="5"/>
        <v>695993</v>
      </c>
      <c r="D12" s="21">
        <f t="shared" si="5"/>
        <v>346628</v>
      </c>
      <c r="E12" s="21">
        <f t="shared" si="5"/>
        <v>349365</v>
      </c>
      <c r="F12" s="21">
        <f t="shared" si="5"/>
        <v>704476</v>
      </c>
      <c r="G12" s="21">
        <f t="shared" si="5"/>
        <v>349933</v>
      </c>
      <c r="H12" s="21">
        <f t="shared" si="5"/>
        <v>354543</v>
      </c>
      <c r="I12" s="22">
        <f t="shared" si="5"/>
        <v>691.5999999999999</v>
      </c>
    </row>
    <row r="13" spans="1:9" ht="12.75" customHeight="1">
      <c r="A13" s="20" t="s">
        <v>78</v>
      </c>
      <c r="B13" s="21">
        <f aca="true" t="shared" si="6" ref="B13:I13">SUM(B20,B31,B51:B52,B60)</f>
        <v>102215</v>
      </c>
      <c r="C13" s="21">
        <f t="shared" si="6"/>
        <v>295207</v>
      </c>
      <c r="D13" s="21">
        <f t="shared" si="6"/>
        <v>144371</v>
      </c>
      <c r="E13" s="21">
        <f t="shared" si="6"/>
        <v>150836</v>
      </c>
      <c r="F13" s="21">
        <f t="shared" si="6"/>
        <v>299558</v>
      </c>
      <c r="G13" s="21">
        <f t="shared" si="6"/>
        <v>146238</v>
      </c>
      <c r="H13" s="21">
        <f t="shared" si="6"/>
        <v>153320</v>
      </c>
      <c r="I13" s="22">
        <f t="shared" si="6"/>
        <v>716.6000000000001</v>
      </c>
    </row>
    <row r="14" spans="1:9" ht="12.75" customHeight="1">
      <c r="A14" s="20" t="s">
        <v>98</v>
      </c>
      <c r="B14" s="21">
        <f aca="true" t="shared" si="7" ref="B14:I14">SUM(B27,B34,B54,B71,B79,B30,B53,B65)</f>
        <v>167234</v>
      </c>
      <c r="C14" s="21">
        <f t="shared" si="7"/>
        <v>449788</v>
      </c>
      <c r="D14" s="21">
        <f t="shared" si="7"/>
        <v>221863.9779917469</v>
      </c>
      <c r="E14" s="21">
        <f t="shared" si="7"/>
        <v>227924</v>
      </c>
      <c r="F14" s="21">
        <f t="shared" si="7"/>
        <v>455111</v>
      </c>
      <c r="G14" s="21">
        <f t="shared" si="7"/>
        <v>223669</v>
      </c>
      <c r="H14" s="21">
        <f t="shared" si="7"/>
        <v>231442</v>
      </c>
      <c r="I14" s="22">
        <f t="shared" si="7"/>
        <v>1161.3200000000002</v>
      </c>
    </row>
    <row r="15" spans="1:9" ht="12.75" customHeight="1">
      <c r="A15" s="20" t="s">
        <v>79</v>
      </c>
      <c r="B15" s="21">
        <f aca="true" t="shared" si="8" ref="B15:I15">SUM(B23,B39,B50,B83)</f>
        <v>53648</v>
      </c>
      <c r="C15" s="21">
        <f t="shared" si="8"/>
        <v>134980</v>
      </c>
      <c r="D15" s="21">
        <f t="shared" si="8"/>
        <v>64298</v>
      </c>
      <c r="E15" s="21">
        <f t="shared" si="8"/>
        <v>70682</v>
      </c>
      <c r="F15" s="21">
        <f t="shared" si="8"/>
        <v>136110</v>
      </c>
      <c r="G15" s="21">
        <f t="shared" si="8"/>
        <v>64585</v>
      </c>
      <c r="H15" s="21">
        <f t="shared" si="8"/>
        <v>71525</v>
      </c>
      <c r="I15" s="22">
        <f t="shared" si="8"/>
        <v>576.89</v>
      </c>
    </row>
    <row r="16" spans="1:9" ht="12.75" customHeight="1">
      <c r="A16" s="20" t="s">
        <v>80</v>
      </c>
      <c r="B16" s="21">
        <f aca="true" t="shared" si="9" ref="B16:I16">SUM(B24,B41:B42,B45)</f>
        <v>122822</v>
      </c>
      <c r="C16" s="21">
        <f t="shared" si="9"/>
        <v>324293</v>
      </c>
      <c r="D16" s="21">
        <f t="shared" si="9"/>
        <v>164258</v>
      </c>
      <c r="E16" s="21">
        <f t="shared" si="9"/>
        <v>160035</v>
      </c>
      <c r="F16" s="21">
        <f t="shared" si="9"/>
        <v>326908</v>
      </c>
      <c r="G16" s="21">
        <f t="shared" si="9"/>
        <v>165199</v>
      </c>
      <c r="H16" s="21">
        <f t="shared" si="9"/>
        <v>161709</v>
      </c>
      <c r="I16" s="22">
        <f t="shared" si="9"/>
        <v>757.8299999999999</v>
      </c>
    </row>
    <row r="17" spans="1:9" ht="12.75" customHeight="1">
      <c r="A17" s="20" t="s">
        <v>81</v>
      </c>
      <c r="B17" s="21">
        <f aca="true" t="shared" si="10" ref="B17:I17">SUM(B35)</f>
        <v>111973</v>
      </c>
      <c r="C17" s="21">
        <f t="shared" si="10"/>
        <v>277164</v>
      </c>
      <c r="D17" s="21">
        <f t="shared" si="10"/>
        <v>142033</v>
      </c>
      <c r="E17" s="21">
        <f t="shared" si="10"/>
        <v>135131</v>
      </c>
      <c r="F17" s="21">
        <f t="shared" si="10"/>
        <v>280416</v>
      </c>
      <c r="G17" s="21">
        <f t="shared" si="10"/>
        <v>143338</v>
      </c>
      <c r="H17" s="21">
        <f t="shared" si="10"/>
        <v>137078</v>
      </c>
      <c r="I17" s="22">
        <f t="shared" si="10"/>
        <v>368.2</v>
      </c>
    </row>
    <row r="18" spans="1:9" ht="12.75" customHeight="1">
      <c r="A18" s="20" t="s">
        <v>82</v>
      </c>
      <c r="B18" s="21"/>
      <c r="C18" s="37"/>
      <c r="D18" s="37"/>
      <c r="E18" s="37"/>
      <c r="F18" s="21"/>
      <c r="G18" s="21"/>
      <c r="H18" s="21"/>
      <c r="I18" s="22"/>
    </row>
    <row r="19" spans="1:9" ht="12.75" customHeight="1">
      <c r="A19" s="20" t="s">
        <v>3</v>
      </c>
      <c r="B19" s="27">
        <v>406309</v>
      </c>
      <c r="C19" s="34">
        <v>946928</v>
      </c>
      <c r="D19" s="28">
        <v>473486</v>
      </c>
      <c r="E19" s="28">
        <v>473442</v>
      </c>
      <c r="F19" s="28">
        <v>961749</v>
      </c>
      <c r="G19" s="28">
        <v>480194</v>
      </c>
      <c r="H19" s="28">
        <v>481555</v>
      </c>
      <c r="I19" s="22">
        <v>272.08</v>
      </c>
    </row>
    <row r="20" spans="1:9" ht="12.75" customHeight="1">
      <c r="A20" s="20" t="s">
        <v>4</v>
      </c>
      <c r="B20" s="27">
        <v>27035</v>
      </c>
      <c r="C20" s="34">
        <v>68239</v>
      </c>
      <c r="D20" s="28">
        <v>32851</v>
      </c>
      <c r="E20" s="28">
        <v>35388</v>
      </c>
      <c r="F20" s="28">
        <v>70210</v>
      </c>
      <c r="G20" s="28">
        <v>33820</v>
      </c>
      <c r="H20" s="28">
        <v>36390</v>
      </c>
      <c r="I20" s="22">
        <v>83.91</v>
      </c>
    </row>
    <row r="21" spans="1:9" ht="12.75" customHeight="1">
      <c r="A21" s="20" t="s">
        <v>5</v>
      </c>
      <c r="B21" s="27">
        <v>220582</v>
      </c>
      <c r="C21" s="34">
        <v>466620</v>
      </c>
      <c r="D21" s="28">
        <v>235832</v>
      </c>
      <c r="E21" s="28">
        <v>230788</v>
      </c>
      <c r="F21" s="28">
        <v>473919</v>
      </c>
      <c r="G21" s="28">
        <v>239222</v>
      </c>
      <c r="H21" s="28">
        <v>234697</v>
      </c>
      <c r="I21" s="22">
        <v>57.4</v>
      </c>
    </row>
    <row r="22" spans="1:9" ht="12.75" customHeight="1">
      <c r="A22" s="20" t="s">
        <v>6</v>
      </c>
      <c r="B22" s="27">
        <v>261415</v>
      </c>
      <c r="C22" s="34">
        <v>601370</v>
      </c>
      <c r="D22" s="28">
        <v>303028</v>
      </c>
      <c r="E22" s="28">
        <v>298342</v>
      </c>
      <c r="F22" s="28">
        <v>609040</v>
      </c>
      <c r="G22" s="28">
        <v>306399</v>
      </c>
      <c r="H22" s="28">
        <v>302641</v>
      </c>
      <c r="I22" s="22">
        <v>85.64</v>
      </c>
    </row>
    <row r="23" spans="1:9" ht="12.75" customHeight="1">
      <c r="A23" s="20" t="s">
        <v>7</v>
      </c>
      <c r="B23" s="27">
        <v>20232</v>
      </c>
      <c r="C23" s="34">
        <v>48957</v>
      </c>
      <c r="D23" s="28">
        <v>23490</v>
      </c>
      <c r="E23" s="28">
        <v>25467</v>
      </c>
      <c r="F23" s="28">
        <v>49290</v>
      </c>
      <c r="G23" s="28">
        <v>23574</v>
      </c>
      <c r="H23" s="28">
        <v>25716</v>
      </c>
      <c r="I23" s="22">
        <v>110.21</v>
      </c>
    </row>
    <row r="24" spans="1:9" ht="12.75" customHeight="1">
      <c r="A24" s="20" t="s">
        <v>8</v>
      </c>
      <c r="B24" s="27">
        <v>50042</v>
      </c>
      <c r="C24" s="34">
        <v>127996</v>
      </c>
      <c r="D24" s="28">
        <v>64745</v>
      </c>
      <c r="E24" s="28">
        <v>63251</v>
      </c>
      <c r="F24" s="28">
        <v>129312</v>
      </c>
      <c r="G24" s="28">
        <v>65242</v>
      </c>
      <c r="H24" s="28">
        <v>64070</v>
      </c>
      <c r="I24" s="22">
        <v>138.73</v>
      </c>
    </row>
    <row r="25" spans="1:9" ht="12.75" customHeight="1">
      <c r="A25" s="20" t="s">
        <v>9</v>
      </c>
      <c r="B25" s="27">
        <v>209570</v>
      </c>
      <c r="C25" s="34">
        <v>476800</v>
      </c>
      <c r="D25" s="28">
        <v>237200</v>
      </c>
      <c r="E25" s="28">
        <v>239600</v>
      </c>
      <c r="F25" s="28">
        <v>484457</v>
      </c>
      <c r="G25" s="28">
        <v>240674</v>
      </c>
      <c r="H25" s="28">
        <v>243783</v>
      </c>
      <c r="I25" s="22">
        <v>61.33</v>
      </c>
    </row>
    <row r="26" spans="1:9" ht="12.75" customHeight="1">
      <c r="A26" s="20" t="s">
        <v>10</v>
      </c>
      <c r="B26" s="27">
        <v>58050</v>
      </c>
      <c r="C26" s="34">
        <v>154068</v>
      </c>
      <c r="D26" s="28">
        <v>77435</v>
      </c>
      <c r="E26" s="28">
        <v>76633</v>
      </c>
      <c r="F26" s="28">
        <v>155491</v>
      </c>
      <c r="G26" s="28">
        <v>77963</v>
      </c>
      <c r="H26" s="28">
        <v>77528</v>
      </c>
      <c r="I26" s="22">
        <v>103.54</v>
      </c>
    </row>
    <row r="27" spans="1:9" ht="12.75" customHeight="1">
      <c r="A27" s="20" t="s">
        <v>11</v>
      </c>
      <c r="B27" s="27">
        <v>35936</v>
      </c>
      <c r="C27" s="34">
        <v>92037</v>
      </c>
      <c r="D27" s="28">
        <v>45596</v>
      </c>
      <c r="E27" s="28">
        <v>46441</v>
      </c>
      <c r="F27" s="28">
        <v>93015</v>
      </c>
      <c r="G27" s="28">
        <v>45913</v>
      </c>
      <c r="H27" s="28">
        <v>47102</v>
      </c>
      <c r="I27" s="22">
        <v>100.01</v>
      </c>
    </row>
    <row r="28" spans="1:9" ht="12.75" customHeight="1">
      <c r="A28" s="20" t="s">
        <v>12</v>
      </c>
      <c r="B28" s="27">
        <v>52894</v>
      </c>
      <c r="C28" s="34">
        <v>126526</v>
      </c>
      <c r="D28" s="28">
        <v>63889</v>
      </c>
      <c r="E28" s="28">
        <v>62637</v>
      </c>
      <c r="F28" s="28">
        <v>128933</v>
      </c>
      <c r="G28" s="28">
        <v>64852</v>
      </c>
      <c r="H28" s="28">
        <v>64081</v>
      </c>
      <c r="I28" s="22">
        <v>213.84</v>
      </c>
    </row>
    <row r="29" spans="1:9" ht="12.75" customHeight="1">
      <c r="A29" s="20" t="s">
        <v>13</v>
      </c>
      <c r="B29" s="27">
        <v>65035</v>
      </c>
      <c r="C29" s="34">
        <v>170708</v>
      </c>
      <c r="D29" s="28">
        <v>83674</v>
      </c>
      <c r="E29" s="28">
        <v>87034</v>
      </c>
      <c r="F29" s="28">
        <v>172183</v>
      </c>
      <c r="G29" s="28">
        <v>84246</v>
      </c>
      <c r="H29" s="28">
        <v>87937</v>
      </c>
      <c r="I29" s="22">
        <v>103.59</v>
      </c>
    </row>
    <row r="30" spans="1:9" ht="12.75" customHeight="1">
      <c r="A30" s="20" t="s">
        <v>14</v>
      </c>
      <c r="B30" s="27">
        <v>24378</v>
      </c>
      <c r="C30" s="34">
        <v>60318</v>
      </c>
      <c r="D30" s="28">
        <v>30272</v>
      </c>
      <c r="E30" s="28">
        <v>30046</v>
      </c>
      <c r="F30" s="28">
        <v>61751</v>
      </c>
      <c r="G30" s="28">
        <v>30752</v>
      </c>
      <c r="H30" s="28">
        <v>30999</v>
      </c>
      <c r="I30" s="22">
        <v>89.34</v>
      </c>
    </row>
    <row r="31" spans="1:9" ht="12.75" customHeight="1">
      <c r="A31" s="20" t="s">
        <v>15</v>
      </c>
      <c r="B31" s="27">
        <v>23157</v>
      </c>
      <c r="C31" s="34">
        <v>68037</v>
      </c>
      <c r="D31" s="28">
        <v>33328</v>
      </c>
      <c r="E31" s="28">
        <v>34709</v>
      </c>
      <c r="F31" s="28">
        <v>69058</v>
      </c>
      <c r="G31" s="28">
        <v>33735</v>
      </c>
      <c r="H31" s="28">
        <v>35323</v>
      </c>
      <c r="I31" s="22">
        <v>129.91</v>
      </c>
    </row>
    <row r="32" spans="1:9" ht="12.75" customHeight="1">
      <c r="A32" s="20" t="s">
        <v>16</v>
      </c>
      <c r="B32" s="27">
        <v>70132</v>
      </c>
      <c r="C32" s="34">
        <v>162795</v>
      </c>
      <c r="D32" s="28">
        <v>82417</v>
      </c>
      <c r="E32" s="28">
        <v>80378</v>
      </c>
      <c r="F32" s="28">
        <v>164530</v>
      </c>
      <c r="G32" s="28">
        <v>83184</v>
      </c>
      <c r="H32" s="28">
        <v>81346</v>
      </c>
      <c r="I32" s="22">
        <v>20.99</v>
      </c>
    </row>
    <row r="33" spans="1:9" ht="12.75" customHeight="1">
      <c r="A33" s="20" t="s">
        <v>17</v>
      </c>
      <c r="B33" s="27">
        <v>162287</v>
      </c>
      <c r="C33" s="34">
        <v>399295</v>
      </c>
      <c r="D33" s="28">
        <v>198999</v>
      </c>
      <c r="E33" s="28">
        <v>200296</v>
      </c>
      <c r="F33" s="28">
        <v>404012</v>
      </c>
      <c r="G33" s="28">
        <v>201045</v>
      </c>
      <c r="H33" s="28">
        <v>202967</v>
      </c>
      <c r="I33" s="22">
        <v>114.9</v>
      </c>
    </row>
    <row r="34" spans="1:9" ht="12.75" customHeight="1">
      <c r="A34" s="20" t="s">
        <v>18</v>
      </c>
      <c r="B34" s="27">
        <v>9179</v>
      </c>
      <c r="C34" s="34">
        <v>20621</v>
      </c>
      <c r="D34" s="28">
        <v>10575</v>
      </c>
      <c r="E34" s="28">
        <v>10046</v>
      </c>
      <c r="F34" s="28">
        <v>20788</v>
      </c>
      <c r="G34" s="28">
        <v>10639</v>
      </c>
      <c r="H34" s="28">
        <v>10149</v>
      </c>
      <c r="I34" s="22">
        <v>94.2</v>
      </c>
    </row>
    <row r="35" spans="1:9" ht="12.75" customHeight="1">
      <c r="A35" s="20" t="s">
        <v>19</v>
      </c>
      <c r="B35" s="27">
        <v>111973</v>
      </c>
      <c r="C35" s="34">
        <v>277164</v>
      </c>
      <c r="D35" s="28">
        <v>142033</v>
      </c>
      <c r="E35" s="28">
        <v>135131</v>
      </c>
      <c r="F35" s="28">
        <v>280416</v>
      </c>
      <c r="G35" s="28">
        <v>143338</v>
      </c>
      <c r="H35" s="28">
        <v>137078</v>
      </c>
      <c r="I35" s="22">
        <v>368.2</v>
      </c>
    </row>
    <row r="36" spans="1:9" ht="12.75" customHeight="1">
      <c r="A36" s="20" t="s">
        <v>20</v>
      </c>
      <c r="B36" s="27">
        <v>64921</v>
      </c>
      <c r="C36" s="34">
        <v>162440</v>
      </c>
      <c r="D36" s="28">
        <v>81003</v>
      </c>
      <c r="E36" s="28">
        <v>81437</v>
      </c>
      <c r="F36" s="28">
        <v>163984</v>
      </c>
      <c r="G36" s="28">
        <v>81721</v>
      </c>
      <c r="H36" s="28">
        <v>82263</v>
      </c>
      <c r="I36" s="22">
        <v>35.28</v>
      </c>
    </row>
    <row r="37" spans="1:9" ht="12.75" customHeight="1">
      <c r="A37" s="20" t="s">
        <v>21</v>
      </c>
      <c r="B37" s="27">
        <v>74824</v>
      </c>
      <c r="C37" s="34">
        <v>186846</v>
      </c>
      <c r="D37" s="28">
        <v>92447</v>
      </c>
      <c r="E37" s="28">
        <v>94399</v>
      </c>
      <c r="F37" s="28">
        <v>189781</v>
      </c>
      <c r="G37" s="28">
        <v>93688</v>
      </c>
      <c r="H37" s="28">
        <v>96093</v>
      </c>
      <c r="I37" s="22">
        <v>51.27</v>
      </c>
    </row>
    <row r="38" spans="1:9" ht="12.75" customHeight="1">
      <c r="A38" s="20" t="s">
        <v>22</v>
      </c>
      <c r="B38" s="27">
        <v>53170</v>
      </c>
      <c r="C38" s="34">
        <v>133233</v>
      </c>
      <c r="D38" s="28">
        <v>65384</v>
      </c>
      <c r="E38" s="28">
        <v>67849</v>
      </c>
      <c r="F38" s="28">
        <v>134017</v>
      </c>
      <c r="G38" s="28">
        <v>65732</v>
      </c>
      <c r="H38" s="28">
        <v>68285</v>
      </c>
      <c r="I38" s="22">
        <v>43.19</v>
      </c>
    </row>
    <row r="39" spans="1:9" ht="12.75" customHeight="1">
      <c r="A39" s="20" t="s">
        <v>23</v>
      </c>
      <c r="B39" s="27">
        <v>14361</v>
      </c>
      <c r="C39" s="34">
        <v>35358</v>
      </c>
      <c r="D39" s="28">
        <v>16783</v>
      </c>
      <c r="E39" s="28">
        <v>18575</v>
      </c>
      <c r="F39" s="28">
        <v>35766</v>
      </c>
      <c r="G39" s="28">
        <v>16898</v>
      </c>
      <c r="H39" s="28">
        <v>18868</v>
      </c>
      <c r="I39" s="22">
        <v>191.3</v>
      </c>
    </row>
    <row r="40" spans="1:9" ht="12.75" customHeight="1">
      <c r="A40" s="20" t="s">
        <v>24</v>
      </c>
      <c r="B40" s="27">
        <v>41955</v>
      </c>
      <c r="C40" s="34">
        <v>107042</v>
      </c>
      <c r="D40" s="28">
        <v>52866</v>
      </c>
      <c r="E40" s="28">
        <v>54176</v>
      </c>
      <c r="F40" s="28">
        <v>107853</v>
      </c>
      <c r="G40" s="28">
        <v>53178</v>
      </c>
      <c r="H40" s="28">
        <v>54675</v>
      </c>
      <c r="I40" s="22">
        <v>21.11</v>
      </c>
    </row>
    <row r="41" spans="1:9" ht="12.75" customHeight="1">
      <c r="A41" s="20" t="s">
        <v>25</v>
      </c>
      <c r="B41" s="27">
        <v>33908</v>
      </c>
      <c r="C41" s="34">
        <v>88554</v>
      </c>
      <c r="D41" s="28">
        <v>45146</v>
      </c>
      <c r="E41" s="28">
        <v>43408</v>
      </c>
      <c r="F41" s="28">
        <v>89168</v>
      </c>
      <c r="G41" s="28">
        <v>45325</v>
      </c>
      <c r="H41" s="28">
        <v>43843</v>
      </c>
      <c r="I41" s="22">
        <v>318.83</v>
      </c>
    </row>
    <row r="42" spans="1:9" ht="12.75" customHeight="1">
      <c r="A42" s="20" t="s">
        <v>26</v>
      </c>
      <c r="B42" s="27">
        <v>17311</v>
      </c>
      <c r="C42" s="34">
        <v>47812</v>
      </c>
      <c r="D42" s="28">
        <v>24022</v>
      </c>
      <c r="E42" s="28">
        <v>23790</v>
      </c>
      <c r="F42" s="28">
        <v>48073</v>
      </c>
      <c r="G42" s="28">
        <v>24130</v>
      </c>
      <c r="H42" s="28">
        <v>23943</v>
      </c>
      <c r="I42" s="22">
        <v>205.35</v>
      </c>
    </row>
    <row r="43" spans="1:9" ht="12.75" customHeight="1">
      <c r="A43" s="20" t="s">
        <v>27</v>
      </c>
      <c r="B43" s="27">
        <v>71411</v>
      </c>
      <c r="C43" s="34">
        <v>162073</v>
      </c>
      <c r="D43" s="28">
        <v>80865</v>
      </c>
      <c r="E43" s="28">
        <v>81208</v>
      </c>
      <c r="F43" s="28">
        <v>164877</v>
      </c>
      <c r="G43" s="28">
        <v>82177</v>
      </c>
      <c r="H43" s="28">
        <v>82700</v>
      </c>
      <c r="I43" s="22">
        <v>17.29</v>
      </c>
    </row>
    <row r="44" spans="1:9" ht="12.75" customHeight="1">
      <c r="A44" s="20" t="s">
        <v>28</v>
      </c>
      <c r="B44" s="27">
        <v>32514</v>
      </c>
      <c r="C44" s="34">
        <v>86054</v>
      </c>
      <c r="D44" s="28">
        <v>42720</v>
      </c>
      <c r="E44" s="28">
        <v>43334</v>
      </c>
      <c r="F44" s="28">
        <v>86726</v>
      </c>
      <c r="G44" s="28">
        <v>43033</v>
      </c>
      <c r="H44" s="28">
        <v>43693</v>
      </c>
      <c r="I44" s="22">
        <v>34.7</v>
      </c>
    </row>
    <row r="45" spans="1:9" ht="12.75" customHeight="1">
      <c r="A45" s="20" t="s">
        <v>56</v>
      </c>
      <c r="B45" s="27">
        <v>21561</v>
      </c>
      <c r="C45" s="34">
        <v>59931</v>
      </c>
      <c r="D45" s="28">
        <v>30345</v>
      </c>
      <c r="E45" s="28">
        <v>29586</v>
      </c>
      <c r="F45" s="28">
        <v>60355</v>
      </c>
      <c r="G45" s="28">
        <v>30502</v>
      </c>
      <c r="H45" s="28">
        <v>29853</v>
      </c>
      <c r="I45" s="22">
        <v>94.92</v>
      </c>
    </row>
    <row r="46" spans="1:9" ht="12.75" customHeight="1">
      <c r="A46" s="20" t="s">
        <v>29</v>
      </c>
      <c r="B46" s="27">
        <v>25838</v>
      </c>
      <c r="C46" s="34">
        <v>72132</v>
      </c>
      <c r="D46" s="28">
        <v>36292</v>
      </c>
      <c r="E46" s="28">
        <v>35840</v>
      </c>
      <c r="F46" s="28">
        <v>73212</v>
      </c>
      <c r="G46" s="28">
        <v>36644</v>
      </c>
      <c r="H46" s="28">
        <v>36568</v>
      </c>
      <c r="I46" s="22">
        <v>74.87</v>
      </c>
    </row>
    <row r="47" spans="1:9" ht="12.75" customHeight="1">
      <c r="A47" s="20" t="s">
        <v>30</v>
      </c>
      <c r="B47" s="27">
        <v>29622</v>
      </c>
      <c r="C47" s="34">
        <v>87392</v>
      </c>
      <c r="D47" s="28">
        <v>43259</v>
      </c>
      <c r="E47" s="28">
        <v>44133</v>
      </c>
      <c r="F47" s="28">
        <v>88176</v>
      </c>
      <c r="G47" s="28">
        <v>43566</v>
      </c>
      <c r="H47" s="28">
        <v>44610</v>
      </c>
      <c r="I47" s="22">
        <v>123.8</v>
      </c>
    </row>
    <row r="48" spans="1:9" ht="12.75" customHeight="1">
      <c r="A48" s="20" t="s">
        <v>31</v>
      </c>
      <c r="B48" s="27">
        <v>21207</v>
      </c>
      <c r="C48" s="34">
        <v>59903</v>
      </c>
      <c r="D48" s="28">
        <v>29778</v>
      </c>
      <c r="E48" s="28">
        <v>30125</v>
      </c>
      <c r="F48" s="28">
        <v>60345</v>
      </c>
      <c r="G48" s="28">
        <v>29943</v>
      </c>
      <c r="H48" s="28">
        <v>30402</v>
      </c>
      <c r="I48" s="22">
        <v>35.41</v>
      </c>
    </row>
    <row r="49" spans="1:9" ht="12.75" customHeight="1">
      <c r="A49" s="20" t="s">
        <v>32</v>
      </c>
      <c r="B49" s="27">
        <v>19701</v>
      </c>
      <c r="C49" s="34">
        <v>49865</v>
      </c>
      <c r="D49" s="28">
        <v>25563</v>
      </c>
      <c r="E49" s="28">
        <v>24302</v>
      </c>
      <c r="F49" s="28">
        <v>51087</v>
      </c>
      <c r="G49" s="28">
        <v>26052</v>
      </c>
      <c r="H49" s="28">
        <v>25035</v>
      </c>
      <c r="I49" s="22">
        <v>53.91</v>
      </c>
    </row>
    <row r="50" spans="1:9" ht="12.75" customHeight="1">
      <c r="A50" s="20" t="s">
        <v>93</v>
      </c>
      <c r="B50" s="27">
        <v>15575</v>
      </c>
      <c r="C50" s="34">
        <v>41749</v>
      </c>
      <c r="D50" s="28">
        <v>19759</v>
      </c>
      <c r="E50" s="28">
        <v>21990</v>
      </c>
      <c r="F50" s="28">
        <v>42104</v>
      </c>
      <c r="G50" s="28">
        <v>19838</v>
      </c>
      <c r="H50" s="28">
        <v>22266</v>
      </c>
      <c r="I50" s="22">
        <v>230.22</v>
      </c>
    </row>
    <row r="51" spans="1:9" ht="12.75" customHeight="1">
      <c r="A51" s="20" t="s">
        <v>90</v>
      </c>
      <c r="B51" s="27">
        <v>12873</v>
      </c>
      <c r="C51" s="34">
        <v>39489</v>
      </c>
      <c r="D51" s="28">
        <v>19355</v>
      </c>
      <c r="E51" s="28">
        <v>20134</v>
      </c>
      <c r="F51" s="28">
        <v>39814</v>
      </c>
      <c r="G51" s="28">
        <v>19474</v>
      </c>
      <c r="H51" s="28">
        <v>20340</v>
      </c>
      <c r="I51" s="22">
        <v>101.78</v>
      </c>
    </row>
    <row r="52" spans="1:9" ht="12.75" customHeight="1">
      <c r="A52" s="20" t="s">
        <v>91</v>
      </c>
      <c r="B52" s="27">
        <v>27309</v>
      </c>
      <c r="C52" s="34">
        <v>82284</v>
      </c>
      <c r="D52" s="28">
        <v>40418</v>
      </c>
      <c r="E52" s="28">
        <v>41866</v>
      </c>
      <c r="F52" s="28">
        <v>82866</v>
      </c>
      <c r="G52" s="28">
        <v>40592</v>
      </c>
      <c r="H52" s="28">
        <v>42274</v>
      </c>
      <c r="I52" s="22">
        <v>262.31</v>
      </c>
    </row>
    <row r="53" spans="1:9" ht="12.75" customHeight="1">
      <c r="A53" s="20" t="s">
        <v>92</v>
      </c>
      <c r="B53" s="27">
        <v>19286</v>
      </c>
      <c r="C53" s="34">
        <v>55546</v>
      </c>
      <c r="D53" s="28">
        <v>27492</v>
      </c>
      <c r="E53" s="28">
        <v>28054</v>
      </c>
      <c r="F53" s="28">
        <v>56089</v>
      </c>
      <c r="G53" s="28">
        <v>27676</v>
      </c>
      <c r="H53" s="28">
        <v>28413</v>
      </c>
      <c r="I53" s="22">
        <v>146.38</v>
      </c>
    </row>
    <row r="54" spans="1:9" ht="12.75" customHeight="1">
      <c r="A54" s="20" t="s">
        <v>83</v>
      </c>
      <c r="B54" s="27">
        <v>14704</v>
      </c>
      <c r="C54" s="34">
        <v>40541</v>
      </c>
      <c r="D54" s="28">
        <v>19706</v>
      </c>
      <c r="E54" s="28">
        <v>20835</v>
      </c>
      <c r="F54" s="28">
        <v>40962</v>
      </c>
      <c r="G54" s="28">
        <v>19831</v>
      </c>
      <c r="H54" s="28">
        <v>21131</v>
      </c>
      <c r="I54" s="22">
        <v>157.5</v>
      </c>
    </row>
    <row r="55" spans="1:9" ht="11.25" customHeight="1">
      <c r="A55" s="20"/>
      <c r="B55" s="29"/>
      <c r="C55" s="35"/>
      <c r="D55" s="21"/>
      <c r="E55" s="21"/>
      <c r="F55" s="21"/>
      <c r="G55" s="21"/>
      <c r="H55" s="21"/>
      <c r="I55" s="22"/>
    </row>
    <row r="56" spans="1:9" ht="12.75" customHeight="1">
      <c r="A56" s="17" t="s">
        <v>33</v>
      </c>
      <c r="B56" s="30">
        <f aca="true" t="shared" si="11" ref="B56:I56">SUM(B57:B58)</f>
        <v>16575</v>
      </c>
      <c r="C56" s="36">
        <f t="shared" si="11"/>
        <v>43413</v>
      </c>
      <c r="D56" s="18">
        <f t="shared" si="11"/>
        <v>21453</v>
      </c>
      <c r="E56" s="18">
        <f t="shared" si="11"/>
        <v>21960</v>
      </c>
      <c r="F56" s="18">
        <f t="shared" si="11"/>
        <v>43814</v>
      </c>
      <c r="G56" s="18">
        <f t="shared" si="11"/>
        <v>21597</v>
      </c>
      <c r="H56" s="18">
        <f t="shared" si="11"/>
        <v>22217</v>
      </c>
      <c r="I56" s="19">
        <f t="shared" si="11"/>
        <v>51.480000000000004</v>
      </c>
    </row>
    <row r="57" spans="1:9" ht="12.75" customHeight="1">
      <c r="A57" s="20" t="s">
        <v>34</v>
      </c>
      <c r="B57" s="27">
        <v>8571</v>
      </c>
      <c r="C57" s="34">
        <v>21000</v>
      </c>
      <c r="D57" s="28">
        <v>10533</v>
      </c>
      <c r="E57" s="28">
        <v>10467</v>
      </c>
      <c r="F57" s="28">
        <v>21234</v>
      </c>
      <c r="G57" s="28">
        <v>10626</v>
      </c>
      <c r="H57" s="28">
        <v>10608</v>
      </c>
      <c r="I57" s="22">
        <v>19.02</v>
      </c>
    </row>
    <row r="58" spans="1:9" ht="12.75" customHeight="1">
      <c r="A58" s="20" t="s">
        <v>35</v>
      </c>
      <c r="B58" s="27">
        <v>8004</v>
      </c>
      <c r="C58" s="34">
        <v>22413</v>
      </c>
      <c r="D58" s="28">
        <v>10920</v>
      </c>
      <c r="E58" s="28">
        <v>11493</v>
      </c>
      <c r="F58" s="28">
        <v>22580</v>
      </c>
      <c r="G58" s="28">
        <v>10971</v>
      </c>
      <c r="H58" s="28">
        <v>11609</v>
      </c>
      <c r="I58" s="22">
        <v>32.46</v>
      </c>
    </row>
    <row r="59" spans="1:9" ht="11.25" customHeight="1">
      <c r="A59" s="20"/>
      <c r="B59" s="29"/>
      <c r="C59" s="35"/>
      <c r="D59" s="21"/>
      <c r="E59" s="21"/>
      <c r="F59" s="21"/>
      <c r="G59" s="21"/>
      <c r="H59" s="21"/>
      <c r="I59" s="22"/>
    </row>
    <row r="60" spans="1:9" ht="12.75" customHeight="1">
      <c r="A60" s="17" t="s">
        <v>36</v>
      </c>
      <c r="B60" s="30">
        <f aca="true" t="shared" si="12" ref="B60:I60">SUM(B61:B63)</f>
        <v>11841</v>
      </c>
      <c r="C60" s="36">
        <f t="shared" si="12"/>
        <v>37158</v>
      </c>
      <c r="D60" s="18">
        <f t="shared" si="12"/>
        <v>18419</v>
      </c>
      <c r="E60" s="18">
        <f t="shared" si="12"/>
        <v>18739</v>
      </c>
      <c r="F60" s="18">
        <f t="shared" si="12"/>
        <v>37610</v>
      </c>
      <c r="G60" s="18">
        <f t="shared" si="12"/>
        <v>18617</v>
      </c>
      <c r="H60" s="18">
        <f t="shared" si="12"/>
        <v>18993</v>
      </c>
      <c r="I60" s="19">
        <f t="shared" si="12"/>
        <v>138.69</v>
      </c>
    </row>
    <row r="61" spans="1:9" ht="12.75" customHeight="1">
      <c r="A61" s="20" t="s">
        <v>37</v>
      </c>
      <c r="B61" s="27">
        <v>2135</v>
      </c>
      <c r="C61" s="34">
        <v>6389</v>
      </c>
      <c r="D61" s="28">
        <v>3200</v>
      </c>
      <c r="E61" s="28">
        <v>3189</v>
      </c>
      <c r="F61" s="28">
        <v>6454</v>
      </c>
      <c r="G61" s="28">
        <v>3226</v>
      </c>
      <c r="H61" s="28">
        <v>3228</v>
      </c>
      <c r="I61" s="22">
        <v>19.85</v>
      </c>
    </row>
    <row r="62" spans="1:9" ht="12.75" customHeight="1">
      <c r="A62" s="20" t="s">
        <v>38</v>
      </c>
      <c r="B62" s="27">
        <v>5145</v>
      </c>
      <c r="C62" s="34">
        <v>15723</v>
      </c>
      <c r="D62" s="28">
        <v>7837</v>
      </c>
      <c r="E62" s="28">
        <v>7886</v>
      </c>
      <c r="F62" s="28">
        <v>16002</v>
      </c>
      <c r="G62" s="28">
        <v>7948</v>
      </c>
      <c r="H62" s="28">
        <v>8054</v>
      </c>
      <c r="I62" s="22">
        <v>72.68</v>
      </c>
    </row>
    <row r="63" spans="1:9" ht="12.75" customHeight="1">
      <c r="A63" s="20" t="s">
        <v>39</v>
      </c>
      <c r="B63" s="27">
        <v>4561</v>
      </c>
      <c r="C63" s="34">
        <v>15046</v>
      </c>
      <c r="D63" s="28">
        <v>7382</v>
      </c>
      <c r="E63" s="28">
        <v>7664</v>
      </c>
      <c r="F63" s="28">
        <v>15154</v>
      </c>
      <c r="G63" s="28">
        <v>7443</v>
      </c>
      <c r="H63" s="28">
        <v>7711</v>
      </c>
      <c r="I63" s="22">
        <v>46.16</v>
      </c>
    </row>
    <row r="64" spans="1:9" ht="11.25" customHeight="1">
      <c r="A64" s="20"/>
      <c r="B64" s="29"/>
      <c r="C64" s="35"/>
      <c r="D64" s="21"/>
      <c r="E64" s="21"/>
      <c r="F64" s="21"/>
      <c r="G64" s="21"/>
      <c r="H64" s="21"/>
      <c r="I64" s="22"/>
    </row>
    <row r="65" spans="1:9" ht="12.75" customHeight="1">
      <c r="A65" s="17" t="s">
        <v>40</v>
      </c>
      <c r="B65" s="30">
        <f aca="true" t="shared" si="13" ref="B65:I65">SUM(B66:B69)</f>
        <v>35504</v>
      </c>
      <c r="C65" s="36">
        <f t="shared" si="13"/>
        <v>99458</v>
      </c>
      <c r="D65" s="18">
        <f t="shared" si="13"/>
        <v>48763</v>
      </c>
      <c r="E65" s="18">
        <f t="shared" si="13"/>
        <v>50695</v>
      </c>
      <c r="F65" s="18">
        <f t="shared" si="13"/>
        <v>100712</v>
      </c>
      <c r="G65" s="18">
        <f t="shared" si="13"/>
        <v>49206</v>
      </c>
      <c r="H65" s="18">
        <f t="shared" si="13"/>
        <v>51506</v>
      </c>
      <c r="I65" s="19">
        <f t="shared" si="13"/>
        <v>192.16</v>
      </c>
    </row>
    <row r="66" spans="1:9" ht="12.75" customHeight="1">
      <c r="A66" s="20" t="s">
        <v>41</v>
      </c>
      <c r="B66" s="27">
        <v>18135</v>
      </c>
      <c r="C66" s="34">
        <v>49578</v>
      </c>
      <c r="D66" s="28">
        <v>24409</v>
      </c>
      <c r="E66" s="28">
        <v>25169</v>
      </c>
      <c r="F66" s="28">
        <v>50113</v>
      </c>
      <c r="G66" s="28">
        <v>24626</v>
      </c>
      <c r="H66" s="28">
        <v>25487</v>
      </c>
      <c r="I66" s="22">
        <v>58.06</v>
      </c>
    </row>
    <row r="67" spans="1:9" ht="12.75" customHeight="1">
      <c r="A67" s="20" t="s">
        <v>42</v>
      </c>
      <c r="B67" s="27">
        <v>6621</v>
      </c>
      <c r="C67" s="34">
        <v>17629</v>
      </c>
      <c r="D67" s="28">
        <v>8572</v>
      </c>
      <c r="E67" s="28">
        <v>9057</v>
      </c>
      <c r="F67" s="28">
        <v>18004</v>
      </c>
      <c r="G67" s="28">
        <v>8691</v>
      </c>
      <c r="H67" s="28">
        <v>9313</v>
      </c>
      <c r="I67" s="22">
        <v>23.72</v>
      </c>
    </row>
    <row r="68" spans="1:9" ht="12.75" customHeight="1">
      <c r="A68" s="20" t="s">
        <v>43</v>
      </c>
      <c r="B68" s="27">
        <v>2470</v>
      </c>
      <c r="C68" s="34">
        <v>7784</v>
      </c>
      <c r="D68" s="28">
        <v>3850</v>
      </c>
      <c r="E68" s="28">
        <v>3934</v>
      </c>
      <c r="F68" s="28">
        <v>7920</v>
      </c>
      <c r="G68" s="28">
        <v>3887</v>
      </c>
      <c r="H68" s="28">
        <v>4033</v>
      </c>
      <c r="I68" s="22">
        <v>43.47</v>
      </c>
    </row>
    <row r="69" spans="1:9" ht="12.75" customHeight="1">
      <c r="A69" s="20" t="s">
        <v>94</v>
      </c>
      <c r="B69" s="27">
        <v>8278</v>
      </c>
      <c r="C69" s="34">
        <v>24467</v>
      </c>
      <c r="D69" s="28">
        <v>11932</v>
      </c>
      <c r="E69" s="28">
        <v>12535</v>
      </c>
      <c r="F69" s="28">
        <v>24675</v>
      </c>
      <c r="G69" s="28">
        <v>12002</v>
      </c>
      <c r="H69" s="28">
        <v>12673</v>
      </c>
      <c r="I69" s="22">
        <v>66.91</v>
      </c>
    </row>
    <row r="70" spans="1:9" ht="11.25" customHeight="1">
      <c r="A70" s="20"/>
      <c r="B70" s="29"/>
      <c r="C70" s="35"/>
      <c r="D70" s="21"/>
      <c r="E70" s="21"/>
      <c r="F70" s="21"/>
      <c r="G70" s="21"/>
      <c r="H70" s="21"/>
      <c r="I70" s="22"/>
    </row>
    <row r="71" spans="1:9" ht="12.75" customHeight="1">
      <c r="A71" s="17" t="s">
        <v>44</v>
      </c>
      <c r="B71" s="30">
        <f aca="true" t="shared" si="14" ref="B71:I71">SUM(B72:B77)</f>
        <v>21554</v>
      </c>
      <c r="C71" s="36">
        <f t="shared" si="14"/>
        <v>62961</v>
      </c>
      <c r="D71" s="18">
        <f t="shared" si="14"/>
        <v>30720</v>
      </c>
      <c r="E71" s="18">
        <f t="shared" si="14"/>
        <v>32241</v>
      </c>
      <c r="F71" s="18">
        <f t="shared" si="14"/>
        <v>63385</v>
      </c>
      <c r="G71" s="18">
        <f t="shared" si="14"/>
        <v>30869</v>
      </c>
      <c r="H71" s="18">
        <f t="shared" si="14"/>
        <v>32516</v>
      </c>
      <c r="I71" s="19">
        <f t="shared" si="14"/>
        <v>226.97000000000003</v>
      </c>
    </row>
    <row r="72" spans="1:9" ht="12.75" customHeight="1">
      <c r="A72" s="20" t="s">
        <v>45</v>
      </c>
      <c r="B72" s="27">
        <v>4393</v>
      </c>
      <c r="C72" s="34">
        <v>11969</v>
      </c>
      <c r="D72" s="28">
        <v>5858</v>
      </c>
      <c r="E72" s="28">
        <v>6111</v>
      </c>
      <c r="F72" s="28">
        <v>12034</v>
      </c>
      <c r="G72" s="28">
        <v>5888</v>
      </c>
      <c r="H72" s="28">
        <v>6146</v>
      </c>
      <c r="I72" s="22">
        <v>23.02</v>
      </c>
    </row>
    <row r="73" spans="1:9" ht="12.75" customHeight="1">
      <c r="A73" s="20" t="s">
        <v>46</v>
      </c>
      <c r="B73" s="27">
        <v>2400</v>
      </c>
      <c r="C73" s="34">
        <v>7314</v>
      </c>
      <c r="D73" s="28">
        <v>3469</v>
      </c>
      <c r="E73" s="28">
        <v>3845</v>
      </c>
      <c r="F73" s="28">
        <v>7340</v>
      </c>
      <c r="G73" s="28">
        <v>3475</v>
      </c>
      <c r="H73" s="28">
        <v>3865</v>
      </c>
      <c r="I73" s="22">
        <v>35.59</v>
      </c>
    </row>
    <row r="74" spans="1:9" ht="12.75" customHeight="1">
      <c r="A74" s="20" t="s">
        <v>47</v>
      </c>
      <c r="B74" s="27">
        <v>5032</v>
      </c>
      <c r="C74" s="34">
        <v>14650</v>
      </c>
      <c r="D74" s="28">
        <v>7212</v>
      </c>
      <c r="E74" s="28">
        <v>7438</v>
      </c>
      <c r="F74" s="28">
        <v>14752</v>
      </c>
      <c r="G74" s="28">
        <v>7241</v>
      </c>
      <c r="H74" s="28">
        <v>7511</v>
      </c>
      <c r="I74" s="22">
        <v>28.32</v>
      </c>
    </row>
    <row r="75" spans="1:9" ht="12.75" customHeight="1">
      <c r="A75" s="20" t="s">
        <v>48</v>
      </c>
      <c r="B75" s="27">
        <v>4274</v>
      </c>
      <c r="C75" s="34">
        <v>12030</v>
      </c>
      <c r="D75" s="28">
        <v>5897</v>
      </c>
      <c r="E75" s="28">
        <v>6133</v>
      </c>
      <c r="F75" s="28">
        <v>12151</v>
      </c>
      <c r="G75" s="28">
        <v>5944</v>
      </c>
      <c r="H75" s="28">
        <v>6207</v>
      </c>
      <c r="I75" s="22">
        <v>27.46</v>
      </c>
    </row>
    <row r="76" spans="1:9" ht="12.75" customHeight="1">
      <c r="A76" s="20" t="s">
        <v>49</v>
      </c>
      <c r="B76" s="27">
        <v>2639</v>
      </c>
      <c r="C76" s="34">
        <v>7955</v>
      </c>
      <c r="D76" s="28">
        <v>3916</v>
      </c>
      <c r="E76" s="28">
        <v>4039</v>
      </c>
      <c r="F76" s="28">
        <v>8035</v>
      </c>
      <c r="G76" s="28">
        <v>3946</v>
      </c>
      <c r="H76" s="28">
        <v>4089</v>
      </c>
      <c r="I76" s="22">
        <v>47.2</v>
      </c>
    </row>
    <row r="77" spans="1:9" ht="12.75" customHeight="1">
      <c r="A77" s="20" t="s">
        <v>50</v>
      </c>
      <c r="B77" s="27">
        <v>2816</v>
      </c>
      <c r="C77" s="34">
        <v>9043</v>
      </c>
      <c r="D77" s="28">
        <v>4368</v>
      </c>
      <c r="E77" s="28">
        <v>4675</v>
      </c>
      <c r="F77" s="28">
        <v>9073</v>
      </c>
      <c r="G77" s="28">
        <v>4375</v>
      </c>
      <c r="H77" s="28">
        <v>4698</v>
      </c>
      <c r="I77" s="22">
        <v>65.38</v>
      </c>
    </row>
    <row r="78" spans="1:9" ht="11.25" customHeight="1">
      <c r="A78" s="20"/>
      <c r="B78" s="29"/>
      <c r="C78" s="21"/>
      <c r="D78" s="21"/>
      <c r="E78" s="21"/>
      <c r="F78" s="21"/>
      <c r="G78" s="21"/>
      <c r="H78" s="21"/>
      <c r="I78" s="22"/>
    </row>
    <row r="79" spans="1:9" ht="12.75" customHeight="1">
      <c r="A79" s="17" t="s">
        <v>51</v>
      </c>
      <c r="B79" s="30">
        <f aca="true" t="shared" si="15" ref="B79:I79">SUM(B80:B81)</f>
        <v>6693</v>
      </c>
      <c r="C79" s="18">
        <f t="shared" si="15"/>
        <v>18306</v>
      </c>
      <c r="D79" s="18">
        <f t="shared" si="15"/>
        <v>8739.977991746906</v>
      </c>
      <c r="E79" s="18">
        <f t="shared" si="15"/>
        <v>9566</v>
      </c>
      <c r="F79" s="18">
        <f t="shared" si="15"/>
        <v>18409</v>
      </c>
      <c r="G79" s="18">
        <f t="shared" si="15"/>
        <v>8783</v>
      </c>
      <c r="H79" s="18">
        <f t="shared" si="15"/>
        <v>9626</v>
      </c>
      <c r="I79" s="19">
        <f t="shared" si="15"/>
        <v>154.76</v>
      </c>
    </row>
    <row r="80" spans="1:9" ht="12.75" customHeight="1">
      <c r="A80" s="20" t="s">
        <v>52</v>
      </c>
      <c r="B80" s="27">
        <v>3584</v>
      </c>
      <c r="C80" s="28">
        <v>10604</v>
      </c>
      <c r="D80" s="28">
        <v>5121</v>
      </c>
      <c r="E80" s="28">
        <v>5483</v>
      </c>
      <c r="F80" s="28">
        <v>10671</v>
      </c>
      <c r="G80" s="28">
        <v>5148</v>
      </c>
      <c r="H80" s="28">
        <v>5523</v>
      </c>
      <c r="I80" s="22">
        <v>129.84</v>
      </c>
    </row>
    <row r="81" spans="1:9" ht="12.75" customHeight="1">
      <c r="A81" s="20" t="s">
        <v>53</v>
      </c>
      <c r="B81" s="27">
        <v>3109</v>
      </c>
      <c r="C81" s="28">
        <v>7702</v>
      </c>
      <c r="D81" s="28">
        <v>3618.977991746905</v>
      </c>
      <c r="E81" s="28">
        <v>4083</v>
      </c>
      <c r="F81" s="28">
        <v>7738</v>
      </c>
      <c r="G81" s="28">
        <v>3635</v>
      </c>
      <c r="H81" s="28">
        <v>4103</v>
      </c>
      <c r="I81" s="22">
        <v>24.92</v>
      </c>
    </row>
    <row r="82" spans="1:9" ht="11.25" customHeight="1">
      <c r="A82" s="20"/>
      <c r="B82" s="29"/>
      <c r="C82" s="21"/>
      <c r="D82" s="21"/>
      <c r="E82" s="21"/>
      <c r="F82" s="21"/>
      <c r="G82" s="21"/>
      <c r="H82" s="21"/>
      <c r="I82" s="22"/>
    </row>
    <row r="83" spans="1:9" ht="12.75" customHeight="1">
      <c r="A83" s="17" t="s">
        <v>54</v>
      </c>
      <c r="B83" s="30">
        <f aca="true" t="shared" si="16" ref="B83:I83">SUM(B84)</f>
        <v>3480</v>
      </c>
      <c r="C83" s="18">
        <f t="shared" si="16"/>
        <v>8916</v>
      </c>
      <c r="D83" s="18">
        <f t="shared" si="16"/>
        <v>4266</v>
      </c>
      <c r="E83" s="18">
        <f t="shared" si="16"/>
        <v>4650</v>
      </c>
      <c r="F83" s="18">
        <f t="shared" si="16"/>
        <v>8950</v>
      </c>
      <c r="G83" s="18">
        <f t="shared" si="16"/>
        <v>4275</v>
      </c>
      <c r="H83" s="18">
        <f t="shared" si="16"/>
        <v>4675</v>
      </c>
      <c r="I83" s="19">
        <f t="shared" si="16"/>
        <v>45.16</v>
      </c>
    </row>
    <row r="84" spans="1:9" ht="12.75" customHeight="1" thickBot="1">
      <c r="A84" s="23" t="s">
        <v>55</v>
      </c>
      <c r="B84" s="31">
        <v>3480</v>
      </c>
      <c r="C84" s="32">
        <v>8916</v>
      </c>
      <c r="D84" s="32">
        <v>4266</v>
      </c>
      <c r="E84" s="32">
        <v>4650</v>
      </c>
      <c r="F84" s="32">
        <v>8950</v>
      </c>
      <c r="G84" s="32">
        <v>4275</v>
      </c>
      <c r="H84" s="32">
        <v>4675</v>
      </c>
      <c r="I84" s="33">
        <v>45.16</v>
      </c>
    </row>
    <row r="85" spans="1:9" ht="116.25" customHeight="1">
      <c r="A85" s="42" t="s">
        <v>105</v>
      </c>
      <c r="B85" s="42"/>
      <c r="C85" s="42"/>
      <c r="D85" s="42"/>
      <c r="E85" s="42"/>
      <c r="F85" s="42"/>
      <c r="G85" s="42"/>
      <c r="H85" s="42"/>
      <c r="I85" s="42"/>
    </row>
    <row r="86" spans="1:20" ht="13.5">
      <c r="A86" s="38" t="s">
        <v>106</v>
      </c>
      <c r="T86" s="39"/>
    </row>
    <row r="87" spans="1:9" ht="13.5">
      <c r="A87" s="42" t="s">
        <v>102</v>
      </c>
      <c r="B87" s="42"/>
      <c r="C87" s="42"/>
      <c r="D87" s="42"/>
      <c r="E87" s="42"/>
      <c r="F87" s="42"/>
      <c r="G87" s="42"/>
      <c r="H87" s="42"/>
      <c r="I87" s="42"/>
    </row>
    <row r="88" ht="12.75" customHeight="1">
      <c r="A88" s="24" t="s">
        <v>84</v>
      </c>
    </row>
    <row r="89" spans="1:9" ht="12.75" customHeight="1">
      <c r="A89" s="41" t="s">
        <v>100</v>
      </c>
      <c r="B89" s="41"/>
      <c r="C89" s="41"/>
      <c r="D89" s="41"/>
      <c r="E89" s="41"/>
      <c r="F89" s="41"/>
      <c r="G89" s="41"/>
      <c r="H89" s="41"/>
      <c r="I89" s="41"/>
    </row>
    <row r="90" spans="1:9" ht="12.75" customHeight="1">
      <c r="A90" s="41"/>
      <c r="B90" s="41"/>
      <c r="C90" s="41"/>
      <c r="D90" s="41"/>
      <c r="E90" s="41"/>
      <c r="F90" s="41"/>
      <c r="G90" s="41"/>
      <c r="H90" s="41"/>
      <c r="I90" s="41"/>
    </row>
    <row r="91" ht="13.5">
      <c r="A91" s="5" t="s">
        <v>95</v>
      </c>
    </row>
    <row r="92" spans="1:2" ht="13.5">
      <c r="A92" s="25" t="s">
        <v>3</v>
      </c>
      <c r="B92" s="5">
        <f>C19</f>
        <v>946928</v>
      </c>
    </row>
    <row r="93" spans="1:2" ht="13.5">
      <c r="A93" s="25" t="s">
        <v>85</v>
      </c>
      <c r="B93" s="5">
        <f>C22</f>
        <v>601370</v>
      </c>
    </row>
    <row r="94" spans="1:2" ht="13.5">
      <c r="A94" s="25" t="s">
        <v>99</v>
      </c>
      <c r="B94" s="5">
        <f>C33</f>
        <v>399295</v>
      </c>
    </row>
    <row r="95" spans="1:2" ht="13.5">
      <c r="A95" s="25" t="s">
        <v>57</v>
      </c>
      <c r="B95" s="5">
        <f>C21+C43</f>
        <v>628693</v>
      </c>
    </row>
    <row r="96" spans="1:2" ht="13.5">
      <c r="A96" s="25" t="s">
        <v>58</v>
      </c>
      <c r="B96" s="5">
        <f>C25+C36+C38</f>
        <v>772473</v>
      </c>
    </row>
    <row r="97" spans="1:2" ht="13.5">
      <c r="A97" s="25" t="s">
        <v>59</v>
      </c>
      <c r="B97" s="5">
        <f>C26</f>
        <v>154068</v>
      </c>
    </row>
    <row r="98" spans="1:2" ht="13.5">
      <c r="A98" s="25" t="s">
        <v>86</v>
      </c>
      <c r="B98" s="5">
        <f>C28+C29+C44+C46+C47+C48+C49+C56</f>
        <v>695993</v>
      </c>
    </row>
    <row r="99" spans="1:2" ht="13.5">
      <c r="A99" s="25" t="s">
        <v>87</v>
      </c>
      <c r="B99" s="5">
        <f>C27+C71</f>
        <v>154998</v>
      </c>
    </row>
    <row r="100" spans="1:2" ht="13.5">
      <c r="A100" s="25" t="s">
        <v>88</v>
      </c>
      <c r="B100" s="5">
        <f>C34+C54+C79</f>
        <v>79468</v>
      </c>
    </row>
    <row r="101" spans="1:2" ht="13.5">
      <c r="A101" s="25" t="s">
        <v>60</v>
      </c>
      <c r="B101" s="5">
        <f>C35</f>
        <v>277164</v>
      </c>
    </row>
    <row r="102" spans="1:2" ht="13.5">
      <c r="A102" s="25" t="s">
        <v>89</v>
      </c>
      <c r="B102" s="5">
        <f>C24+C41+C42+C45</f>
        <v>324293</v>
      </c>
    </row>
    <row r="103" spans="1:2" ht="13.5">
      <c r="A103" s="25" t="s">
        <v>61</v>
      </c>
      <c r="B103" s="5">
        <f>C32+C37+C40</f>
        <v>456683</v>
      </c>
    </row>
    <row r="104" spans="1:2" ht="13.5">
      <c r="A104" s="25" t="s">
        <v>62</v>
      </c>
      <c r="B104" s="5">
        <f>C52+C60</f>
        <v>119442</v>
      </c>
    </row>
    <row r="105" spans="1:2" ht="13.5">
      <c r="A105" s="25" t="s">
        <v>63</v>
      </c>
      <c r="B105" s="5">
        <f>C20+C51+C31</f>
        <v>175765</v>
      </c>
    </row>
    <row r="106" spans="1:2" ht="13.5">
      <c r="A106" s="25" t="s">
        <v>64</v>
      </c>
      <c r="B106" s="5">
        <f>C30+C53+C65</f>
        <v>215322</v>
      </c>
    </row>
    <row r="107" spans="1:2" ht="13.5">
      <c r="A107" s="25" t="s">
        <v>65</v>
      </c>
      <c r="B107" s="5">
        <f>C23+C39+C50+C83</f>
        <v>134980</v>
      </c>
    </row>
  </sheetData>
  <mergeCells count="5">
    <mergeCell ref="C3:E3"/>
    <mergeCell ref="A89:I90"/>
    <mergeCell ref="F3:H3"/>
    <mergeCell ref="A85:I85"/>
    <mergeCell ref="A87:I87"/>
  </mergeCells>
  <printOptions/>
  <pageMargins left="0.7874015748031497" right="0.7874015748031497" top="0.7874015748031497" bottom="1.1811023622047245" header="0.5118110236220472" footer="0.5118110236220472"/>
  <pageSetup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千葉県健康福祉指導課企画情報班</dc:creator>
  <cp:keywords/>
  <dc:description/>
  <cp:lastModifiedBy>千葉県</cp:lastModifiedBy>
  <cp:lastPrinted>2012-05-31T03:01:55Z</cp:lastPrinted>
  <dcterms:created xsi:type="dcterms:W3CDTF">2009-04-20T00:01:52Z</dcterms:created>
  <dcterms:modified xsi:type="dcterms:W3CDTF">2012-05-31T03:08:27Z</dcterms:modified>
  <cp:category/>
  <cp:version/>
  <cp:contentType/>
  <cp:contentStatus/>
</cp:coreProperties>
</file>