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0" windowWidth="9375" windowHeight="8775" activeTab="0"/>
  </bookViews>
  <sheets>
    <sheet name="歯１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<sst xmlns="http://schemas.openxmlformats.org/spreadsheetml/2006/main" count="60" uniqueCount="47">
  <si>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病院の従事者</t>
  </si>
  <si>
    <t>又は法人の代表者</t>
  </si>
  <si>
    <t>臨床系の教官又は教員</t>
  </si>
  <si>
    <t>診療所の従事者</t>
  </si>
  <si>
    <t>診療所の開設者又は法人の代表者</t>
  </si>
  <si>
    <t>診療所の勤務者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</si>
  <si>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</si>
  <si>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</si>
  <si>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</si>
  <si>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</si>
  <si>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</si>
  <si>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　総　　　　　　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</si>
  <si>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</si>
  <si>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</si>
  <si>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</si>
  <si>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</si>
  <si>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</si>
  <si>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</si>
  <si>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</si>
  <si>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</si>
  <si>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</si>
  <si>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医療施設の従事者</t>
  </si>
  <si>
    <t xml:space="preserve">  介護老人保健施設の従事者</t>
  </si>
  <si>
    <t xml:space="preserve">  医療施設・介護老人保健施設以外の従事者</t>
  </si>
  <si>
    <t xml:space="preserve">  不  　　詳</t>
  </si>
  <si>
    <t>…</t>
  </si>
  <si>
    <t>人口</t>
  </si>
  <si>
    <t>…</t>
  </si>
  <si>
    <t>病院（医育機関附属の病院を除く。）の開設者</t>
  </si>
  <si>
    <t>病院（医育機関附属の病院を除く。）の勤務者</t>
  </si>
  <si>
    <t>医育機関附属の病院の勤務者</t>
  </si>
  <si>
    <t>　その他の業務の従事者</t>
  </si>
  <si>
    <t>　無職の者</t>
  </si>
  <si>
    <t>20年10.1</t>
  </si>
  <si>
    <t>平成20年</t>
  </si>
  <si>
    <t>医師数</t>
  </si>
  <si>
    <t>20年</t>
  </si>
  <si>
    <t>（％）</t>
  </si>
  <si>
    <t>　</t>
  </si>
  <si>
    <t>　</t>
  </si>
  <si>
    <t>　</t>
  </si>
  <si>
    <t>臨床系の教官又は教員以外の従事者</t>
  </si>
  <si>
    <t>平成22年</t>
  </si>
  <si>
    <t>22年</t>
  </si>
  <si>
    <r>
      <t>H2</t>
    </r>
    <r>
      <rPr>
        <sz val="11"/>
        <rFont val="ＭＳ Ｐゴシック"/>
        <family val="3"/>
      </rPr>
      <t>2.10.1</t>
    </r>
    <r>
      <rPr>
        <sz val="11"/>
        <rFont val="ＭＳ Ｐゴシック"/>
        <family val="3"/>
      </rPr>
      <t>国勢調査基本集計</t>
    </r>
  </si>
  <si>
    <t>22年10.1</t>
  </si>
  <si>
    <t>　　　　　　　　　　　　　　　　　　　　　表５－２　施設・業務の種別にみた歯科医師数及び構成割合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</si>
</sst>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.0_ "/>
    <numFmt numFmtId="188" formatCode="0_ "/>
    <numFmt numFmtId="189" formatCode="0;&quot;△ &quot;0"/>
    <numFmt numFmtId="190" formatCode="0.0;&quot;△ &quot;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3" fontId="0" fillId="0" borderId="0" xfId="0" applyNumberFormat="1" applyFill="1" applyAlignment="1">
      <alignment/>
    </xf>
    <xf numFmtId="38" fontId="2" fillId="0" borderId="5" xfId="16" applyFont="1" applyFill="1" applyBorder="1" applyAlignment="1">
      <alignment/>
    </xf>
    <xf numFmtId="177" fontId="2" fillId="0" borderId="5" xfId="15" applyNumberFormat="1" applyFont="1" applyFill="1" applyBorder="1" applyAlignment="1">
      <alignment/>
    </xf>
    <xf numFmtId="189" fontId="2" fillId="0" borderId="3" xfId="0" applyNumberFormat="1" applyFont="1" applyFill="1" applyBorder="1" applyAlignment="1">
      <alignment/>
    </xf>
    <xf numFmtId="190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8" fontId="2" fillId="0" borderId="8" xfId="16" applyFont="1" applyFill="1" applyBorder="1" applyAlignment="1">
      <alignment/>
    </xf>
    <xf numFmtId="9" fontId="2" fillId="0" borderId="8" xfId="15" applyFont="1" applyFill="1" applyBorder="1" applyAlignment="1">
      <alignment/>
    </xf>
    <xf numFmtId="189" fontId="2" fillId="0" borderId="7" xfId="0" applyNumberFormat="1" applyFont="1" applyFill="1" applyBorder="1" applyAlignment="1">
      <alignment/>
    </xf>
    <xf numFmtId="190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41" fontId="2" fillId="0" borderId="8" xfId="16" applyNumberFormat="1" applyFont="1" applyFill="1" applyBorder="1" applyAlignment="1">
      <alignment/>
    </xf>
    <xf numFmtId="190" fontId="2" fillId="0" borderId="8" xfId="0" applyNumberFormat="1" applyFont="1" applyFill="1" applyBorder="1" applyAlignment="1">
      <alignment horizontal="right"/>
    </xf>
    <xf numFmtId="38" fontId="2" fillId="0" borderId="12" xfId="16" applyFont="1" applyFill="1" applyBorder="1" applyAlignment="1">
      <alignment/>
    </xf>
    <xf numFmtId="0" fontId="2" fillId="0" borderId="12" xfId="0" applyFont="1" applyFill="1" applyBorder="1" applyAlignment="1">
      <alignment/>
    </xf>
    <xf numFmtId="190" fontId="2" fillId="0" borderId="12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38" fontId="0" fillId="0" borderId="0" xfId="16" applyFont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.625" style="2" customWidth="1"/>
    <col min="4" max="6" width="9.00390625" style="2" customWidth="1"/>
    <col min="7" max="7" width="9.625" style="2" customWidth="1"/>
    <col min="8" max="10" width="8.625" style="2" customWidth="1"/>
    <col min="11" max="12" width="8.125" style="2" customWidth="1"/>
    <col min="13" max="14" width="8.625" style="2" customWidth="1"/>
    <col min="15" max="15" width="3.75390625" style="2" customWidth="1"/>
    <col min="16" max="16" width="9.00390625" style="2" hidden="1" customWidth="1"/>
    <col min="17" max="17" width="9.25390625" style="2" hidden="1" customWidth="1"/>
    <col min="18" max="16384" width="9.00390625" style="2" customWidth="1"/>
  </cols>
  <sheetData>
    <row r="1" ht="13.5">
      <c r="A1" s="1" t="s">
        <v>46</v>
      </c>
    </row>
    <row r="2" ht="21.75" customHeight="1">
      <c r="M2" s="3" t="s">
        <v>19</v>
      </c>
    </row>
    <row r="3" spans="1:16" ht="12.75" customHeight="1">
      <c r="A3" s="4"/>
      <c r="B3" s="5"/>
      <c r="C3" s="5"/>
      <c r="D3" s="5"/>
      <c r="E3" s="5"/>
      <c r="F3" s="5"/>
      <c r="G3" s="6"/>
      <c r="H3" s="47" t="s">
        <v>20</v>
      </c>
      <c r="I3" s="47"/>
      <c r="J3" s="47"/>
      <c r="K3" s="8"/>
      <c r="L3" s="9"/>
      <c r="M3" s="48" t="s">
        <v>16</v>
      </c>
      <c r="N3" s="49"/>
      <c r="O3" s="10"/>
      <c r="P3" s="46" t="s">
        <v>44</v>
      </c>
    </row>
    <row r="4" spans="1:17" ht="12.75" customHeight="1">
      <c r="A4" s="11"/>
      <c r="B4" s="12"/>
      <c r="C4" s="12"/>
      <c r="D4" s="12"/>
      <c r="E4" s="12"/>
      <c r="F4" s="12"/>
      <c r="G4" s="13"/>
      <c r="H4" s="47" t="s">
        <v>42</v>
      </c>
      <c r="I4" s="47"/>
      <c r="J4" s="7" t="s">
        <v>34</v>
      </c>
      <c r="K4" s="14" t="s">
        <v>14</v>
      </c>
      <c r="L4" s="15" t="s">
        <v>15</v>
      </c>
      <c r="M4" s="50" t="s">
        <v>17</v>
      </c>
      <c r="N4" s="51"/>
      <c r="O4" s="10"/>
      <c r="P4" s="16" t="s">
        <v>26</v>
      </c>
      <c r="Q4" s="2" t="s">
        <v>26</v>
      </c>
    </row>
    <row r="5" spans="1:17" ht="12.75" customHeight="1">
      <c r="A5" s="11"/>
      <c r="B5" s="12"/>
      <c r="C5" s="12"/>
      <c r="D5" s="12"/>
      <c r="E5" s="12"/>
      <c r="F5" s="12"/>
      <c r="G5" s="13"/>
      <c r="H5" s="17" t="s">
        <v>35</v>
      </c>
      <c r="I5" s="17" t="s">
        <v>12</v>
      </c>
      <c r="J5" s="17" t="s">
        <v>35</v>
      </c>
      <c r="K5" s="18" t="s">
        <v>13</v>
      </c>
      <c r="L5" s="19" t="s">
        <v>37</v>
      </c>
      <c r="M5" s="17" t="s">
        <v>18</v>
      </c>
      <c r="N5" s="17" t="s">
        <v>18</v>
      </c>
      <c r="O5" s="20"/>
      <c r="P5" s="2" t="s">
        <v>45</v>
      </c>
      <c r="Q5" s="2" t="s">
        <v>33</v>
      </c>
    </row>
    <row r="6" spans="1:17" ht="12.75" customHeight="1">
      <c r="A6" s="21"/>
      <c r="B6" s="22"/>
      <c r="C6" s="22"/>
      <c r="D6" s="22"/>
      <c r="E6" s="22"/>
      <c r="F6" s="22"/>
      <c r="G6" s="23"/>
      <c r="H6" s="24" t="s">
        <v>13</v>
      </c>
      <c r="I6" s="24" t="s">
        <v>37</v>
      </c>
      <c r="J6" s="24" t="s">
        <v>13</v>
      </c>
      <c r="K6" s="25"/>
      <c r="L6" s="24"/>
      <c r="M6" s="24" t="s">
        <v>43</v>
      </c>
      <c r="N6" s="24" t="s">
        <v>36</v>
      </c>
      <c r="O6" s="26"/>
      <c r="P6" s="46">
        <v>6216289</v>
      </c>
      <c r="Q6" s="27">
        <v>6122000</v>
      </c>
    </row>
    <row r="7" spans="1:17" ht="18.75" customHeight="1">
      <c r="A7" s="4" t="s">
        <v>11</v>
      </c>
      <c r="B7" s="5"/>
      <c r="C7" s="5"/>
      <c r="D7" s="5"/>
      <c r="E7" s="5"/>
      <c r="F7" s="5"/>
      <c r="G7" s="6"/>
      <c r="H7" s="28">
        <f>H9+H22+H24+H31+H35+H33</f>
        <v>4951</v>
      </c>
      <c r="I7" s="29">
        <v>100</v>
      </c>
      <c r="J7" s="28">
        <v>4930</v>
      </c>
      <c r="K7" s="30">
        <f>H7-J7</f>
        <v>21</v>
      </c>
      <c r="L7" s="31">
        <f>K7/J7*100</f>
        <v>0.4259634888438134</v>
      </c>
      <c r="M7" s="32">
        <f>H7/P7*100000</f>
        <v>79.64558919316653</v>
      </c>
      <c r="N7" s="32">
        <f>J7/Q7*100000</f>
        <v>80.52923881084612</v>
      </c>
      <c r="O7" s="33"/>
      <c r="P7" s="46">
        <v>6216289</v>
      </c>
      <c r="Q7" s="27">
        <f aca="true" t="shared" si="0" ref="Q7:Q31">Q$6</f>
        <v>6122000</v>
      </c>
    </row>
    <row r="8" spans="1:17" ht="13.5">
      <c r="A8" s="11"/>
      <c r="B8" s="12"/>
      <c r="C8" s="12"/>
      <c r="D8" s="12"/>
      <c r="E8" s="12"/>
      <c r="F8" s="12"/>
      <c r="G8" s="13"/>
      <c r="H8" s="34"/>
      <c r="I8" s="35"/>
      <c r="J8" s="34"/>
      <c r="K8" s="36"/>
      <c r="L8" s="37"/>
      <c r="M8" s="38"/>
      <c r="N8" s="39" t="s">
        <v>38</v>
      </c>
      <c r="O8" s="33"/>
      <c r="P8" s="46">
        <v>6216289</v>
      </c>
      <c r="Q8" s="27">
        <f t="shared" si="0"/>
        <v>6122000</v>
      </c>
    </row>
    <row r="9" spans="1:17" ht="13.5">
      <c r="A9" s="11" t="s">
        <v>21</v>
      </c>
      <c r="B9" s="12"/>
      <c r="C9" s="12"/>
      <c r="D9" s="12"/>
      <c r="E9" s="12"/>
      <c r="F9" s="12"/>
      <c r="G9" s="13"/>
      <c r="H9" s="34">
        <f>H10+H18</f>
        <v>4822</v>
      </c>
      <c r="I9" s="39">
        <f>H9/H7*100</f>
        <v>97.39446576449203</v>
      </c>
      <c r="J9" s="34">
        <v>4784</v>
      </c>
      <c r="K9" s="36">
        <f aca="true" t="shared" si="1" ref="K9:K35">H9-J9</f>
        <v>38</v>
      </c>
      <c r="L9" s="37">
        <f>K9/J9*100</f>
        <v>0.794314381270903</v>
      </c>
      <c r="M9" s="39">
        <f>H9/P9*100000</f>
        <v>77.57039609966654</v>
      </c>
      <c r="N9" s="39">
        <f aca="true" t="shared" si="2" ref="N9:N35">J9/Q9*100000</f>
        <v>78.14439725579875</v>
      </c>
      <c r="O9" s="33"/>
      <c r="P9" s="46">
        <v>6216289</v>
      </c>
      <c r="Q9" s="27">
        <f t="shared" si="0"/>
        <v>6122000</v>
      </c>
    </row>
    <row r="10" spans="1:17" ht="13.5">
      <c r="A10" s="11"/>
      <c r="B10" s="12" t="s">
        <v>0</v>
      </c>
      <c r="C10" s="12"/>
      <c r="D10" s="12"/>
      <c r="E10" s="12"/>
      <c r="F10" s="12"/>
      <c r="G10" s="13"/>
      <c r="H10" s="34">
        <f>SUM(H11:H14)</f>
        <v>871</v>
      </c>
      <c r="I10" s="39">
        <f>H10/H7*100</f>
        <v>17.592405574631385</v>
      </c>
      <c r="J10" s="34">
        <v>889</v>
      </c>
      <c r="K10" s="36">
        <f t="shared" si="1"/>
        <v>-18</v>
      </c>
      <c r="L10" s="37">
        <f>K10/J10*100</f>
        <v>-2.0247469066366706</v>
      </c>
      <c r="M10" s="39">
        <f>H10/P10*100000</f>
        <v>14.011575073166643</v>
      </c>
      <c r="N10" s="39">
        <f t="shared" si="2"/>
        <v>14.521398235870631</v>
      </c>
      <c r="O10" s="33"/>
      <c r="P10" s="46">
        <v>6216289</v>
      </c>
      <c r="Q10" s="27">
        <f t="shared" si="0"/>
        <v>6122000</v>
      </c>
    </row>
    <row r="11" spans="1:17" ht="13.5">
      <c r="A11" s="11"/>
      <c r="B11" s="12"/>
      <c r="C11" s="12" t="s">
        <v>28</v>
      </c>
      <c r="D11" s="12"/>
      <c r="E11" s="12"/>
      <c r="F11" s="12"/>
      <c r="G11" s="13"/>
      <c r="H11" s="34"/>
      <c r="I11" s="39"/>
      <c r="J11" s="34"/>
      <c r="K11" s="36"/>
      <c r="L11" s="37"/>
      <c r="M11" s="38"/>
      <c r="N11" s="39" t="s">
        <v>40</v>
      </c>
      <c r="O11" s="33"/>
      <c r="P11" s="46">
        <v>6216289</v>
      </c>
      <c r="Q11" s="27">
        <f t="shared" si="0"/>
        <v>6122000</v>
      </c>
    </row>
    <row r="12" spans="1:17" ht="13.5">
      <c r="A12" s="11"/>
      <c r="B12" s="12"/>
      <c r="C12" s="12" t="s">
        <v>1</v>
      </c>
      <c r="D12" s="12"/>
      <c r="E12" s="12"/>
      <c r="F12" s="12"/>
      <c r="G12" s="13"/>
      <c r="H12" s="40">
        <v>0</v>
      </c>
      <c r="I12" s="39">
        <f>H12/H7*100</f>
        <v>0</v>
      </c>
      <c r="J12" s="34">
        <v>0</v>
      </c>
      <c r="K12" s="36">
        <f t="shared" si="1"/>
        <v>0</v>
      </c>
      <c r="L12" s="37">
        <v>0</v>
      </c>
      <c r="M12" s="39">
        <f>H12/P12*100000</f>
        <v>0</v>
      </c>
      <c r="N12" s="39">
        <f t="shared" si="2"/>
        <v>0</v>
      </c>
      <c r="O12" s="33"/>
      <c r="P12" s="46">
        <v>6216289</v>
      </c>
      <c r="Q12" s="27">
        <f t="shared" si="0"/>
        <v>6122000</v>
      </c>
    </row>
    <row r="13" spans="1:17" ht="13.5">
      <c r="A13" s="11"/>
      <c r="B13" s="12"/>
      <c r="C13" s="12" t="s">
        <v>29</v>
      </c>
      <c r="D13" s="12"/>
      <c r="E13" s="12"/>
      <c r="F13" s="12"/>
      <c r="G13" s="13"/>
      <c r="H13" s="34">
        <v>110</v>
      </c>
      <c r="I13" s="39">
        <f>H13/H7*100</f>
        <v>2.2217733791153305</v>
      </c>
      <c r="J13" s="34">
        <v>115</v>
      </c>
      <c r="K13" s="36">
        <f t="shared" si="1"/>
        <v>-5</v>
      </c>
      <c r="L13" s="37">
        <f aca="true" t="shared" si="3" ref="L13:L33">K13/J13*100</f>
        <v>-4.3478260869565215</v>
      </c>
      <c r="M13" s="39">
        <f>H13/P13*100000</f>
        <v>1.7695444983333306</v>
      </c>
      <c r="N13" s="39">
        <f t="shared" si="2"/>
        <v>1.8784710878797777</v>
      </c>
      <c r="O13" s="33"/>
      <c r="P13" s="46">
        <v>6216289</v>
      </c>
      <c r="Q13" s="27">
        <f t="shared" si="0"/>
        <v>6122000</v>
      </c>
    </row>
    <row r="14" spans="1:17" ht="13.5">
      <c r="A14" s="11"/>
      <c r="B14" s="12"/>
      <c r="C14" s="12" t="s">
        <v>30</v>
      </c>
      <c r="D14" s="12"/>
      <c r="E14" s="12"/>
      <c r="F14" s="12"/>
      <c r="G14" s="13"/>
      <c r="H14" s="34">
        <v>761</v>
      </c>
      <c r="I14" s="39">
        <f>H14/H7*100</f>
        <v>15.370632195516057</v>
      </c>
      <c r="J14" s="34">
        <v>774</v>
      </c>
      <c r="K14" s="36">
        <f t="shared" si="1"/>
        <v>-13</v>
      </c>
      <c r="L14" s="37">
        <f>K14/J14*100</f>
        <v>-1.6795865633074936</v>
      </c>
      <c r="M14" s="39">
        <f>H14/P14*100000</f>
        <v>12.242030574833313</v>
      </c>
      <c r="N14" s="39">
        <f t="shared" si="2"/>
        <v>12.642927147990852</v>
      </c>
      <c r="O14" s="33"/>
      <c r="P14" s="46">
        <v>6216289</v>
      </c>
      <c r="Q14" s="27">
        <f t="shared" si="0"/>
        <v>6122000</v>
      </c>
    </row>
    <row r="15" spans="1:17" ht="13.5">
      <c r="A15" s="11"/>
      <c r="B15" s="12"/>
      <c r="C15" s="12"/>
      <c r="D15" s="12" t="s">
        <v>2</v>
      </c>
      <c r="E15" s="12"/>
      <c r="F15" s="12"/>
      <c r="G15" s="13"/>
      <c r="H15" s="34">
        <v>320</v>
      </c>
      <c r="I15" s="39">
        <f>H15/H7*100</f>
        <v>6.463340739244597</v>
      </c>
      <c r="J15" s="34">
        <v>326</v>
      </c>
      <c r="K15" s="36">
        <f t="shared" si="1"/>
        <v>-6</v>
      </c>
      <c r="L15" s="37">
        <f t="shared" si="3"/>
        <v>-1.8404907975460123</v>
      </c>
      <c r="M15" s="39">
        <f>H15/P15*100000</f>
        <v>5.147765813333325</v>
      </c>
      <c r="N15" s="39">
        <f t="shared" si="2"/>
        <v>5.325057170859196</v>
      </c>
      <c r="O15" s="33"/>
      <c r="P15" s="46">
        <v>6216289</v>
      </c>
      <c r="Q15" s="27">
        <f t="shared" si="0"/>
        <v>6122000</v>
      </c>
    </row>
    <row r="16" spans="1:17" ht="13.5">
      <c r="A16" s="11"/>
      <c r="B16" s="12"/>
      <c r="C16" s="12"/>
      <c r="D16" s="12" t="s">
        <v>41</v>
      </c>
      <c r="E16" s="12"/>
      <c r="F16" s="12"/>
      <c r="G16" s="13"/>
      <c r="H16" s="34">
        <v>441</v>
      </c>
      <c r="I16" s="39">
        <f>H16/H7*100</f>
        <v>8.90729145627146</v>
      </c>
      <c r="J16" s="34">
        <v>448</v>
      </c>
      <c r="K16" s="36">
        <f t="shared" si="1"/>
        <v>-7</v>
      </c>
      <c r="L16" s="37">
        <f t="shared" si="3"/>
        <v>-1.5625</v>
      </c>
      <c r="M16" s="39">
        <f>H16/P16*100000</f>
        <v>7.094264761499987</v>
      </c>
      <c r="N16" s="39">
        <f t="shared" si="2"/>
        <v>7.3178699771316555</v>
      </c>
      <c r="O16" s="33"/>
      <c r="P16" s="46">
        <v>6216289</v>
      </c>
      <c r="Q16" s="27">
        <f t="shared" si="0"/>
        <v>6122000</v>
      </c>
    </row>
    <row r="17" spans="1:17" ht="13.5">
      <c r="A17" s="11"/>
      <c r="B17" s="12"/>
      <c r="C17" s="12"/>
      <c r="D17" s="12"/>
      <c r="E17" s="12"/>
      <c r="F17" s="12"/>
      <c r="G17" s="13"/>
      <c r="H17" s="34"/>
      <c r="I17" s="39"/>
      <c r="J17" s="34"/>
      <c r="K17" s="36"/>
      <c r="L17" s="37"/>
      <c r="M17" s="38"/>
      <c r="N17" s="39" t="s">
        <v>39</v>
      </c>
      <c r="O17" s="33"/>
      <c r="P17" s="46">
        <v>6216289</v>
      </c>
      <c r="Q17" s="27">
        <f t="shared" si="0"/>
        <v>6122000</v>
      </c>
    </row>
    <row r="18" spans="1:17" ht="13.5">
      <c r="A18" s="11"/>
      <c r="B18" s="12" t="s">
        <v>3</v>
      </c>
      <c r="C18" s="12"/>
      <c r="D18" s="12"/>
      <c r="E18" s="12"/>
      <c r="F18" s="12"/>
      <c r="G18" s="13"/>
      <c r="H18" s="34">
        <f>SUM(H19:H20)</f>
        <v>3951</v>
      </c>
      <c r="I18" s="39">
        <f>H18/H7*100</f>
        <v>79.80206018986064</v>
      </c>
      <c r="J18" s="34">
        <v>3895</v>
      </c>
      <c r="K18" s="36">
        <f t="shared" si="1"/>
        <v>56</v>
      </c>
      <c r="L18" s="37">
        <f t="shared" si="3"/>
        <v>1.4377406931964056</v>
      </c>
      <c r="M18" s="39">
        <f>H18/P18*100000</f>
        <v>63.5588210264999</v>
      </c>
      <c r="N18" s="39">
        <f t="shared" si="2"/>
        <v>63.62299901992813</v>
      </c>
      <c r="O18" s="33"/>
      <c r="P18" s="46">
        <v>6216289</v>
      </c>
      <c r="Q18" s="27">
        <f t="shared" si="0"/>
        <v>6122000</v>
      </c>
    </row>
    <row r="19" spans="1:17" ht="13.5">
      <c r="A19" s="11"/>
      <c r="B19" s="12"/>
      <c r="C19" s="12" t="s">
        <v>4</v>
      </c>
      <c r="D19" s="12"/>
      <c r="E19" s="12"/>
      <c r="F19" s="12"/>
      <c r="G19" s="13"/>
      <c r="H19" s="34">
        <v>2640</v>
      </c>
      <c r="I19" s="39">
        <f>H19/H7*100</f>
        <v>53.32256109876793</v>
      </c>
      <c r="J19" s="34">
        <v>2619</v>
      </c>
      <c r="K19" s="36">
        <f t="shared" si="1"/>
        <v>21</v>
      </c>
      <c r="L19" s="37">
        <f t="shared" si="3"/>
        <v>0.8018327605956471</v>
      </c>
      <c r="M19" s="39">
        <f>H19/P19*100000</f>
        <v>42.46906795999993</v>
      </c>
      <c r="N19" s="39">
        <f t="shared" si="2"/>
        <v>42.78013721006207</v>
      </c>
      <c r="O19" s="33"/>
      <c r="P19" s="46">
        <v>6216289</v>
      </c>
      <c r="Q19" s="27">
        <f t="shared" si="0"/>
        <v>6122000</v>
      </c>
    </row>
    <row r="20" spans="1:17" ht="13.5">
      <c r="A20" s="11"/>
      <c r="B20" s="12"/>
      <c r="C20" s="12" t="s">
        <v>5</v>
      </c>
      <c r="D20" s="12"/>
      <c r="E20" s="12"/>
      <c r="F20" s="12"/>
      <c r="G20" s="13"/>
      <c r="H20" s="34">
        <v>1311</v>
      </c>
      <c r="I20" s="39">
        <f>H20/H7*100</f>
        <v>26.479499091092705</v>
      </c>
      <c r="J20" s="34">
        <v>1276</v>
      </c>
      <c r="K20" s="36">
        <f t="shared" si="1"/>
        <v>35</v>
      </c>
      <c r="L20" s="37">
        <f t="shared" si="3"/>
        <v>2.74294670846395</v>
      </c>
      <c r="M20" s="39">
        <f>H20/P20*100000</f>
        <v>21.089753066499963</v>
      </c>
      <c r="N20" s="39">
        <f t="shared" si="2"/>
        <v>20.842861809866054</v>
      </c>
      <c r="O20" s="33"/>
      <c r="P20" s="46">
        <v>6216289</v>
      </c>
      <c r="Q20" s="27">
        <f t="shared" si="0"/>
        <v>6122000</v>
      </c>
    </row>
    <row r="21" spans="1:17" ht="13.5">
      <c r="A21" s="11"/>
      <c r="B21" s="12"/>
      <c r="C21" s="12"/>
      <c r="D21" s="12"/>
      <c r="E21" s="12"/>
      <c r="F21" s="12"/>
      <c r="G21" s="13"/>
      <c r="H21" s="34"/>
      <c r="I21" s="39"/>
      <c r="J21" s="34"/>
      <c r="K21" s="36"/>
      <c r="L21" s="37"/>
      <c r="M21" s="38"/>
      <c r="N21" s="39" t="s">
        <v>38</v>
      </c>
      <c r="O21" s="33"/>
      <c r="P21" s="46">
        <v>6216289</v>
      </c>
      <c r="Q21" s="27">
        <f t="shared" si="0"/>
        <v>6122000</v>
      </c>
    </row>
    <row r="22" spans="1:17" ht="13.5">
      <c r="A22" s="11" t="s">
        <v>22</v>
      </c>
      <c r="B22" s="12"/>
      <c r="C22" s="12"/>
      <c r="D22" s="12"/>
      <c r="E22" s="12"/>
      <c r="F22" s="12"/>
      <c r="G22" s="13"/>
      <c r="H22" s="40">
        <v>1</v>
      </c>
      <c r="I22" s="39">
        <f>H22/H7*100</f>
        <v>0.020197939810139363</v>
      </c>
      <c r="J22" s="40">
        <v>0</v>
      </c>
      <c r="K22" s="36">
        <f t="shared" si="1"/>
        <v>1</v>
      </c>
      <c r="L22" s="41" t="s">
        <v>27</v>
      </c>
      <c r="M22" s="39">
        <f>H22/P22*100000</f>
        <v>0.01608676816666664</v>
      </c>
      <c r="N22" s="39">
        <f t="shared" si="2"/>
        <v>0</v>
      </c>
      <c r="O22" s="33"/>
      <c r="P22" s="46">
        <v>6216289</v>
      </c>
      <c r="Q22" s="27">
        <f t="shared" si="0"/>
        <v>6122000</v>
      </c>
    </row>
    <row r="23" spans="1:17" ht="13.5">
      <c r="A23" s="11"/>
      <c r="B23" s="12"/>
      <c r="C23" s="12"/>
      <c r="D23" s="12"/>
      <c r="E23" s="12"/>
      <c r="F23" s="12"/>
      <c r="G23" s="13"/>
      <c r="H23" s="34"/>
      <c r="I23" s="39"/>
      <c r="J23" s="34"/>
      <c r="K23" s="36"/>
      <c r="L23" s="37"/>
      <c r="M23" s="38"/>
      <c r="N23" s="39" t="s">
        <v>38</v>
      </c>
      <c r="O23" s="33"/>
      <c r="P23" s="46">
        <v>6216289</v>
      </c>
      <c r="Q23" s="27">
        <f t="shared" si="0"/>
        <v>6122000</v>
      </c>
    </row>
    <row r="24" spans="1:17" ht="13.5">
      <c r="A24" s="11" t="s">
        <v>23</v>
      </c>
      <c r="B24" s="12"/>
      <c r="C24" s="12"/>
      <c r="D24" s="12"/>
      <c r="E24" s="12"/>
      <c r="F24" s="12"/>
      <c r="G24" s="13"/>
      <c r="H24" s="34">
        <f>SUM(H25:H27)</f>
        <v>84</v>
      </c>
      <c r="I24" s="39">
        <f>H24/H7*100</f>
        <v>1.6966269440517066</v>
      </c>
      <c r="J24" s="34">
        <v>95</v>
      </c>
      <c r="K24" s="36">
        <f t="shared" si="1"/>
        <v>-11</v>
      </c>
      <c r="L24" s="37">
        <f t="shared" si="3"/>
        <v>-11.578947368421053</v>
      </c>
      <c r="M24" s="39">
        <f aca="true" t="shared" si="4" ref="M24:M29">H24/P24*100000</f>
        <v>1.3512885259999978</v>
      </c>
      <c r="N24" s="39">
        <f t="shared" si="2"/>
        <v>1.551780463900686</v>
      </c>
      <c r="O24" s="33"/>
      <c r="P24" s="46">
        <v>6216289</v>
      </c>
      <c r="Q24" s="27">
        <f t="shared" si="0"/>
        <v>6122000</v>
      </c>
    </row>
    <row r="25" spans="1:17" ht="13.5">
      <c r="A25" s="11"/>
      <c r="B25" s="12" t="s">
        <v>6</v>
      </c>
      <c r="C25" s="12"/>
      <c r="D25" s="12"/>
      <c r="E25" s="12"/>
      <c r="F25" s="12"/>
      <c r="G25" s="13"/>
      <c r="H25" s="34">
        <v>75</v>
      </c>
      <c r="I25" s="39">
        <f>H25/H7*100</f>
        <v>1.5148454857604525</v>
      </c>
      <c r="J25" s="34">
        <v>87</v>
      </c>
      <c r="K25" s="36">
        <f t="shared" si="1"/>
        <v>-12</v>
      </c>
      <c r="L25" s="37">
        <f t="shared" si="3"/>
        <v>-13.793103448275861</v>
      </c>
      <c r="M25" s="39">
        <f t="shared" si="4"/>
        <v>1.2065076124999978</v>
      </c>
      <c r="N25" s="39">
        <f t="shared" si="2"/>
        <v>1.4211042143090493</v>
      </c>
      <c r="O25" s="33"/>
      <c r="P25" s="46">
        <v>6216289</v>
      </c>
      <c r="Q25" s="27">
        <f t="shared" si="0"/>
        <v>6122000</v>
      </c>
    </row>
    <row r="26" spans="1:17" ht="13.5">
      <c r="A26" s="11"/>
      <c r="B26" s="12" t="s">
        <v>7</v>
      </c>
      <c r="C26" s="12"/>
      <c r="D26" s="12"/>
      <c r="E26" s="12"/>
      <c r="F26" s="12"/>
      <c r="G26" s="13"/>
      <c r="H26" s="34">
        <v>5</v>
      </c>
      <c r="I26" s="39">
        <f>H26/H7*100</f>
        <v>0.10098969905069682</v>
      </c>
      <c r="J26" s="34">
        <v>4</v>
      </c>
      <c r="K26" s="36">
        <f t="shared" si="1"/>
        <v>1</v>
      </c>
      <c r="L26" s="37">
        <f t="shared" si="3"/>
        <v>25</v>
      </c>
      <c r="M26" s="39">
        <f t="shared" si="4"/>
        <v>0.0804338408333332</v>
      </c>
      <c r="N26" s="39">
        <f t="shared" si="2"/>
        <v>0.06533812479581835</v>
      </c>
      <c r="O26" s="33"/>
      <c r="P26" s="46">
        <v>6216289</v>
      </c>
      <c r="Q26" s="27">
        <f t="shared" si="0"/>
        <v>6122000</v>
      </c>
    </row>
    <row r="27" spans="1:17" ht="13.5">
      <c r="A27" s="11"/>
      <c r="B27" s="12" t="s">
        <v>8</v>
      </c>
      <c r="C27" s="12"/>
      <c r="D27" s="12"/>
      <c r="E27" s="12"/>
      <c r="F27" s="12"/>
      <c r="G27" s="13"/>
      <c r="H27" s="34">
        <v>4</v>
      </c>
      <c r="I27" s="39">
        <f>H27/H7*100</f>
        <v>0.08079175924055745</v>
      </c>
      <c r="J27" s="34">
        <v>4</v>
      </c>
      <c r="K27" s="36">
        <f t="shared" si="1"/>
        <v>0</v>
      </c>
      <c r="L27" s="37">
        <f t="shared" si="3"/>
        <v>0</v>
      </c>
      <c r="M27" s="39">
        <f t="shared" si="4"/>
        <v>0.06434707266666656</v>
      </c>
      <c r="N27" s="39">
        <f t="shared" si="2"/>
        <v>0.06533812479581835</v>
      </c>
      <c r="O27" s="33"/>
      <c r="P27" s="46">
        <v>6216289</v>
      </c>
      <c r="Q27" s="27">
        <f t="shared" si="0"/>
        <v>6122000</v>
      </c>
    </row>
    <row r="28" spans="1:17" ht="13.5">
      <c r="A28" s="11"/>
      <c r="B28" s="12"/>
      <c r="C28" s="12" t="s">
        <v>9</v>
      </c>
      <c r="D28" s="12"/>
      <c r="E28" s="12"/>
      <c r="F28" s="12"/>
      <c r="G28" s="13"/>
      <c r="H28" s="34">
        <v>4</v>
      </c>
      <c r="I28" s="39">
        <f>H28/H7*100</f>
        <v>0.08079175924055745</v>
      </c>
      <c r="J28" s="34">
        <v>4</v>
      </c>
      <c r="K28" s="36">
        <f t="shared" si="1"/>
        <v>0</v>
      </c>
      <c r="L28" s="37">
        <f t="shared" si="3"/>
        <v>0</v>
      </c>
      <c r="M28" s="39">
        <f t="shared" si="4"/>
        <v>0.06434707266666656</v>
      </c>
      <c r="N28" s="39">
        <f t="shared" si="2"/>
        <v>0.06533812479581835</v>
      </c>
      <c r="O28" s="33"/>
      <c r="P28" s="46">
        <v>6216289</v>
      </c>
      <c r="Q28" s="27">
        <f t="shared" si="0"/>
        <v>6122000</v>
      </c>
    </row>
    <row r="29" spans="1:17" ht="13.5">
      <c r="A29" s="11"/>
      <c r="B29" s="12"/>
      <c r="C29" s="12" t="s">
        <v>10</v>
      </c>
      <c r="D29" s="12"/>
      <c r="E29" s="12"/>
      <c r="F29" s="12"/>
      <c r="G29" s="13"/>
      <c r="H29" s="40">
        <v>0</v>
      </c>
      <c r="I29" s="39">
        <f>H29/H7*100</f>
        <v>0</v>
      </c>
      <c r="J29" s="40">
        <v>0</v>
      </c>
      <c r="K29" s="36">
        <f t="shared" si="1"/>
        <v>0</v>
      </c>
      <c r="L29" s="41" t="s">
        <v>27</v>
      </c>
      <c r="M29" s="39">
        <f t="shared" si="4"/>
        <v>0</v>
      </c>
      <c r="N29" s="39">
        <f t="shared" si="2"/>
        <v>0</v>
      </c>
      <c r="O29" s="33"/>
      <c r="P29" s="46">
        <v>6216289</v>
      </c>
      <c r="Q29" s="27">
        <f t="shared" si="0"/>
        <v>6122000</v>
      </c>
    </row>
    <row r="30" spans="1:17" ht="13.5">
      <c r="A30" s="11"/>
      <c r="B30" s="12"/>
      <c r="C30" s="12"/>
      <c r="D30" s="12"/>
      <c r="E30" s="12"/>
      <c r="F30" s="12"/>
      <c r="G30" s="13"/>
      <c r="H30" s="34"/>
      <c r="I30" s="39"/>
      <c r="J30" s="34"/>
      <c r="K30" s="36"/>
      <c r="L30" s="37"/>
      <c r="M30" s="38"/>
      <c r="N30" s="39" t="s">
        <v>38</v>
      </c>
      <c r="O30" s="33"/>
      <c r="P30" s="46">
        <v>6216289</v>
      </c>
      <c r="Q30" s="27">
        <f t="shared" si="0"/>
        <v>6122000</v>
      </c>
    </row>
    <row r="31" spans="1:17" ht="13.5">
      <c r="A31" s="12" t="s">
        <v>31</v>
      </c>
      <c r="C31" s="12"/>
      <c r="D31" s="12"/>
      <c r="E31" s="12"/>
      <c r="F31" s="12"/>
      <c r="G31" s="13"/>
      <c r="H31" s="34">
        <v>8</v>
      </c>
      <c r="I31" s="39">
        <f>H31/H7*100</f>
        <v>0.1615835184811149</v>
      </c>
      <c r="J31" s="34">
        <v>8</v>
      </c>
      <c r="K31" s="36">
        <f t="shared" si="1"/>
        <v>0</v>
      </c>
      <c r="L31" s="37">
        <f t="shared" si="3"/>
        <v>0</v>
      </c>
      <c r="M31" s="39">
        <f>H31/P31*100000</f>
        <v>0.12869414533333312</v>
      </c>
      <c r="N31" s="39">
        <f t="shared" si="2"/>
        <v>0.1306762495916367</v>
      </c>
      <c r="O31" s="33"/>
      <c r="P31" s="46">
        <v>6216289</v>
      </c>
      <c r="Q31" s="27">
        <f t="shared" si="0"/>
        <v>6122000</v>
      </c>
    </row>
    <row r="32" spans="1:17" ht="13.5">
      <c r="A32" s="11"/>
      <c r="B32" s="12"/>
      <c r="C32" s="12"/>
      <c r="D32" s="12"/>
      <c r="E32" s="12"/>
      <c r="F32" s="12"/>
      <c r="G32" s="13"/>
      <c r="H32" s="34"/>
      <c r="I32" s="39"/>
      <c r="J32" s="34"/>
      <c r="K32" s="36"/>
      <c r="L32" s="37"/>
      <c r="M32" s="39"/>
      <c r="N32" s="39" t="s">
        <v>38</v>
      </c>
      <c r="O32" s="33"/>
      <c r="P32" s="46">
        <v>6216289</v>
      </c>
      <c r="Q32" s="27"/>
    </row>
    <row r="33" spans="1:17" ht="13.5">
      <c r="A33" s="12" t="s">
        <v>32</v>
      </c>
      <c r="C33" s="12"/>
      <c r="D33" s="12"/>
      <c r="E33" s="12"/>
      <c r="F33" s="12"/>
      <c r="G33" s="13"/>
      <c r="H33" s="34">
        <v>36</v>
      </c>
      <c r="I33" s="39">
        <f>H33/H7*100</f>
        <v>0.7271258331650172</v>
      </c>
      <c r="J33" s="34">
        <v>42</v>
      </c>
      <c r="K33" s="36">
        <f t="shared" si="1"/>
        <v>-6</v>
      </c>
      <c r="L33" s="37">
        <f t="shared" si="3"/>
        <v>-14.285714285714285</v>
      </c>
      <c r="M33" s="39">
        <f>H33/P33*100000</f>
        <v>0.579123653999999</v>
      </c>
      <c r="N33" s="39">
        <f t="shared" si="2"/>
        <v>0.6860503103560928</v>
      </c>
      <c r="O33" s="33"/>
      <c r="P33" s="46">
        <v>6216289</v>
      </c>
      <c r="Q33" s="27">
        <f>Q$6</f>
        <v>6122000</v>
      </c>
    </row>
    <row r="34" spans="1:17" ht="13.5">
      <c r="A34" s="11"/>
      <c r="B34" s="12"/>
      <c r="C34" s="12"/>
      <c r="D34" s="12"/>
      <c r="E34" s="12"/>
      <c r="F34" s="12"/>
      <c r="G34" s="13"/>
      <c r="H34" s="34"/>
      <c r="I34" s="39"/>
      <c r="J34" s="34"/>
      <c r="K34" s="36"/>
      <c r="L34" s="37"/>
      <c r="M34" s="38"/>
      <c r="N34" s="39" t="s">
        <v>38</v>
      </c>
      <c r="O34" s="33"/>
      <c r="P34" s="46">
        <v>6216289</v>
      </c>
      <c r="Q34" s="27">
        <f>Q$6</f>
        <v>6122000</v>
      </c>
    </row>
    <row r="35" spans="1:17" ht="13.5">
      <c r="A35" s="11" t="s">
        <v>24</v>
      </c>
      <c r="B35" s="12"/>
      <c r="C35" s="12"/>
      <c r="D35" s="12"/>
      <c r="E35" s="12"/>
      <c r="F35" s="12"/>
      <c r="G35" s="13"/>
      <c r="H35" s="34">
        <v>0</v>
      </c>
      <c r="I35" s="39">
        <f>H35/H7*100</f>
        <v>0</v>
      </c>
      <c r="J35" s="34">
        <v>1</v>
      </c>
      <c r="K35" s="36">
        <f t="shared" si="1"/>
        <v>-1</v>
      </c>
      <c r="L35" s="41" t="s">
        <v>25</v>
      </c>
      <c r="M35" s="39">
        <f>H35/P35*100000</f>
        <v>0</v>
      </c>
      <c r="N35" s="39">
        <f t="shared" si="2"/>
        <v>0.01633453119895459</v>
      </c>
      <c r="O35" s="33"/>
      <c r="P35" s="46">
        <v>6216289</v>
      </c>
      <c r="Q35" s="27">
        <f>Q$6</f>
        <v>6122000</v>
      </c>
    </row>
    <row r="36" spans="1:17" ht="13.5">
      <c r="A36" s="21"/>
      <c r="B36" s="22"/>
      <c r="C36" s="22"/>
      <c r="D36" s="22"/>
      <c r="E36" s="22"/>
      <c r="F36" s="22"/>
      <c r="G36" s="23"/>
      <c r="H36" s="42"/>
      <c r="I36" s="43"/>
      <c r="J36" s="42"/>
      <c r="K36" s="23"/>
      <c r="L36" s="44"/>
      <c r="M36" s="43"/>
      <c r="N36" s="45" t="s">
        <v>39</v>
      </c>
      <c r="O36" s="33"/>
      <c r="P36" s="27"/>
      <c r="Q36" s="27"/>
    </row>
    <row r="37" spans="16:17" ht="13.5">
      <c r="P37" s="27"/>
      <c r="Q37" s="27"/>
    </row>
    <row r="38" spans="16:17" ht="13.5">
      <c r="P38" s="27"/>
      <c r="Q38" s="27"/>
    </row>
    <row r="39" ht="13.5">
      <c r="P39" s="27"/>
    </row>
  </sheetData>
  <mergeCells count="4">
    <mergeCell ref="H3:J3"/>
    <mergeCell ref="M3:N3"/>
    <mergeCell ref="H4:I4"/>
    <mergeCell ref="M4:N4"/>
  </mergeCells>
  <printOptions/>
  <pageMargins left="0.45" right="0.39" top="1" bottom="1" header="0.512" footer="0.512"/>
  <pageSetup horizontalDpi="600" verticalDpi="600" orientation="portrait" paperSize="9" scale="9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2012-01-26T09:06:33Z</cp:lastPrinted>
  <dcterms:created xsi:type="dcterms:W3CDTF">2002-01-07T07:05:22Z</dcterms:created>
  <dcterms:modified xsi:type="dcterms:W3CDTF">2012-01-26T09:44:53Z</dcterms:modified>
  <cp:category/>
  <cp:version/>
  <cp:contentType/>
  <cp:contentStatus/>
</cp:coreProperties>
</file>