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491" windowWidth="6375" windowHeight="8775" activeTab="0"/>
  </bookViews>
  <sheets>
    <sheet name="Sheet1" sheetId="1" r:id="rId1"/>
  </sheets>
  <definedNames>
    <definedName name="_xlnm.Print_Area" localSheetId="0">'Sheet1'!$B$1:$M$60</definedName>
  </definedNames>
  <calcPr fullCalcOnLoad="1"/>
</workbook>
</file>

<file path=xl/sharedStrings.xml><?xml version="1.0" encoding="utf-8"?>
<sst xmlns="http://schemas.openxmlformats.org/spreadsheetml/2006/main" count="109" uniqueCount="65">
  <si>
    <t>第２表　病院利用状況，病院・病床の種類・二次保健医療圏・保健所別</t>
  </si>
  <si>
    <t>在院患者延数</t>
  </si>
  <si>
    <t>新入院患者延数</t>
  </si>
  <si>
    <t>退院患者延数</t>
  </si>
  <si>
    <t>外来患者延数</t>
  </si>
  <si>
    <t>年間延数</t>
  </si>
  <si>
    <t>１日平均数</t>
  </si>
  <si>
    <t>１日平均数</t>
  </si>
  <si>
    <t>（病　　　　　院）</t>
  </si>
  <si>
    <t>総　　　　 　　数</t>
  </si>
  <si>
    <t>　　・</t>
  </si>
  <si>
    <t>一　　般　　病　　院</t>
  </si>
  <si>
    <t>　　・</t>
  </si>
  <si>
    <t>精　 神 　病　 床</t>
  </si>
  <si>
    <t>感染症 　病　 床</t>
  </si>
  <si>
    <t>結　 核 　病 　床</t>
  </si>
  <si>
    <r>
      <t>療　 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</si>
  <si>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　　・</t>
  </si>
  <si>
    <t>一 　般 　病　 床</t>
  </si>
  <si>
    <t>　　・</t>
  </si>
  <si>
    <t>（病　　　　　床）</t>
  </si>
  <si>
    <t>総　  　　　　　数</t>
  </si>
  <si>
    <t>精 　神　 病　 床</t>
  </si>
  <si>
    <t>感染症   病   床</t>
  </si>
  <si>
    <t>結 　核　 病　 床</t>
  </si>
  <si>
    <r>
      <t>療 　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</si>
  <si>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r>
      <t>一　 般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</si>
  <si>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（二次保健医療圏）</t>
  </si>
  <si>
    <t>総　　　　　　　数</t>
  </si>
  <si>
    <t>千　　　　　　　葉</t>
  </si>
  <si>
    <t>東 　葛 　南　部</t>
  </si>
  <si>
    <r>
      <t xml:space="preserve">東   葛   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部</t>
    </r>
  </si>
  <si>
    <r>
      <t xml:space="preserve">香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取   海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匝</t>
    </r>
  </si>
  <si>
    <r>
      <t>市　　　　</t>
    </r>
    <r>
      <rPr>
        <sz val="11"/>
        <rFont val="ＭＳ Ｐゴシック"/>
        <family val="3"/>
      </rPr>
      <t>　　　原</t>
    </r>
  </si>
  <si>
    <r>
      <t xml:space="preserve">安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房</t>
    </r>
  </si>
  <si>
    <t>君　　　　　　　津</t>
  </si>
  <si>
    <t>（保　　 健　 　所）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</si>
  <si>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</si>
  <si>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</si>
  <si>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</si>
  <si>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</si>
  <si>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</si>
  <si>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</si>
  <si>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</si>
  <si>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</si>
  <si>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</si>
  <si>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</si>
  <si>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</si>
  <si>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</si>
  <si>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</si>
  <si>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</si>
  <si>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</si>
  <si>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注１）率については四捨五入をしているため、総数に合わないことがある。</t>
  </si>
  <si>
    <t>【病院報告（患者票）】</t>
  </si>
  <si>
    <t>注２）県数値のうち、病床利用率・平均在院日数は厚生労働省発表数値である。　　　　　　　　　　</t>
  </si>
  <si>
    <t>注３）介護療養病床は、合計には含まない参考数値である。</t>
  </si>
  <si>
    <t>介護療養病床(再掲)</t>
  </si>
  <si>
    <t>精　神　科　病　院</t>
  </si>
  <si>
    <r>
      <t xml:space="preserve">印 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 xml:space="preserve">旛  </t>
    </r>
  </si>
  <si>
    <r>
      <t>山武 長生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夷隅</t>
    </r>
  </si>
  <si>
    <t>病床
利用率％</t>
  </si>
  <si>
    <t>平均
在院日数</t>
  </si>
  <si>
    <t>在院
外来比</t>
  </si>
  <si>
    <t>柏市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</si>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</sst>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.000_ "/>
    <numFmt numFmtId="180" formatCode="0_ "/>
    <numFmt numFmtId="181" formatCode="0.0_);[Red]\(0.0\)"/>
    <numFmt numFmtId="182" formatCode="0_);[Red]\(0\)"/>
    <numFmt numFmtId="183" formatCode="#,##0_ "/>
    <numFmt numFmtId="184" formatCode="#,##0_);[Red]\(#,##0\)"/>
    <numFmt numFmtId="185" formatCode="#,##0.0_ ;[Red]\-#,##0.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 horizontal="left" vertical="center"/>
    </xf>
    <xf numFmtId="38" fontId="0" fillId="0" borderId="10" xfId="49" applyFont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Border="1" applyAlignment="1">
      <alignment/>
    </xf>
    <xf numFmtId="38" fontId="5" fillId="0" borderId="0" xfId="49" applyFont="1" applyAlignment="1">
      <alignment/>
    </xf>
    <xf numFmtId="38" fontId="0" fillId="0" borderId="11" xfId="49" applyFont="1" applyBorder="1" applyAlignment="1">
      <alignment/>
    </xf>
    <xf numFmtId="38" fontId="2" fillId="0" borderId="11" xfId="49" applyFont="1" applyBorder="1" applyAlignment="1">
      <alignment/>
    </xf>
    <xf numFmtId="38" fontId="0" fillId="0" borderId="12" xfId="49" applyFont="1" applyBorder="1" applyAlignment="1">
      <alignment horizontal="center" vertical="center"/>
    </xf>
    <xf numFmtId="38" fontId="2" fillId="0" borderId="0" xfId="49" applyFont="1" applyAlignment="1">
      <alignment/>
    </xf>
    <xf numFmtId="38" fontId="0" fillId="0" borderId="13" xfId="49" applyFont="1" applyBorder="1" applyAlignment="1">
      <alignment horizontal="center" vertical="center"/>
    </xf>
    <xf numFmtId="38" fontId="2" fillId="0" borderId="0" xfId="49" applyFont="1" applyBorder="1" applyAlignment="1">
      <alignment/>
    </xf>
    <xf numFmtId="38" fontId="3" fillId="0" borderId="14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15" xfId="49" applyFont="1" applyBorder="1" applyAlignment="1">
      <alignment horizontal="right"/>
    </xf>
    <xf numFmtId="38" fontId="4" fillId="0" borderId="15" xfId="49" applyFont="1" applyBorder="1" applyAlignment="1">
      <alignment horizontal="center"/>
    </xf>
    <xf numFmtId="38" fontId="3" fillId="0" borderId="15" xfId="49" applyFont="1" applyBorder="1" applyAlignment="1">
      <alignment horizontal="center"/>
    </xf>
    <xf numFmtId="38" fontId="2" fillId="0" borderId="0" xfId="49" applyFont="1" applyFill="1" applyBorder="1" applyAlignment="1">
      <alignment/>
    </xf>
    <xf numFmtId="38" fontId="0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/>
    </xf>
    <xf numFmtId="38" fontId="0" fillId="0" borderId="0" xfId="49" applyFont="1" applyBorder="1" applyAlignment="1">
      <alignment horizontal="center"/>
    </xf>
    <xf numFmtId="38" fontId="6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5" fillId="0" borderId="0" xfId="49" applyNumberFormat="1" applyFont="1" applyAlignment="1">
      <alignment/>
    </xf>
    <xf numFmtId="40" fontId="0" fillId="0" borderId="0" xfId="49" applyNumberFormat="1" applyFont="1" applyAlignment="1">
      <alignment/>
    </xf>
    <xf numFmtId="40" fontId="5" fillId="0" borderId="0" xfId="49" applyNumberFormat="1" applyFont="1" applyAlignment="1">
      <alignment/>
    </xf>
    <xf numFmtId="40" fontId="0" fillId="0" borderId="0" xfId="49" applyNumberFormat="1" applyFont="1" applyAlignment="1">
      <alignment horizontal="right"/>
    </xf>
    <xf numFmtId="40" fontId="0" fillId="0" borderId="12" xfId="49" applyNumberFormat="1" applyFont="1" applyBorder="1" applyAlignment="1">
      <alignment/>
    </xf>
    <xf numFmtId="40" fontId="0" fillId="0" borderId="16" xfId="49" applyNumberFormat="1" applyFont="1" applyFill="1" applyBorder="1" applyAlignment="1">
      <alignment/>
    </xf>
    <xf numFmtId="40" fontId="0" fillId="0" borderId="16" xfId="49" applyNumberFormat="1" applyFont="1" applyBorder="1" applyAlignment="1">
      <alignment/>
    </xf>
    <xf numFmtId="40" fontId="5" fillId="0" borderId="0" xfId="49" applyNumberFormat="1" applyFont="1" applyAlignment="1">
      <alignment horizontal="right"/>
    </xf>
    <xf numFmtId="40" fontId="0" fillId="0" borderId="16" xfId="49" applyNumberFormat="1" applyFont="1" applyFill="1" applyBorder="1" applyAlignment="1">
      <alignment horizontal="right"/>
    </xf>
    <xf numFmtId="182" fontId="0" fillId="0" borderId="0" xfId="49" applyNumberFormat="1" applyFont="1" applyFill="1" applyBorder="1" applyAlignment="1">
      <alignment/>
    </xf>
    <xf numFmtId="182" fontId="0" fillId="0" borderId="0" xfId="49" applyNumberFormat="1" applyFont="1" applyFill="1" applyBorder="1" applyAlignment="1">
      <alignment horizontal="right"/>
    </xf>
    <xf numFmtId="0" fontId="3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distributed" indent="2"/>
      <protection/>
    </xf>
    <xf numFmtId="0" fontId="0" fillId="0" borderId="17" xfId="61" applyFont="1" applyBorder="1" applyAlignment="1">
      <alignment horizontal="distributed" indent="2"/>
      <protection/>
    </xf>
    <xf numFmtId="0" fontId="0" fillId="0" borderId="15" xfId="61" applyFont="1" applyBorder="1" applyAlignment="1">
      <alignment horizontal="distributed" indent="2"/>
      <protection/>
    </xf>
    <xf numFmtId="38" fontId="0" fillId="0" borderId="18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184" fontId="0" fillId="0" borderId="0" xfId="0" applyNumberFormat="1" applyFill="1" applyAlignment="1">
      <alignment vertical="center"/>
    </xf>
    <xf numFmtId="38" fontId="3" fillId="0" borderId="15" xfId="49" applyFont="1" applyFill="1" applyBorder="1" applyAlignment="1">
      <alignment horizontal="center"/>
    </xf>
    <xf numFmtId="38" fontId="5" fillId="0" borderId="0" xfId="49" applyFont="1" applyAlignment="1">
      <alignment horizontal="left"/>
    </xf>
    <xf numFmtId="38" fontId="0" fillId="0" borderId="19" xfId="49" applyFont="1" applyBorder="1" applyAlignment="1">
      <alignment horizontal="center" vertical="center" wrapText="1"/>
    </xf>
    <xf numFmtId="176" fontId="0" fillId="0" borderId="19" xfId="49" applyNumberFormat="1" applyFont="1" applyBorder="1" applyAlignment="1">
      <alignment horizontal="center" vertic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  <xf numFmtId="38" fontId="2" fillId="0" borderId="0" xfId="49" applyFont="1" applyAlignment="1">
      <alignment horizontal="left" vertical="center"/>
    </xf>
    <xf numFmtId="38" fontId="2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183" fontId="0" fillId="0" borderId="0" xfId="0" applyNumberFormat="1" applyFill="1" applyAlignment="1">
      <alignment vertical="center"/>
    </xf>
    <xf numFmtId="184" fontId="0" fillId="0" borderId="0" xfId="0" applyNumberFormat="1" applyFill="1" applyBorder="1" applyAlignment="1">
      <alignment vertical="center"/>
    </xf>
    <xf numFmtId="38" fontId="0" fillId="0" borderId="18" xfId="49" applyFont="1" applyFill="1" applyBorder="1" applyAlignment="1">
      <alignment horizontal="right"/>
    </xf>
    <xf numFmtId="38" fontId="0" fillId="0" borderId="18" xfId="49" applyFont="1" applyFill="1" applyBorder="1" applyAlignment="1">
      <alignment/>
    </xf>
    <xf numFmtId="184" fontId="0" fillId="0" borderId="18" xfId="0" applyNumberFormat="1" applyFill="1" applyBorder="1" applyAlignment="1">
      <alignment vertical="center"/>
    </xf>
    <xf numFmtId="38" fontId="5" fillId="0" borderId="0" xfId="49" applyFont="1" applyFill="1" applyAlignment="1">
      <alignment/>
    </xf>
    <xf numFmtId="176" fontId="0" fillId="0" borderId="0" xfId="0" applyNumberFormat="1" applyFill="1" applyAlignment="1">
      <alignment vertical="center"/>
    </xf>
    <xf numFmtId="185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0" fontId="0" fillId="0" borderId="16" xfId="49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40" fontId="0" fillId="0" borderId="13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1" customWidth="1"/>
    <col min="2" max="2" width="27.00390625" style="1" customWidth="1"/>
    <col min="3" max="10" width="17.75390625" style="56" customWidth="1"/>
    <col min="11" max="11" width="11.50390625" style="1" customWidth="1"/>
    <col min="12" max="12" width="11.50390625" style="26" customWidth="1"/>
    <col min="13" max="13" width="11.50390625" style="29" customWidth="1"/>
    <col min="14" max="16384" width="9.00390625" style="1" customWidth="1"/>
  </cols>
  <sheetData>
    <row r="1" spans="1:8" ht="21" customHeight="1">
      <c r="A1" s="10"/>
      <c r="B1" s="54" t="s">
        <v>0</v>
      </c>
      <c r="C1" s="54"/>
      <c r="D1" s="54"/>
      <c r="E1" s="54"/>
      <c r="F1" s="54"/>
      <c r="G1" s="55"/>
      <c r="H1" s="55"/>
    </row>
    <row r="2" spans="1:13" ht="16.5" customHeight="1">
      <c r="A2" s="10"/>
      <c r="B2" s="2"/>
      <c r="C2" s="57"/>
      <c r="D2" s="57"/>
      <c r="E2" s="57"/>
      <c r="F2" s="57"/>
      <c r="G2" s="57"/>
      <c r="H2" s="57"/>
      <c r="M2" s="31" t="s">
        <v>64</v>
      </c>
    </row>
    <row r="3" spans="1:13" s="13" customFormat="1" ht="16.5" customHeight="1">
      <c r="A3" s="11"/>
      <c r="B3" s="12"/>
      <c r="C3" s="58" t="s">
        <v>1</v>
      </c>
      <c r="D3" s="58"/>
      <c r="E3" s="58" t="s">
        <v>2</v>
      </c>
      <c r="F3" s="58"/>
      <c r="G3" s="58" t="s">
        <v>3</v>
      </c>
      <c r="H3" s="58"/>
      <c r="I3" s="58" t="s">
        <v>4</v>
      </c>
      <c r="J3" s="58"/>
      <c r="K3" s="50" t="s">
        <v>60</v>
      </c>
      <c r="L3" s="51" t="s">
        <v>61</v>
      </c>
      <c r="M3" s="52" t="s">
        <v>62</v>
      </c>
    </row>
    <row r="4" spans="1:13" s="13" customFormat="1" ht="16.5" customHeight="1">
      <c r="A4" s="11"/>
      <c r="B4" s="14"/>
      <c r="C4" s="59" t="s">
        <v>5</v>
      </c>
      <c r="D4" s="59" t="s">
        <v>6</v>
      </c>
      <c r="E4" s="59" t="s">
        <v>5</v>
      </c>
      <c r="F4" s="59" t="s">
        <v>7</v>
      </c>
      <c r="G4" s="59" t="s">
        <v>5</v>
      </c>
      <c r="H4" s="59" t="s">
        <v>7</v>
      </c>
      <c r="I4" s="59" t="s">
        <v>5</v>
      </c>
      <c r="J4" s="59" t="s">
        <v>7</v>
      </c>
      <c r="K4" s="50"/>
      <c r="L4" s="51"/>
      <c r="M4" s="53"/>
    </row>
    <row r="5" spans="1:13" s="13" customFormat="1" ht="18.75" customHeight="1">
      <c r="A5" s="15"/>
      <c r="B5" s="16" t="s">
        <v>8</v>
      </c>
      <c r="C5" s="60"/>
      <c r="D5" s="60"/>
      <c r="E5" s="60"/>
      <c r="F5" s="60"/>
      <c r="G5" s="60"/>
      <c r="H5" s="60"/>
      <c r="I5" s="60"/>
      <c r="J5" s="60"/>
      <c r="K5" s="3"/>
      <c r="L5" s="27"/>
      <c r="M5" s="32"/>
    </row>
    <row r="6" spans="1:13" s="13" customFormat="1" ht="15" customHeight="1">
      <c r="A6" s="15"/>
      <c r="B6" s="17" t="s">
        <v>9</v>
      </c>
      <c r="C6" s="46">
        <v>16655788</v>
      </c>
      <c r="D6" s="37">
        <f>C6/365</f>
        <v>45632.29589041096</v>
      </c>
      <c r="E6" s="46">
        <v>566283</v>
      </c>
      <c r="F6" s="37">
        <f>E6/365</f>
        <v>1551.4602739726026</v>
      </c>
      <c r="G6" s="46">
        <v>566195</v>
      </c>
      <c r="H6" s="37">
        <f>G6/365</f>
        <v>1551.2191780821918</v>
      </c>
      <c r="I6" s="46">
        <v>21440474</v>
      </c>
      <c r="J6" s="4">
        <f>I6/365</f>
        <v>58741.024657534246</v>
      </c>
      <c r="K6">
        <v>80.1</v>
      </c>
      <c r="L6" s="5">
        <v>29.4</v>
      </c>
      <c r="M6" s="33">
        <f>I6/C6</f>
        <v>1.2872686660036738</v>
      </c>
    </row>
    <row r="7" spans="1:13" s="13" customFormat="1" ht="9.75" customHeight="1">
      <c r="A7" s="15"/>
      <c r="B7" s="17"/>
      <c r="C7" s="4"/>
      <c r="D7" s="37"/>
      <c r="E7" s="4"/>
      <c r="F7" s="37"/>
      <c r="G7" s="4"/>
      <c r="H7" s="37"/>
      <c r="I7" s="4"/>
      <c r="J7" s="4"/>
      <c r="K7" s="5"/>
      <c r="L7" s="5"/>
      <c r="M7" s="33"/>
    </row>
    <row r="8" spans="1:13" s="13" customFormat="1" ht="15" customHeight="1">
      <c r="A8" s="15"/>
      <c r="B8" s="17" t="s">
        <v>57</v>
      </c>
      <c r="C8" s="46">
        <v>3183952</v>
      </c>
      <c r="D8" s="37">
        <f>C8/365</f>
        <v>8723.156164383561</v>
      </c>
      <c r="E8" s="46">
        <v>7605</v>
      </c>
      <c r="F8" s="37">
        <f>E8/365</f>
        <v>20.835616438356166</v>
      </c>
      <c r="G8" s="46">
        <v>7700</v>
      </c>
      <c r="H8" s="37">
        <f>G8/365</f>
        <v>21.095890410958905</v>
      </c>
      <c r="I8" s="46">
        <v>634980</v>
      </c>
      <c r="J8" s="4">
        <f>I8/365</f>
        <v>1739.6712328767123</v>
      </c>
      <c r="K8" s="7" t="s">
        <v>12</v>
      </c>
      <c r="L8" s="7" t="s">
        <v>12</v>
      </c>
      <c r="M8" s="33">
        <f>I8/C8</f>
        <v>0.1994313984632934</v>
      </c>
    </row>
    <row r="9" spans="1:13" s="13" customFormat="1" ht="15" customHeight="1">
      <c r="A9" s="15"/>
      <c r="B9" s="17" t="s">
        <v>11</v>
      </c>
      <c r="C9" s="46">
        <v>13471836</v>
      </c>
      <c r="D9" s="37">
        <f aca="true" t="shared" si="0" ref="D9:D15">C9/365</f>
        <v>36909.139726027395</v>
      </c>
      <c r="E9" s="46">
        <v>558678</v>
      </c>
      <c r="F9" s="37">
        <f aca="true" t="shared" si="1" ref="F9:F15">E9/365</f>
        <v>1530.6246575342466</v>
      </c>
      <c r="G9" s="46">
        <v>558495</v>
      </c>
      <c r="H9" s="37">
        <f aca="true" t="shared" si="2" ref="H9:H14">G9/365</f>
        <v>1530.123287671233</v>
      </c>
      <c r="I9" s="46">
        <v>20805494</v>
      </c>
      <c r="J9" s="4">
        <f>I9/365</f>
        <v>57001.35342465754</v>
      </c>
      <c r="K9" s="7" t="s">
        <v>10</v>
      </c>
      <c r="L9" s="7" t="s">
        <v>10</v>
      </c>
      <c r="M9" s="33">
        <f>I9/C9</f>
        <v>1.5443696018864839</v>
      </c>
    </row>
    <row r="10" spans="1:13" s="13" customFormat="1" ht="15" customHeight="1">
      <c r="A10" s="15"/>
      <c r="B10" s="18" t="s">
        <v>13</v>
      </c>
      <c r="C10" s="46">
        <v>999608</v>
      </c>
      <c r="D10" s="37">
        <f>C10/365</f>
        <v>2738.6520547945206</v>
      </c>
      <c r="E10" s="46">
        <v>4498</v>
      </c>
      <c r="F10" s="37">
        <f t="shared" si="1"/>
        <v>12.323287671232876</v>
      </c>
      <c r="G10" s="46">
        <v>4542</v>
      </c>
      <c r="H10" s="37">
        <f t="shared" si="2"/>
        <v>12.443835616438356</v>
      </c>
      <c r="I10" s="7" t="s">
        <v>12</v>
      </c>
      <c r="J10" s="7" t="s">
        <v>12</v>
      </c>
      <c r="K10" s="7" t="s">
        <v>12</v>
      </c>
      <c r="L10" s="7" t="s">
        <v>12</v>
      </c>
      <c r="M10" s="36" t="s">
        <v>12</v>
      </c>
    </row>
    <row r="11" spans="1:13" s="13" customFormat="1" ht="15" customHeight="1">
      <c r="A11" s="15"/>
      <c r="B11" s="18" t="s">
        <v>14</v>
      </c>
      <c r="C11" s="4">
        <v>438</v>
      </c>
      <c r="D11" s="37">
        <f t="shared" si="0"/>
        <v>1.2</v>
      </c>
      <c r="E11" s="4">
        <v>67</v>
      </c>
      <c r="F11" s="37">
        <f t="shared" si="1"/>
        <v>0.18356164383561643</v>
      </c>
      <c r="G11" s="4">
        <v>67</v>
      </c>
      <c r="H11" s="37">
        <f t="shared" si="2"/>
        <v>0.18356164383561643</v>
      </c>
      <c r="I11" s="7" t="s">
        <v>10</v>
      </c>
      <c r="J11" s="7" t="s">
        <v>10</v>
      </c>
      <c r="K11">
        <v>2.1</v>
      </c>
      <c r="L11" s="5">
        <v>6.5</v>
      </c>
      <c r="M11" s="36" t="s">
        <v>10</v>
      </c>
    </row>
    <row r="12" spans="1:13" s="13" customFormat="1" ht="15" customHeight="1">
      <c r="A12" s="15"/>
      <c r="B12" s="18" t="s">
        <v>15</v>
      </c>
      <c r="C12" s="4">
        <v>27328</v>
      </c>
      <c r="D12" s="37">
        <f t="shared" si="0"/>
        <v>74.87123287671233</v>
      </c>
      <c r="E12" s="4">
        <v>461</v>
      </c>
      <c r="F12" s="37">
        <f t="shared" si="1"/>
        <v>1.263013698630137</v>
      </c>
      <c r="G12" s="4">
        <v>444</v>
      </c>
      <c r="H12" s="37">
        <f t="shared" si="2"/>
        <v>1.2164383561643837</v>
      </c>
      <c r="I12" s="7" t="s">
        <v>12</v>
      </c>
      <c r="J12" s="7" t="s">
        <v>12</v>
      </c>
      <c r="K12">
        <v>35.4</v>
      </c>
      <c r="L12" s="5">
        <v>60.4</v>
      </c>
      <c r="M12" s="36" t="s">
        <v>12</v>
      </c>
    </row>
    <row r="13" spans="1:13" s="13" customFormat="1" ht="14.25" customHeight="1">
      <c r="A13" s="15"/>
      <c r="B13" s="18" t="s">
        <v>16</v>
      </c>
      <c r="C13" s="46">
        <v>3295678</v>
      </c>
      <c r="D13" s="37">
        <f t="shared" si="0"/>
        <v>9029.254794520548</v>
      </c>
      <c r="E13" s="46">
        <v>10283</v>
      </c>
      <c r="F13" s="37">
        <f>E13/365</f>
        <v>28.172602739726027</v>
      </c>
      <c r="G13" s="46">
        <v>14476</v>
      </c>
      <c r="H13" s="37">
        <f t="shared" si="2"/>
        <v>39.66027397260274</v>
      </c>
      <c r="I13" s="7" t="s">
        <v>17</v>
      </c>
      <c r="J13" s="7" t="s">
        <v>17</v>
      </c>
      <c r="K13">
        <v>91.4</v>
      </c>
      <c r="L13" s="5">
        <v>204.1</v>
      </c>
      <c r="M13" s="33"/>
    </row>
    <row r="14" spans="1:13" s="13" customFormat="1" ht="15" customHeight="1">
      <c r="A14" s="15"/>
      <c r="B14" s="18" t="s">
        <v>18</v>
      </c>
      <c r="C14" s="46">
        <v>9148784</v>
      </c>
      <c r="D14" s="37">
        <f t="shared" si="0"/>
        <v>25065.161643835618</v>
      </c>
      <c r="E14" s="46">
        <v>543369</v>
      </c>
      <c r="F14" s="37">
        <f t="shared" si="1"/>
        <v>1488.682191780822</v>
      </c>
      <c r="G14" s="46">
        <v>538966</v>
      </c>
      <c r="H14" s="37">
        <f t="shared" si="2"/>
        <v>1476.6191780821919</v>
      </c>
      <c r="I14" s="7" t="s">
        <v>17</v>
      </c>
      <c r="J14" s="7" t="s">
        <v>17</v>
      </c>
      <c r="K14">
        <v>74.2</v>
      </c>
      <c r="L14" s="5">
        <v>16.9</v>
      </c>
      <c r="M14" s="36" t="s">
        <v>17</v>
      </c>
    </row>
    <row r="15" spans="1:13" s="13" customFormat="1" ht="15" customHeight="1">
      <c r="A15" s="15"/>
      <c r="B15" s="19" t="s">
        <v>56</v>
      </c>
      <c r="C15" s="46">
        <v>719906</v>
      </c>
      <c r="D15" s="37">
        <f t="shared" si="0"/>
        <v>1972.345205479452</v>
      </c>
      <c r="E15" s="46">
        <v>1996</v>
      </c>
      <c r="F15" s="37">
        <f t="shared" si="1"/>
        <v>5.468493150684932</v>
      </c>
      <c r="G15" s="46">
        <v>2139</v>
      </c>
      <c r="H15" s="38" t="s">
        <v>19</v>
      </c>
      <c r="I15" s="7" t="s">
        <v>19</v>
      </c>
      <c r="J15" s="7" t="s">
        <v>19</v>
      </c>
      <c r="K15">
        <v>95.8</v>
      </c>
      <c r="L15" s="5">
        <v>281</v>
      </c>
      <c r="M15" s="36"/>
    </row>
    <row r="16" spans="1:13" s="23" customFormat="1" ht="15" customHeight="1">
      <c r="A16" s="21"/>
      <c r="B16" s="48" t="s">
        <v>20</v>
      </c>
      <c r="C16" s="4"/>
      <c r="D16" s="37"/>
      <c r="E16" s="4"/>
      <c r="F16" s="37"/>
      <c r="G16" s="4"/>
      <c r="H16" s="37"/>
      <c r="I16" s="4"/>
      <c r="J16" s="4"/>
      <c r="K16" s="4"/>
      <c r="L16" s="5"/>
      <c r="M16" s="33"/>
    </row>
    <row r="17" spans="1:13" s="13" customFormat="1" ht="15" customHeight="1">
      <c r="A17" s="15"/>
      <c r="B17" s="17" t="s">
        <v>21</v>
      </c>
      <c r="C17" s="4">
        <f>SUM(C19:C23)</f>
        <v>16655788</v>
      </c>
      <c r="D17" s="37">
        <f>C17/365</f>
        <v>45632.29589041096</v>
      </c>
      <c r="E17" s="4">
        <f>SUM(E19:E23)</f>
        <v>566283</v>
      </c>
      <c r="F17" s="37">
        <f>E17/365</f>
        <v>1551.4602739726026</v>
      </c>
      <c r="G17" s="4">
        <f>SUM(G19:G23)</f>
        <v>566195</v>
      </c>
      <c r="H17" s="37">
        <f>G17/365</f>
        <v>1551.2191780821918</v>
      </c>
      <c r="I17" s="4">
        <f>I6</f>
        <v>21440474</v>
      </c>
      <c r="J17" s="4">
        <f>I17/365</f>
        <v>58741.024657534246</v>
      </c>
      <c r="K17" s="6">
        <f>K6</f>
        <v>80.1</v>
      </c>
      <c r="L17" s="5">
        <f>L6</f>
        <v>29.4</v>
      </c>
      <c r="M17" s="33">
        <f>M6</f>
        <v>1.2872686660036738</v>
      </c>
    </row>
    <row r="18" spans="1:13" s="13" customFormat="1" ht="9.75" customHeight="1">
      <c r="A18" s="15"/>
      <c r="B18" s="17"/>
      <c r="C18" s="4"/>
      <c r="D18" s="37"/>
      <c r="E18" s="4"/>
      <c r="F18" s="37"/>
      <c r="G18" s="4"/>
      <c r="H18" s="37"/>
      <c r="I18" s="4"/>
      <c r="J18" s="4"/>
      <c r="K18" s="8"/>
      <c r="L18" s="5"/>
      <c r="M18" s="33"/>
    </row>
    <row r="19" spans="1:13" s="13" customFormat="1" ht="15" customHeight="1">
      <c r="A19" s="15"/>
      <c r="B19" s="17" t="s">
        <v>22</v>
      </c>
      <c r="C19" s="4">
        <v>4183560</v>
      </c>
      <c r="D19" s="37">
        <f aca="true" t="shared" si="3" ref="D19:D24">C19/365</f>
        <v>11461.808219178081</v>
      </c>
      <c r="E19" s="4">
        <v>12103</v>
      </c>
      <c r="F19" s="37">
        <f>E19/365</f>
        <v>33.15890410958904</v>
      </c>
      <c r="G19" s="4">
        <v>12242</v>
      </c>
      <c r="H19" s="37">
        <f>G19/365</f>
        <v>33.53972602739726</v>
      </c>
      <c r="I19" s="7" t="s">
        <v>12</v>
      </c>
      <c r="J19" s="7" t="s">
        <v>12</v>
      </c>
      <c r="K19">
        <v>88.2</v>
      </c>
      <c r="L19" s="5">
        <v>343.7</v>
      </c>
      <c r="M19" s="36" t="s">
        <v>12</v>
      </c>
    </row>
    <row r="20" spans="1:13" s="13" customFormat="1" ht="15" customHeight="1">
      <c r="A20" s="15"/>
      <c r="B20" s="17" t="s">
        <v>23</v>
      </c>
      <c r="C20" s="4">
        <v>438</v>
      </c>
      <c r="D20" s="37">
        <f t="shared" si="3"/>
        <v>1.2</v>
      </c>
      <c r="E20" s="4">
        <v>67</v>
      </c>
      <c r="F20" s="37">
        <f>E20/365</f>
        <v>0.18356164383561643</v>
      </c>
      <c r="G20" s="4">
        <v>67</v>
      </c>
      <c r="H20" s="37">
        <f>G20/365</f>
        <v>0.18356164383561643</v>
      </c>
      <c r="I20" s="7" t="s">
        <v>10</v>
      </c>
      <c r="J20" s="7" t="s">
        <v>10</v>
      </c>
      <c r="K20" s="5">
        <f aca="true" t="shared" si="4" ref="K20:L24">K11</f>
        <v>2.1</v>
      </c>
      <c r="L20" s="5">
        <f t="shared" si="4"/>
        <v>6.5</v>
      </c>
      <c r="M20" s="36" t="s">
        <v>10</v>
      </c>
    </row>
    <row r="21" spans="1:13" s="13" customFormat="1" ht="15" customHeight="1">
      <c r="A21" s="15"/>
      <c r="B21" s="17" t="s">
        <v>24</v>
      </c>
      <c r="C21" s="4">
        <v>27328</v>
      </c>
      <c r="D21" s="37">
        <f t="shared" si="3"/>
        <v>74.87123287671233</v>
      </c>
      <c r="E21" s="4">
        <v>461</v>
      </c>
      <c r="F21" s="37">
        <f>E21/365</f>
        <v>1.263013698630137</v>
      </c>
      <c r="G21" s="4">
        <v>444</v>
      </c>
      <c r="H21" s="37">
        <f>G21/365</f>
        <v>1.2164383561643837</v>
      </c>
      <c r="I21" s="7" t="s">
        <v>12</v>
      </c>
      <c r="J21" s="7" t="s">
        <v>12</v>
      </c>
      <c r="K21" s="5">
        <f t="shared" si="4"/>
        <v>35.4</v>
      </c>
      <c r="L21" s="5">
        <f t="shared" si="4"/>
        <v>60.4</v>
      </c>
      <c r="M21" s="36" t="s">
        <v>12</v>
      </c>
    </row>
    <row r="22" spans="1:13" s="13" customFormat="1" ht="15" customHeight="1">
      <c r="A22" s="15"/>
      <c r="B22" s="17" t="s">
        <v>25</v>
      </c>
      <c r="C22" s="46">
        <v>3295678</v>
      </c>
      <c r="D22" s="37">
        <f t="shared" si="3"/>
        <v>9029.254794520548</v>
      </c>
      <c r="E22" s="46">
        <v>10283</v>
      </c>
      <c r="F22" s="37">
        <f>E22/365</f>
        <v>28.172602739726027</v>
      </c>
      <c r="G22" s="46">
        <v>14476</v>
      </c>
      <c r="H22" s="37">
        <f>G22/365</f>
        <v>39.66027397260274</v>
      </c>
      <c r="I22" s="7" t="s">
        <v>17</v>
      </c>
      <c r="J22" s="7" t="s">
        <v>17</v>
      </c>
      <c r="K22" s="5">
        <f t="shared" si="4"/>
        <v>91.4</v>
      </c>
      <c r="L22" s="5">
        <f t="shared" si="4"/>
        <v>204.1</v>
      </c>
      <c r="M22" s="36"/>
    </row>
    <row r="23" spans="1:13" s="13" customFormat="1" ht="15" customHeight="1">
      <c r="A23" s="15"/>
      <c r="B23" s="17" t="s">
        <v>26</v>
      </c>
      <c r="C23" s="46">
        <v>9148784</v>
      </c>
      <c r="D23" s="37">
        <f t="shared" si="3"/>
        <v>25065.161643835618</v>
      </c>
      <c r="E23" s="46">
        <v>543369</v>
      </c>
      <c r="F23" s="37">
        <f>E23/365</f>
        <v>1488.682191780822</v>
      </c>
      <c r="G23" s="46">
        <v>538966</v>
      </c>
      <c r="H23" s="37">
        <f>G23/365</f>
        <v>1476.6191780821919</v>
      </c>
      <c r="I23" s="7" t="s">
        <v>17</v>
      </c>
      <c r="J23" s="7" t="s">
        <v>17</v>
      </c>
      <c r="K23" s="5">
        <f t="shared" si="4"/>
        <v>74.2</v>
      </c>
      <c r="L23" s="5">
        <f t="shared" si="4"/>
        <v>16.9</v>
      </c>
      <c r="M23" s="36" t="s">
        <v>17</v>
      </c>
    </row>
    <row r="24" spans="1:13" s="13" customFormat="1" ht="15" customHeight="1">
      <c r="A24" s="15"/>
      <c r="B24" s="19" t="s">
        <v>56</v>
      </c>
      <c r="C24" s="46">
        <v>719906</v>
      </c>
      <c r="D24" s="37">
        <f t="shared" si="3"/>
        <v>1972.345205479452</v>
      </c>
      <c r="E24" s="46">
        <v>1996</v>
      </c>
      <c r="F24" s="7" t="s">
        <v>19</v>
      </c>
      <c r="G24" s="46">
        <v>2139</v>
      </c>
      <c r="H24" s="7" t="s">
        <v>19</v>
      </c>
      <c r="I24" s="7" t="s">
        <v>19</v>
      </c>
      <c r="J24" s="7" t="s">
        <v>19</v>
      </c>
      <c r="K24" s="5">
        <f t="shared" si="4"/>
        <v>95.8</v>
      </c>
      <c r="L24" s="5">
        <f t="shared" si="4"/>
        <v>281</v>
      </c>
      <c r="M24" s="36"/>
    </row>
    <row r="25" spans="1:13" s="23" customFormat="1" ht="9.75" customHeight="1">
      <c r="A25" s="21"/>
      <c r="B25" s="22"/>
      <c r="C25" s="4"/>
      <c r="D25" s="4"/>
      <c r="E25" s="4"/>
      <c r="F25" s="4"/>
      <c r="G25" s="4"/>
      <c r="H25" s="4"/>
      <c r="I25" s="4"/>
      <c r="J25" s="4"/>
      <c r="K25" s="5"/>
      <c r="L25" s="5"/>
      <c r="M25" s="33"/>
    </row>
    <row r="26" spans="1:13" s="13" customFormat="1" ht="15" customHeight="1">
      <c r="A26" s="15"/>
      <c r="B26" s="20" t="s">
        <v>27</v>
      </c>
      <c r="C26" s="4"/>
      <c r="D26" s="4"/>
      <c r="E26" s="4"/>
      <c r="F26" s="4"/>
      <c r="G26" s="4"/>
      <c r="H26" s="4"/>
      <c r="I26" s="4"/>
      <c r="J26" s="4"/>
      <c r="K26" s="6"/>
      <c r="L26" s="6"/>
      <c r="M26" s="34"/>
    </row>
    <row r="27" spans="1:13" s="23" customFormat="1" ht="15" customHeight="1">
      <c r="A27" s="21"/>
      <c r="B27" s="22" t="s">
        <v>28</v>
      </c>
      <c r="C27" s="4">
        <f>C17</f>
        <v>16655788</v>
      </c>
      <c r="D27" s="4">
        <f>D6</f>
        <v>45632.29589041096</v>
      </c>
      <c r="E27" s="4">
        <f>E17</f>
        <v>566283</v>
      </c>
      <c r="F27" s="4">
        <f>F6</f>
        <v>1551.4602739726026</v>
      </c>
      <c r="G27" s="4">
        <f>G17</f>
        <v>566195</v>
      </c>
      <c r="H27" s="4">
        <f>H6</f>
        <v>1551.2191780821918</v>
      </c>
      <c r="I27" s="4">
        <f>I17</f>
        <v>21440474</v>
      </c>
      <c r="J27" s="4">
        <f>J6</f>
        <v>58741.024657534246</v>
      </c>
      <c r="K27" s="5">
        <f>K17</f>
        <v>80.1</v>
      </c>
      <c r="L27" s="5">
        <f>L17</f>
        <v>29.4</v>
      </c>
      <c r="M27" s="33">
        <v>1.2906437374373676</v>
      </c>
    </row>
    <row r="28" spans="1:13" s="23" customFormat="1" ht="9.75" customHeight="1">
      <c r="A28" s="21"/>
      <c r="B28" s="22"/>
      <c r="C28" s="4"/>
      <c r="D28" s="4"/>
      <c r="E28" s="4"/>
      <c r="F28" s="4"/>
      <c r="G28" s="4"/>
      <c r="H28" s="4"/>
      <c r="I28" s="4"/>
      <c r="J28" s="4"/>
      <c r="K28" s="5"/>
      <c r="L28" s="5"/>
      <c r="M28" s="33"/>
    </row>
    <row r="29" spans="1:13" s="13" customFormat="1" ht="15" customHeight="1">
      <c r="A29" s="15"/>
      <c r="B29" s="17" t="s">
        <v>29</v>
      </c>
      <c r="C29" s="7">
        <f>C42</f>
        <v>2508176</v>
      </c>
      <c r="D29" s="46">
        <v>6872</v>
      </c>
      <c r="E29" s="7">
        <f>E42</f>
        <v>99491</v>
      </c>
      <c r="F29" s="7">
        <f>E29/365</f>
        <v>272.5780821917808</v>
      </c>
      <c r="G29" s="7">
        <f>G42</f>
        <v>99450</v>
      </c>
      <c r="H29" s="7">
        <f>G29/365</f>
        <v>272.4657534246575</v>
      </c>
      <c r="I29" s="4">
        <f>I42</f>
        <v>3648983</v>
      </c>
      <c r="J29" s="45">
        <v>9997</v>
      </c>
      <c r="K29">
        <v>76.7</v>
      </c>
      <c r="L29">
        <v>25.2</v>
      </c>
      <c r="M29" s="33">
        <f>J29/D29</f>
        <v>1.454743888242142</v>
      </c>
    </row>
    <row r="30" spans="1:13" s="13" customFormat="1" ht="15" customHeight="1">
      <c r="A30" s="15"/>
      <c r="B30" s="17" t="s">
        <v>30</v>
      </c>
      <c r="C30" s="7">
        <f>C43+C45+C53</f>
        <v>4134164</v>
      </c>
      <c r="D30" s="46">
        <v>11326</v>
      </c>
      <c r="E30" s="61">
        <f>E43+E45+E53</f>
        <v>137832</v>
      </c>
      <c r="F30" s="7">
        <f aca="true" t="shared" si="5" ref="F30:H37">E30/365</f>
        <v>377.62191780821917</v>
      </c>
      <c r="G30" s="7">
        <f>G43+G45+G53</f>
        <v>137847</v>
      </c>
      <c r="H30" s="7">
        <f t="shared" si="5"/>
        <v>377.66301369863015</v>
      </c>
      <c r="I30" s="4">
        <f>I43+I45+I53</f>
        <v>5598476</v>
      </c>
      <c r="J30" s="45">
        <v>15338</v>
      </c>
      <c r="K30">
        <v>77.8</v>
      </c>
      <c r="L30">
        <v>30</v>
      </c>
      <c r="M30" s="33">
        <f aca="true" t="shared" si="6" ref="M30:M37">J30/D30</f>
        <v>1.3542292071340278</v>
      </c>
    </row>
    <row r="31" spans="1:13" s="13" customFormat="1" ht="15" customHeight="1">
      <c r="A31" s="15"/>
      <c r="B31" s="17" t="s">
        <v>31</v>
      </c>
      <c r="C31" s="7">
        <f>C44+C46+C47</f>
        <v>3386015</v>
      </c>
      <c r="D31" s="46">
        <v>9277</v>
      </c>
      <c r="E31" s="7">
        <f>E44+E46+E47</f>
        <v>132181</v>
      </c>
      <c r="F31" s="7">
        <f t="shared" si="5"/>
        <v>362.1397260273973</v>
      </c>
      <c r="G31" s="7">
        <f>G44+G46+G47</f>
        <v>132002</v>
      </c>
      <c r="H31" s="7">
        <f t="shared" si="5"/>
        <v>361.64931506849314</v>
      </c>
      <c r="I31" s="4">
        <f>I44+I46+I47</f>
        <v>4530584</v>
      </c>
      <c r="J31" s="45">
        <v>12413</v>
      </c>
      <c r="K31">
        <v>85.6</v>
      </c>
      <c r="L31">
        <v>25.6</v>
      </c>
      <c r="M31" s="33">
        <f t="shared" si="6"/>
        <v>1.3380403147569258</v>
      </c>
    </row>
    <row r="32" spans="1:13" s="13" customFormat="1" ht="15" customHeight="1">
      <c r="A32" s="15"/>
      <c r="B32" s="17" t="s">
        <v>58</v>
      </c>
      <c r="C32" s="7">
        <f>C48</f>
        <v>1987901</v>
      </c>
      <c r="D32" s="46">
        <v>5446</v>
      </c>
      <c r="E32" s="7">
        <f>E48</f>
        <v>57420</v>
      </c>
      <c r="F32" s="7">
        <f t="shared" si="5"/>
        <v>157.31506849315068</v>
      </c>
      <c r="G32" s="7">
        <f>G48</f>
        <v>57550</v>
      </c>
      <c r="H32" s="7">
        <f t="shared" si="5"/>
        <v>157.67123287671234</v>
      </c>
      <c r="I32" s="4">
        <f>I48</f>
        <v>2307944</v>
      </c>
      <c r="J32" s="45">
        <v>6323</v>
      </c>
      <c r="K32">
        <v>82.1</v>
      </c>
      <c r="L32">
        <v>34.6</v>
      </c>
      <c r="M32" s="33">
        <f t="shared" si="6"/>
        <v>1.1610356224752112</v>
      </c>
    </row>
    <row r="33" spans="1:13" s="13" customFormat="1" ht="15" customHeight="1">
      <c r="A33" s="15"/>
      <c r="B33" s="17" t="s">
        <v>32</v>
      </c>
      <c r="C33" s="7">
        <f>C54+C55</f>
        <v>1049548</v>
      </c>
      <c r="D33" s="46">
        <v>2875</v>
      </c>
      <c r="E33" s="7">
        <f>E54+E55</f>
        <v>35793</v>
      </c>
      <c r="F33" s="7">
        <f t="shared" si="5"/>
        <v>98.06301369863014</v>
      </c>
      <c r="G33" s="7">
        <f>G54+G55</f>
        <v>35810</v>
      </c>
      <c r="H33" s="7">
        <f t="shared" si="5"/>
        <v>98.10958904109589</v>
      </c>
      <c r="I33" s="4">
        <f>I54+I55</f>
        <v>1705803</v>
      </c>
      <c r="J33" s="45">
        <v>4673</v>
      </c>
      <c r="K33">
        <v>74.7</v>
      </c>
      <c r="L33">
        <v>29.3</v>
      </c>
      <c r="M33" s="33">
        <f t="shared" si="6"/>
        <v>1.625391304347826</v>
      </c>
    </row>
    <row r="34" spans="1:13" s="13" customFormat="1" ht="15" customHeight="1">
      <c r="A34" s="15"/>
      <c r="B34" s="17" t="s">
        <v>59</v>
      </c>
      <c r="C34" s="7">
        <f>C49+C50+C56</f>
        <v>1187015</v>
      </c>
      <c r="D34" s="46">
        <v>3252</v>
      </c>
      <c r="E34" s="7">
        <f>E49+E50+E56</f>
        <v>20916</v>
      </c>
      <c r="F34" s="7">
        <f t="shared" si="5"/>
        <v>57.3041095890411</v>
      </c>
      <c r="G34" s="7">
        <f>G49+G50+G56</f>
        <v>20975</v>
      </c>
      <c r="H34" s="7">
        <f t="shared" si="5"/>
        <v>57.465753424657535</v>
      </c>
      <c r="I34" s="4">
        <f>I49+I50+I56</f>
        <v>1036132</v>
      </c>
      <c r="J34" s="45">
        <v>2839</v>
      </c>
      <c r="K34">
        <v>78.5</v>
      </c>
      <c r="L34">
        <v>56.7</v>
      </c>
      <c r="M34" s="33">
        <f t="shared" si="6"/>
        <v>0.8730012300123001</v>
      </c>
    </row>
    <row r="35" spans="1:13" s="13" customFormat="1" ht="15" customHeight="1">
      <c r="A35" s="15"/>
      <c r="B35" s="17" t="s">
        <v>34</v>
      </c>
      <c r="C35" s="7">
        <f>C51</f>
        <v>658529</v>
      </c>
      <c r="D35" s="46">
        <v>2373</v>
      </c>
      <c r="E35" s="7">
        <f>E51</f>
        <v>28249</v>
      </c>
      <c r="F35" s="7">
        <f t="shared" si="5"/>
        <v>77.3945205479452</v>
      </c>
      <c r="G35" s="7">
        <f>G51</f>
        <v>28133</v>
      </c>
      <c r="H35" s="7">
        <f t="shared" si="5"/>
        <v>77.07671232876713</v>
      </c>
      <c r="I35" s="4">
        <f>I51</f>
        <v>846022</v>
      </c>
      <c r="J35" s="45">
        <v>1505</v>
      </c>
      <c r="K35">
        <v>81.9</v>
      </c>
      <c r="L35">
        <v>31.6</v>
      </c>
      <c r="M35" s="33">
        <f t="shared" si="6"/>
        <v>0.6342182890855457</v>
      </c>
    </row>
    <row r="36" spans="1:13" s="13" customFormat="1" ht="15" customHeight="1">
      <c r="A36" s="15"/>
      <c r="B36" s="17" t="s">
        <v>35</v>
      </c>
      <c r="C36" s="7">
        <f>C57</f>
        <v>866049</v>
      </c>
      <c r="D36" s="46">
        <v>2407</v>
      </c>
      <c r="E36" s="7">
        <f>E57</f>
        <v>27399</v>
      </c>
      <c r="F36" s="7">
        <f t="shared" si="5"/>
        <v>75.06575342465753</v>
      </c>
      <c r="G36" s="7">
        <f>G57</f>
        <v>27377</v>
      </c>
      <c r="H36" s="7">
        <f t="shared" si="5"/>
        <v>75.0054794520548</v>
      </c>
      <c r="I36" s="4">
        <f>I57</f>
        <v>549311</v>
      </c>
      <c r="J36" s="45">
        <v>3335</v>
      </c>
      <c r="K36">
        <v>83.8</v>
      </c>
      <c r="L36">
        <v>32.5</v>
      </c>
      <c r="M36" s="33">
        <f t="shared" si="6"/>
        <v>1.3855421686746987</v>
      </c>
    </row>
    <row r="37" spans="2:13" s="13" customFormat="1" ht="15" customHeight="1">
      <c r="B37" s="17" t="s">
        <v>33</v>
      </c>
      <c r="C37" s="7">
        <f>C52</f>
        <v>878391</v>
      </c>
      <c r="D37" s="46">
        <v>1804</v>
      </c>
      <c r="E37" s="7">
        <f>E52</f>
        <v>27002</v>
      </c>
      <c r="F37" s="7">
        <f t="shared" si="5"/>
        <v>73.97808219178083</v>
      </c>
      <c r="G37" s="7">
        <f>G52</f>
        <v>27051</v>
      </c>
      <c r="H37" s="7">
        <f t="shared" si="5"/>
        <v>74.11232876712329</v>
      </c>
      <c r="I37" s="4">
        <f>I52</f>
        <v>1217219</v>
      </c>
      <c r="J37" s="45">
        <v>2318</v>
      </c>
      <c r="K37">
        <v>82.5</v>
      </c>
      <c r="L37">
        <v>23.4</v>
      </c>
      <c r="M37" s="33">
        <f t="shared" si="6"/>
        <v>1.2849223946784922</v>
      </c>
    </row>
    <row r="38" spans="3:13" s="13" customFormat="1" ht="15" customHeight="1">
      <c r="C38" s="7"/>
      <c r="D38" s="46"/>
      <c r="E38" s="7"/>
      <c r="F38" s="7"/>
      <c r="G38" s="7"/>
      <c r="H38" s="7"/>
      <c r="I38" s="4"/>
      <c r="J38" s="45"/>
      <c r="K38"/>
      <c r="L38"/>
      <c r="M38" s="33"/>
    </row>
    <row r="39" spans="2:13" s="13" customFormat="1" ht="15" customHeight="1">
      <c r="B39" s="39" t="s">
        <v>36</v>
      </c>
      <c r="C39" s="7"/>
      <c r="D39" s="46"/>
      <c r="E39" s="7"/>
      <c r="F39" s="7"/>
      <c r="G39" s="7"/>
      <c r="H39" s="7"/>
      <c r="I39" s="4"/>
      <c r="J39" s="45"/>
      <c r="K39"/>
      <c r="L39"/>
      <c r="M39" s="33"/>
    </row>
    <row r="40" spans="2:13" s="13" customFormat="1" ht="15" customHeight="1">
      <c r="B40" s="40" t="s">
        <v>28</v>
      </c>
      <c r="C40" s="7">
        <f>SUM(C42:C57)</f>
        <v>16655788</v>
      </c>
      <c r="D40" s="4">
        <f>D6</f>
        <v>45632.29589041096</v>
      </c>
      <c r="E40" s="7">
        <f>SUM(E42:E57)</f>
        <v>566283</v>
      </c>
      <c r="F40" s="61">
        <f>F6</f>
        <v>1551.4602739726026</v>
      </c>
      <c r="G40" s="7">
        <f>SUM(G42:G57)</f>
        <v>566195</v>
      </c>
      <c r="H40" s="61">
        <f>H6</f>
        <v>1551.2191780821918</v>
      </c>
      <c r="I40" s="7">
        <f>SUM(I42:I57)</f>
        <v>21440474</v>
      </c>
      <c r="J40" s="47">
        <f>J6</f>
        <v>58741.024657534246</v>
      </c>
      <c r="K40" s="68">
        <f>K27</f>
        <v>80.1</v>
      </c>
      <c r="L40" s="68">
        <f>L27</f>
        <v>29.4</v>
      </c>
      <c r="M40" s="69">
        <f>M27</f>
        <v>1.2906437374373676</v>
      </c>
    </row>
    <row r="41" spans="2:13" s="13" customFormat="1" ht="11.25" customHeight="1">
      <c r="B41" s="40"/>
      <c r="C41" s="7"/>
      <c r="D41" s="46"/>
      <c r="E41" s="7"/>
      <c r="F41" s="7"/>
      <c r="G41" s="7"/>
      <c r="H41" s="7"/>
      <c r="I41" s="4"/>
      <c r="J41" s="47"/>
      <c r="K41" s="70"/>
      <c r="L41" s="70"/>
      <c r="M41" s="71"/>
    </row>
    <row r="42" spans="2:13" s="13" customFormat="1" ht="15" customHeight="1">
      <c r="B42" s="41" t="s">
        <v>37</v>
      </c>
      <c r="C42" s="7">
        <v>2508176</v>
      </c>
      <c r="D42" s="46">
        <f>C42/365</f>
        <v>6871.71506849315</v>
      </c>
      <c r="E42" s="7">
        <v>99491</v>
      </c>
      <c r="F42" s="7">
        <f>E42/365</f>
        <v>272.5780821917808</v>
      </c>
      <c r="G42" s="7">
        <v>99450</v>
      </c>
      <c r="H42" s="7">
        <f>G42/365</f>
        <v>272.4657534246575</v>
      </c>
      <c r="I42" s="4">
        <v>3648983</v>
      </c>
      <c r="J42" s="47">
        <f>I42/365</f>
        <v>9997.213698630138</v>
      </c>
      <c r="K42" s="45">
        <v>76.7</v>
      </c>
      <c r="L42" s="72">
        <f>2*C42/(E42+G42)</f>
        <v>25.215274880492206</v>
      </c>
      <c r="M42" s="71">
        <f aca="true" t="shared" si="7" ref="M42:M57">J42/D42</f>
        <v>1.4548353066132522</v>
      </c>
    </row>
    <row r="43" spans="2:13" s="13" customFormat="1" ht="15" customHeight="1">
      <c r="B43" s="41" t="s">
        <v>38</v>
      </c>
      <c r="C43" s="7">
        <v>1316621</v>
      </c>
      <c r="D43" s="46">
        <f aca="true" t="shared" si="8" ref="D43:D56">C43/365</f>
        <v>3607.1808219178083</v>
      </c>
      <c r="E43" s="7">
        <v>50672</v>
      </c>
      <c r="F43" s="7">
        <f aca="true" t="shared" si="9" ref="F43:F57">E43/365</f>
        <v>138.82739726027398</v>
      </c>
      <c r="G43" s="7">
        <v>50689</v>
      </c>
      <c r="H43" s="7">
        <f aca="true" t="shared" si="10" ref="H43:J57">G43/365</f>
        <v>138.8739726027397</v>
      </c>
      <c r="I43" s="4">
        <v>2009046</v>
      </c>
      <c r="J43" s="47">
        <f t="shared" si="10"/>
        <v>5504.235616438356</v>
      </c>
      <c r="K43" s="73">
        <v>82.15587402634112</v>
      </c>
      <c r="L43" s="73">
        <f aca="true" t="shared" si="11" ref="L43:L57">2*C43/(E43+G43)</f>
        <v>25.978847880348457</v>
      </c>
      <c r="M43" s="33">
        <f t="shared" si="7"/>
        <v>1.5259106455084646</v>
      </c>
    </row>
    <row r="44" spans="2:13" s="13" customFormat="1" ht="15" customHeight="1">
      <c r="B44" s="43" t="s">
        <v>63</v>
      </c>
      <c r="C44" s="7">
        <v>1437475</v>
      </c>
      <c r="D44" s="46">
        <f t="shared" si="8"/>
        <v>3938.2876712328766</v>
      </c>
      <c r="E44" s="7">
        <v>50673</v>
      </c>
      <c r="F44" s="7">
        <f t="shared" si="9"/>
        <v>138.83013698630137</v>
      </c>
      <c r="G44" s="7">
        <v>50602</v>
      </c>
      <c r="H44" s="7">
        <f t="shared" si="10"/>
        <v>138.63561643835615</v>
      </c>
      <c r="I44" s="4">
        <v>1759342</v>
      </c>
      <c r="J44" s="47">
        <f t="shared" si="10"/>
        <v>4820.115068493151</v>
      </c>
      <c r="K44" s="73">
        <v>87.18812643862911</v>
      </c>
      <c r="L44" s="73">
        <f t="shared" si="11"/>
        <v>28.387558627499384</v>
      </c>
      <c r="M44" s="33">
        <f t="shared" si="7"/>
        <v>1.2239113723716935</v>
      </c>
    </row>
    <row r="45" spans="2:13" s="13" customFormat="1" ht="15" customHeight="1">
      <c r="B45" s="41" t="s">
        <v>39</v>
      </c>
      <c r="C45" s="7">
        <v>1137164</v>
      </c>
      <c r="D45" s="46">
        <f t="shared" si="8"/>
        <v>3115.5178082191783</v>
      </c>
      <c r="E45" s="7">
        <v>44470</v>
      </c>
      <c r="F45" s="7">
        <f t="shared" si="9"/>
        <v>121.83561643835617</v>
      </c>
      <c r="G45" s="7">
        <v>44455</v>
      </c>
      <c r="H45" s="7">
        <f t="shared" si="10"/>
        <v>121.79452054794521</v>
      </c>
      <c r="I45" s="4">
        <v>1798598</v>
      </c>
      <c r="J45" s="47">
        <f t="shared" si="10"/>
        <v>4927.665753424658</v>
      </c>
      <c r="K45" s="73">
        <v>68.9388763431897</v>
      </c>
      <c r="L45" s="73">
        <f t="shared" si="11"/>
        <v>25.575799831318527</v>
      </c>
      <c r="M45" s="33">
        <f t="shared" si="7"/>
        <v>1.5816522506867963</v>
      </c>
    </row>
    <row r="46" spans="2:13" s="13" customFormat="1" ht="15" customHeight="1">
      <c r="B46" s="41" t="s">
        <v>40</v>
      </c>
      <c r="C46" s="7">
        <v>1459339</v>
      </c>
      <c r="D46" s="46">
        <f t="shared" si="8"/>
        <v>3998.1890410958904</v>
      </c>
      <c r="E46" s="7">
        <v>70401</v>
      </c>
      <c r="F46" s="7">
        <f t="shared" si="9"/>
        <v>192.8794520547945</v>
      </c>
      <c r="G46" s="7">
        <v>70284</v>
      </c>
      <c r="H46" s="7">
        <f t="shared" si="10"/>
        <v>192.55890410958904</v>
      </c>
      <c r="I46" s="4">
        <v>2396427</v>
      </c>
      <c r="J46" s="47">
        <f t="shared" si="10"/>
        <v>6565.553424657534</v>
      </c>
      <c r="K46" s="73">
        <v>83.4264588521265</v>
      </c>
      <c r="L46" s="73">
        <f t="shared" si="11"/>
        <v>20.746191847034154</v>
      </c>
      <c r="M46" s="33">
        <f t="shared" si="7"/>
        <v>1.6421318144721686</v>
      </c>
    </row>
    <row r="47" spans="2:13" s="13" customFormat="1" ht="15" customHeight="1">
      <c r="B47" s="41" t="s">
        <v>41</v>
      </c>
      <c r="C47" s="7">
        <v>489201</v>
      </c>
      <c r="D47" s="46">
        <f t="shared" si="8"/>
        <v>1340.2767123287672</v>
      </c>
      <c r="E47" s="7">
        <v>11107</v>
      </c>
      <c r="F47" s="7">
        <f t="shared" si="9"/>
        <v>30.43013698630137</v>
      </c>
      <c r="G47" s="7">
        <v>11116</v>
      </c>
      <c r="H47" s="7">
        <f t="shared" si="10"/>
        <v>30.454794520547946</v>
      </c>
      <c r="I47" s="4">
        <v>374815</v>
      </c>
      <c r="J47" s="47">
        <f t="shared" si="10"/>
        <v>1026.890410958904</v>
      </c>
      <c r="K47" s="73">
        <v>87.54256775498152</v>
      </c>
      <c r="L47" s="73">
        <f t="shared" si="11"/>
        <v>44.02654907078252</v>
      </c>
      <c r="M47" s="33">
        <f t="shared" si="7"/>
        <v>0.7661779105112213</v>
      </c>
    </row>
    <row r="48" spans="2:13" s="13" customFormat="1" ht="15" customHeight="1">
      <c r="B48" s="41" t="s">
        <v>42</v>
      </c>
      <c r="C48" s="7">
        <v>1987901</v>
      </c>
      <c r="D48" s="46">
        <f t="shared" si="8"/>
        <v>5446.304109589041</v>
      </c>
      <c r="E48" s="7">
        <v>57420</v>
      </c>
      <c r="F48" s="7">
        <f t="shared" si="9"/>
        <v>157.31506849315068</v>
      </c>
      <c r="G48" s="7">
        <v>57550</v>
      </c>
      <c r="H48" s="7">
        <f t="shared" si="10"/>
        <v>157.67123287671234</v>
      </c>
      <c r="I48" s="4">
        <v>2307944</v>
      </c>
      <c r="J48" s="47">
        <f t="shared" si="10"/>
        <v>6323.134246575342</v>
      </c>
      <c r="K48" s="73">
        <v>82.14320985205634</v>
      </c>
      <c r="L48" s="73">
        <f t="shared" si="11"/>
        <v>34.58121249021484</v>
      </c>
      <c r="M48" s="33">
        <f t="shared" si="7"/>
        <v>1.160995441925931</v>
      </c>
    </row>
    <row r="49" spans="2:13" s="13" customFormat="1" ht="15" customHeight="1">
      <c r="B49" s="41" t="s">
        <v>43</v>
      </c>
      <c r="C49" s="7">
        <v>416894</v>
      </c>
      <c r="D49" s="46">
        <f t="shared" si="8"/>
        <v>1142.1753424657534</v>
      </c>
      <c r="E49" s="7">
        <v>6830</v>
      </c>
      <c r="F49" s="7">
        <f t="shared" si="9"/>
        <v>18.71232876712329</v>
      </c>
      <c r="G49" s="7">
        <v>6855</v>
      </c>
      <c r="H49" s="7">
        <f t="shared" si="10"/>
        <v>18.78082191780822</v>
      </c>
      <c r="I49" s="4">
        <v>321594</v>
      </c>
      <c r="J49" s="47">
        <f t="shared" si="10"/>
        <v>881.0794520547945</v>
      </c>
      <c r="K49" s="73">
        <v>84.15385702318352</v>
      </c>
      <c r="L49" s="73">
        <f t="shared" si="11"/>
        <v>60.92714651077822</v>
      </c>
      <c r="M49" s="33">
        <f t="shared" si="7"/>
        <v>0.7714047215839038</v>
      </c>
    </row>
    <row r="50" spans="2:13" s="13" customFormat="1" ht="15" customHeight="1">
      <c r="B50" s="41" t="s">
        <v>44</v>
      </c>
      <c r="C50" s="7">
        <v>341009</v>
      </c>
      <c r="D50" s="46">
        <f t="shared" si="8"/>
        <v>934.2712328767124</v>
      </c>
      <c r="E50" s="7">
        <v>4207</v>
      </c>
      <c r="F50" s="7">
        <f t="shared" si="9"/>
        <v>11.526027397260274</v>
      </c>
      <c r="G50" s="7">
        <v>4217</v>
      </c>
      <c r="H50" s="7">
        <f t="shared" si="10"/>
        <v>11.553424657534247</v>
      </c>
      <c r="I50" s="4">
        <v>242838</v>
      </c>
      <c r="J50" s="47">
        <f t="shared" si="10"/>
        <v>665.3095890410959</v>
      </c>
      <c r="K50" s="73">
        <v>87.31506849315068</v>
      </c>
      <c r="L50" s="73">
        <f t="shared" si="11"/>
        <v>80.96130104463438</v>
      </c>
      <c r="M50" s="33">
        <f t="shared" si="7"/>
        <v>0.7121161025075585</v>
      </c>
    </row>
    <row r="51" spans="2:13" s="13" customFormat="1" ht="15" customHeight="1">
      <c r="B51" s="41" t="s">
        <v>45</v>
      </c>
      <c r="C51" s="7">
        <v>658529</v>
      </c>
      <c r="D51" s="46">
        <f t="shared" si="8"/>
        <v>1804.1890410958904</v>
      </c>
      <c r="E51" s="7">
        <v>28249</v>
      </c>
      <c r="F51" s="7">
        <f t="shared" si="9"/>
        <v>77.3945205479452</v>
      </c>
      <c r="G51" s="7">
        <v>28133</v>
      </c>
      <c r="H51" s="7">
        <f t="shared" si="10"/>
        <v>77.07671232876713</v>
      </c>
      <c r="I51" s="4">
        <v>846022</v>
      </c>
      <c r="J51" s="47">
        <f t="shared" si="10"/>
        <v>2317.868493150685</v>
      </c>
      <c r="K51" s="73">
        <v>82.53380791838474</v>
      </c>
      <c r="L51" s="73">
        <f t="shared" si="11"/>
        <v>23.35954737327516</v>
      </c>
      <c r="M51" s="33">
        <f t="shared" si="7"/>
        <v>1.2847148720861192</v>
      </c>
    </row>
    <row r="52" spans="2:13" s="13" customFormat="1" ht="15" customHeight="1">
      <c r="B52" s="41" t="s">
        <v>46</v>
      </c>
      <c r="C52" s="7">
        <v>878391</v>
      </c>
      <c r="D52" s="46">
        <f t="shared" si="8"/>
        <v>2406.550684931507</v>
      </c>
      <c r="E52" s="7">
        <v>27002</v>
      </c>
      <c r="F52" s="7">
        <f t="shared" si="9"/>
        <v>73.97808219178083</v>
      </c>
      <c r="G52" s="7">
        <v>27051</v>
      </c>
      <c r="H52" s="7">
        <f t="shared" si="10"/>
        <v>74.11232876712329</v>
      </c>
      <c r="I52" s="4">
        <v>1217219</v>
      </c>
      <c r="J52" s="47">
        <f t="shared" si="10"/>
        <v>3334.8465753424657</v>
      </c>
      <c r="K52" s="73">
        <v>83.7643816544207</v>
      </c>
      <c r="L52" s="73">
        <f t="shared" si="11"/>
        <v>32.50110077146504</v>
      </c>
      <c r="M52" s="33">
        <f t="shared" si="7"/>
        <v>1.385737103408391</v>
      </c>
    </row>
    <row r="53" spans="2:13" s="13" customFormat="1" ht="15" customHeight="1">
      <c r="B53" s="41" t="s">
        <v>47</v>
      </c>
      <c r="C53" s="7">
        <v>1680379</v>
      </c>
      <c r="D53" s="46">
        <f t="shared" si="8"/>
        <v>4603.77808219178</v>
      </c>
      <c r="E53" s="7">
        <v>42690</v>
      </c>
      <c r="F53" s="7">
        <f t="shared" si="9"/>
        <v>116.95890410958904</v>
      </c>
      <c r="G53" s="7">
        <v>42703</v>
      </c>
      <c r="H53" s="7">
        <f t="shared" si="10"/>
        <v>116.9945205479452</v>
      </c>
      <c r="I53" s="4">
        <v>1790832</v>
      </c>
      <c r="J53" s="47">
        <f t="shared" si="10"/>
        <v>4906.38904109589</v>
      </c>
      <c r="K53" s="73">
        <v>81.55497045512455</v>
      </c>
      <c r="L53" s="73">
        <f t="shared" si="11"/>
        <v>39.35636410478611</v>
      </c>
      <c r="M53" s="33">
        <f t="shared" si="7"/>
        <v>1.0657310047316706</v>
      </c>
    </row>
    <row r="54" spans="2:13" s="13" customFormat="1" ht="15" customHeight="1">
      <c r="B54" s="41" t="s">
        <v>48</v>
      </c>
      <c r="C54" s="7">
        <v>365110</v>
      </c>
      <c r="D54" s="46">
        <f t="shared" si="8"/>
        <v>1000.3013698630137</v>
      </c>
      <c r="E54" s="7">
        <v>9228</v>
      </c>
      <c r="F54" s="7">
        <f t="shared" si="9"/>
        <v>25.28219178082192</v>
      </c>
      <c r="G54" s="62">
        <v>9247</v>
      </c>
      <c r="H54" s="7">
        <f t="shared" si="10"/>
        <v>25.334246575342465</v>
      </c>
      <c r="I54" s="4">
        <v>409809</v>
      </c>
      <c r="J54" s="47">
        <f t="shared" si="10"/>
        <v>1122.7643835616439</v>
      </c>
      <c r="K54" s="73">
        <v>79.70528843529989</v>
      </c>
      <c r="L54" s="73">
        <f t="shared" si="11"/>
        <v>39.52476319350474</v>
      </c>
      <c r="M54" s="33">
        <f t="shared" si="7"/>
        <v>1.122426118156172</v>
      </c>
    </row>
    <row r="55" spans="2:13" s="13" customFormat="1" ht="15" customHeight="1">
      <c r="B55" s="41" t="s">
        <v>49</v>
      </c>
      <c r="C55" s="7">
        <v>684438</v>
      </c>
      <c r="D55" s="46">
        <f t="shared" si="8"/>
        <v>1875.172602739726</v>
      </c>
      <c r="E55" s="7">
        <v>26565</v>
      </c>
      <c r="F55" s="7">
        <f t="shared" si="9"/>
        <v>72.78082191780823</v>
      </c>
      <c r="G55" s="7">
        <v>26563</v>
      </c>
      <c r="H55" s="7">
        <f t="shared" si="10"/>
        <v>72.77534246575343</v>
      </c>
      <c r="I55" s="4">
        <v>1295994</v>
      </c>
      <c r="J55" s="47">
        <f t="shared" si="10"/>
        <v>3550.6684931506848</v>
      </c>
      <c r="K55" s="73">
        <v>72.23886898196767</v>
      </c>
      <c r="L55" s="73">
        <f t="shared" si="11"/>
        <v>25.765622647191687</v>
      </c>
      <c r="M55" s="33">
        <f t="shared" si="7"/>
        <v>1.8935155558282852</v>
      </c>
    </row>
    <row r="56" spans="2:13" s="13" customFormat="1" ht="15" customHeight="1">
      <c r="B56" s="41" t="s">
        <v>50</v>
      </c>
      <c r="C56" s="7">
        <v>429112</v>
      </c>
      <c r="D56" s="46">
        <f t="shared" si="8"/>
        <v>1175.6493150684933</v>
      </c>
      <c r="E56" s="7">
        <v>9879</v>
      </c>
      <c r="F56" s="7">
        <f t="shared" si="9"/>
        <v>27.065753424657533</v>
      </c>
      <c r="G56" s="7">
        <v>9903</v>
      </c>
      <c r="H56" s="7">
        <f t="shared" si="10"/>
        <v>27.13150684931507</v>
      </c>
      <c r="I56" s="4">
        <v>471700</v>
      </c>
      <c r="J56" s="63">
        <f t="shared" si="10"/>
        <v>1292.3287671232877</v>
      </c>
      <c r="K56" s="74">
        <v>68.63101664147653</v>
      </c>
      <c r="L56" s="73">
        <f t="shared" si="11"/>
        <v>43.38408654332221</v>
      </c>
      <c r="M56" s="33">
        <f t="shared" si="7"/>
        <v>1.0992468166818918</v>
      </c>
    </row>
    <row r="57" spans="2:13" s="13" customFormat="1" ht="15" customHeight="1">
      <c r="B57" s="42" t="s">
        <v>51</v>
      </c>
      <c r="C57" s="64">
        <v>866049</v>
      </c>
      <c r="D57" s="44">
        <f>C57/365</f>
        <v>2372.73698630137</v>
      </c>
      <c r="E57" s="64">
        <v>27399</v>
      </c>
      <c r="F57" s="64">
        <f t="shared" si="9"/>
        <v>75.06575342465753</v>
      </c>
      <c r="G57" s="64">
        <v>27377</v>
      </c>
      <c r="H57" s="64">
        <f t="shared" si="10"/>
        <v>75.0054794520548</v>
      </c>
      <c r="I57" s="65">
        <v>549311</v>
      </c>
      <c r="J57" s="66">
        <f t="shared" si="10"/>
        <v>1504.9616438356165</v>
      </c>
      <c r="K57" s="75">
        <v>81.93152577007493</v>
      </c>
      <c r="L57" s="75">
        <f t="shared" si="11"/>
        <v>31.621476559076967</v>
      </c>
      <c r="M57" s="76">
        <f t="shared" si="7"/>
        <v>0.6342724256941582</v>
      </c>
    </row>
    <row r="58" spans="2:14" s="13" customFormat="1" ht="15" customHeight="1">
      <c r="B58" s="24"/>
      <c r="C58" s="4"/>
      <c r="D58" s="4"/>
      <c r="E58" s="4"/>
      <c r="F58" s="4"/>
      <c r="G58" s="67" t="s">
        <v>52</v>
      </c>
      <c r="H58" s="67"/>
      <c r="I58" s="67"/>
      <c r="J58" s="67"/>
      <c r="K58" s="9"/>
      <c r="L58" s="28"/>
      <c r="M58" s="35" t="s">
        <v>53</v>
      </c>
      <c r="N58" s="9"/>
    </row>
    <row r="59" ht="15.75" customHeight="1">
      <c r="G59" s="67" t="s">
        <v>54</v>
      </c>
    </row>
    <row r="60" spans="2:14" ht="13.5">
      <c r="B60" s="25"/>
      <c r="G60" s="49" t="s">
        <v>55</v>
      </c>
      <c r="H60" s="49"/>
      <c r="I60" s="49"/>
      <c r="J60" s="49"/>
      <c r="K60" s="49"/>
      <c r="L60" s="49"/>
      <c r="M60" s="49"/>
      <c r="N60" s="9"/>
    </row>
    <row r="61" spans="2:14" ht="13.5">
      <c r="B61" s="25"/>
      <c r="G61" s="49"/>
      <c r="H61" s="49"/>
      <c r="I61" s="49"/>
      <c r="J61" s="49"/>
      <c r="K61" s="49"/>
      <c r="L61" s="28"/>
      <c r="M61" s="30"/>
      <c r="N61" s="9"/>
    </row>
    <row r="62" ht="13.5">
      <c r="B62" s="25"/>
    </row>
  </sheetData>
  <sheetProtection/>
  <mergeCells count="10">
    <mergeCell ref="B1:F1"/>
    <mergeCell ref="C3:D3"/>
    <mergeCell ref="E3:F3"/>
    <mergeCell ref="G3:H3"/>
    <mergeCell ref="G60:M60"/>
    <mergeCell ref="G61:K61"/>
    <mergeCell ref="I3:J3"/>
    <mergeCell ref="K3:K4"/>
    <mergeCell ref="L3:L4"/>
    <mergeCell ref="M3:M4"/>
  </mergeCells>
  <printOptions/>
  <pageMargins left="0.67" right="0.22" top="0.39" bottom="0.35" header="0.23" footer="0.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h.hkd2</dc:creator>
  <cp:keywords/>
  <dc:description/>
  <cp:lastModifiedBy>千葉県</cp:lastModifiedBy>
  <cp:lastPrinted>2011-03-01T07:41:39Z</cp:lastPrinted>
  <dcterms:created xsi:type="dcterms:W3CDTF">2010-01-08T07:52:45Z</dcterms:created>
  <dcterms:modified xsi:type="dcterms:W3CDTF">2012-02-07T07:20:31Z</dcterms:modified>
  <cp:category/>
  <cp:version/>
  <cp:contentType/>
  <cp:contentStatus/>
</cp:coreProperties>
</file>