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5480" windowHeight="11640" tabRatio="297" activeTab="0"/>
  </bookViews>
  <sheets>
    <sheet name="2-1" sheetId="1" r:id="rId1"/>
  </sheets>
  <definedNames>
    <definedName name="_xlnm.Print_Area" localSheetId="0">'2-1'!$B$2:$X$135</definedName>
    <definedName name="_xlnm.Print_Titles" localSheetId="0">'2-1'!$1:$1</definedName>
  </definedNames>
  <calcPr fullCalcOnLoad="1"/>
</workbook>
</file>

<file path=xl/sharedStrings.xml><?xml version="1.0" encoding="utf-8"?>
<sst xmlns="http://schemas.openxmlformats.org/spreadsheetml/2006/main" count="301" uniqueCount="144">
  <si>
    <t>（２－１）</t>
  </si>
  <si>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</si>
  <si>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</si>
  <si>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</si>
  <si>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</si>
  <si>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</si>
  <si>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</si>
  <si>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</si>
  <si>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</si>
  <si>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</si>
  <si>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</si>
  <si>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</si>
  <si>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</si>
  <si>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</si>
  <si>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</si>
  <si>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</si>
  <si>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</si>
  <si>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</si>
  <si>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</si>
  <si>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</si>
  <si>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</si>
  <si>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</si>
  <si>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</si>
  <si>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</si>
  <si>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</si>
  <si>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</si>
  <si>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</si>
  <si>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</si>
  <si>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</si>
  <si>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</si>
  <si>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</si>
  <si>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</si>
  <si>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</si>
  <si>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</si>
  <si>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</si>
  <si>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</si>
  <si>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</si>
  <si>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</si>
  <si>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</si>
  <si>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</si>
  <si>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</si>
  <si>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</si>
  <si>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</si>
  <si>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</si>
  <si>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</si>
  <si>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</si>
  <si>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</si>
  <si>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</si>
  <si>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</si>
  <si>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</si>
  <si>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</si>
  <si>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</si>
  <si>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</si>
  <si>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</si>
  <si>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</si>
  <si>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</si>
  <si>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</si>
  <si>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</si>
  <si>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</si>
  <si>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</si>
  <si>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</si>
  <si>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</si>
  <si>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</si>
  <si>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</si>
  <si>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</si>
  <si>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</si>
  <si>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</si>
  <si>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</si>
  <si>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</si>
  <si>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</si>
  <si>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</si>
  <si>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</si>
  <si>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</si>
  <si>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</si>
  <si>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関宿町</t>
  </si>
  <si>
    <t>沼南町</t>
  </si>
  <si>
    <t>酒々井町</t>
  </si>
  <si>
    <t>富里町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</si>
  <si>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</si>
  <si>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</si>
  <si>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</si>
  <si>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</si>
  <si>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</si>
  <si>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</si>
  <si>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</si>
  <si>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</si>
  <si>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</si>
  <si>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</si>
  <si>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</si>
  <si>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</si>
  <si>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</si>
  <si>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</si>
  <si>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</si>
  <si>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</si>
  <si>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</si>
  <si>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</si>
  <si>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</si>
  <si>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</si>
  <si>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</si>
  <si>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</si>
  <si>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</si>
  <si>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</si>
  <si>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</si>
  <si>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</si>
  <si>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</si>
  <si>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</si>
  <si>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</si>
  <si>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</si>
  <si>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</si>
  <si>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</si>
  <si>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</si>
  <si>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</si>
  <si>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</si>
  <si>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</si>
  <si>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</si>
  <si>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</si>
  <si>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</si>
  <si>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</si>
  <si>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</si>
  <si>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</si>
  <si>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</si>
  <si>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</si>
  <si>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</si>
  <si>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</si>
  <si>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</si>
  <si>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</si>
  <si>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</si>
  <si>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</si>
  <si>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</si>
  <si>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</si>
  <si>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</si>
  <si>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</si>
  <si>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</si>
  <si>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</si>
  <si>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</si>
  <si>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</si>
  <si>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入力済み</t>
  </si>
  <si>
    <t>第２－１表　人口動態総覧，千葉県・保健所・市町村別</t>
  </si>
  <si>
    <t>22週以後)</t>
  </si>
  <si>
    <t>平成10年</t>
  </si>
  <si>
    <t>注１）率算出に用いた市町村人口は、平成１０年１０月１日現在「千葉県毎月常住人口」である。</t>
  </si>
  <si>
    <t>注２）合計特殊出生率の算出に用いた市町村人口は、平成１０年４月１日「千葉県年齢別・町丁字別人口」である。</t>
  </si>
  <si>
    <t>注３）県計の率は、平成１０年厚生省大臣官房統計情報部「人口動態統計」による。</t>
  </si>
  <si>
    <t>平成10年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</si>
</sst>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</numFmts>
  <fonts count="13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51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left" wrapText="1"/>
      <protection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horizontal="centerContinuous" wrapText="1"/>
    </xf>
    <xf numFmtId="0" fontId="4" fillId="0" borderId="5" xfId="0" applyFont="1" applyBorder="1" applyAlignment="1">
      <alignment horizontal="centerContinuous" vertical="center" wrapText="1"/>
    </xf>
    <xf numFmtId="37" fontId="4" fillId="0" borderId="5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>
      <alignment horizontal="centerContinuous" vertical="top" wrapText="1"/>
    </xf>
    <xf numFmtId="0" fontId="4" fillId="0" borderId="7" xfId="0" applyFont="1" applyBorder="1" applyAlignment="1">
      <alignment/>
    </xf>
    <xf numFmtId="176" fontId="4" fillId="0" borderId="7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4" fillId="0" borderId="8" xfId="0" applyNumberFormat="1" applyFont="1" applyBorder="1" applyAlignment="1" applyProtection="1">
      <alignment/>
      <protection/>
    </xf>
    <xf numFmtId="176" fontId="4" fillId="0" borderId="9" xfId="0" applyNumberFormat="1" applyFont="1" applyBorder="1" applyAlignment="1" applyProtection="1">
      <alignment/>
      <protection/>
    </xf>
    <xf numFmtId="0" fontId="3" fillId="0" borderId="8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2" fontId="4" fillId="0" borderId="7" xfId="0" applyNumberFormat="1" applyFont="1" applyBorder="1" applyAlignment="1" applyProtection="1">
      <alignment horizontal="distributed" vertical="center"/>
      <protection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8" xfId="0" applyNumberFormat="1" applyFont="1" applyBorder="1" applyAlignment="1" applyProtection="1">
      <alignment/>
      <protection/>
    </xf>
    <xf numFmtId="177" fontId="4" fillId="0" borderId="7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9" xfId="0" applyNumberFormat="1" applyFont="1" applyBorder="1" applyAlignment="1" applyProtection="1">
      <alignment/>
      <protection/>
    </xf>
    <xf numFmtId="177" fontId="5" fillId="0" borderId="8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8" xfId="0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7" xfId="0" applyNumberFormat="1" applyFont="1" applyBorder="1" applyAlignment="1">
      <alignment/>
    </xf>
    <xf numFmtId="177" fontId="4" fillId="0" borderId="9" xfId="0" applyNumberFormat="1" applyFont="1" applyBorder="1" applyAlignment="1">
      <alignment/>
    </xf>
    <xf numFmtId="4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Continuous" vertical="center" wrapText="1"/>
    </xf>
    <xf numFmtId="4" fontId="4" fillId="0" borderId="7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176" fontId="4" fillId="0" borderId="13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4" fontId="2" fillId="0" borderId="0" xfId="0" applyNumberFormat="1" applyFont="1" applyAlignment="1" applyProtection="1">
      <alignment/>
      <protection/>
    </xf>
    <xf numFmtId="4" fontId="4" fillId="0" borderId="10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0" fontId="3" fillId="2" borderId="0" xfId="0" applyFont="1" applyFill="1" applyAlignment="1">
      <alignment/>
    </xf>
    <xf numFmtId="0" fontId="10" fillId="0" borderId="7" xfId="0" applyFont="1" applyFill="1" applyBorder="1" applyAlignment="1">
      <alignment horizontal="distributed" vertical="center"/>
    </xf>
    <xf numFmtId="177" fontId="10" fillId="0" borderId="0" xfId="0" applyNumberFormat="1" applyFont="1" applyFill="1" applyAlignment="1" applyProtection="1">
      <alignment/>
      <protection/>
    </xf>
    <xf numFmtId="176" fontId="10" fillId="0" borderId="0" xfId="0" applyNumberFormat="1" applyFont="1" applyFill="1" applyAlignment="1" applyProtection="1">
      <alignment/>
      <protection/>
    </xf>
    <xf numFmtId="177" fontId="10" fillId="0" borderId="7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 applyProtection="1">
      <alignment/>
      <protection/>
    </xf>
    <xf numFmtId="176" fontId="10" fillId="0" borderId="7" xfId="0" applyNumberFormat="1" applyFont="1" applyFill="1" applyBorder="1" applyAlignment="1" applyProtection="1">
      <alignment/>
      <protection/>
    </xf>
    <xf numFmtId="177" fontId="10" fillId="0" borderId="0" xfId="0" applyNumberFormat="1" applyFont="1" applyFill="1" applyAlignment="1">
      <alignment/>
    </xf>
    <xf numFmtId="177" fontId="10" fillId="0" borderId="6" xfId="0" applyNumberFormat="1" applyFont="1" applyFill="1" applyBorder="1" applyAlignment="1">
      <alignment/>
    </xf>
    <xf numFmtId="177" fontId="10" fillId="0" borderId="7" xfId="0" applyNumberFormat="1" applyFont="1" applyFill="1" applyBorder="1" applyAlignment="1">
      <alignment/>
    </xf>
    <xf numFmtId="37" fontId="10" fillId="0" borderId="0" xfId="0" applyNumberFormat="1" applyFont="1" applyFill="1" applyAlignment="1" applyProtection="1">
      <alignment/>
      <protection/>
    </xf>
    <xf numFmtId="2" fontId="10" fillId="0" borderId="7" xfId="0" applyNumberFormat="1" applyFont="1" applyFill="1" applyBorder="1" applyAlignment="1" applyProtection="1">
      <alignment/>
      <protection/>
    </xf>
    <xf numFmtId="4" fontId="10" fillId="0" borderId="7" xfId="0" applyNumberFormat="1" applyFont="1" applyFill="1" applyBorder="1" applyAlignment="1" applyProtection="1">
      <alignment/>
      <protection/>
    </xf>
    <xf numFmtId="0" fontId="4" fillId="0" borderId="7" xfId="0" applyFont="1" applyFill="1" applyBorder="1" applyAlignment="1">
      <alignment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7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7" xfId="0" applyNumberFormat="1" applyFont="1" applyFill="1" applyBorder="1" applyAlignment="1" applyProtection="1">
      <alignment/>
      <protection/>
    </xf>
    <xf numFmtId="177" fontId="4" fillId="0" borderId="6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7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0" fontId="4" fillId="0" borderId="7" xfId="0" applyFont="1" applyFill="1" applyBorder="1" applyAlignment="1">
      <alignment horizontal="center" vertical="center"/>
    </xf>
    <xf numFmtId="4" fontId="10" fillId="0" borderId="0" xfId="0" applyNumberFormat="1" applyFont="1" applyFill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7" xfId="0" applyNumberFormat="1" applyFont="1" applyFill="1" applyBorder="1" applyAlignment="1" applyProtection="1">
      <alignment/>
      <protection/>
    </xf>
    <xf numFmtId="4" fontId="4" fillId="0" borderId="9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4" fillId="0" borderId="4" xfId="0" applyNumberFormat="1" applyFont="1" applyBorder="1" applyAlignment="1">
      <alignment/>
    </xf>
    <xf numFmtId="180" fontId="4" fillId="0" borderId="6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 wrapText="1"/>
    </xf>
    <xf numFmtId="180" fontId="10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180" fontId="4" fillId="0" borderId="7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180" fontId="4" fillId="0" borderId="14" xfId="0" applyNumberFormat="1" applyFont="1" applyBorder="1" applyAlignment="1">
      <alignment/>
    </xf>
    <xf numFmtId="180" fontId="4" fillId="0" borderId="5" xfId="0" applyNumberFormat="1" applyFont="1" applyBorder="1" applyAlignment="1">
      <alignment horizontal="centerContinuous" vertical="center" wrapText="1"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Fill="1" applyBorder="1" applyAlignment="1" applyProtection="1">
      <alignment/>
      <protection/>
    </xf>
    <xf numFmtId="180" fontId="4" fillId="0" borderId="7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>
      <alignment/>
    </xf>
    <xf numFmtId="180" fontId="2" fillId="0" borderId="0" xfId="0" applyNumberFormat="1" applyFont="1" applyAlignment="1" applyProtection="1">
      <alignment/>
      <protection/>
    </xf>
    <xf numFmtId="180" fontId="4" fillId="0" borderId="3" xfId="0" applyNumberFormat="1" applyFont="1" applyBorder="1" applyAlignment="1">
      <alignment horizontal="right"/>
    </xf>
    <xf numFmtId="180" fontId="4" fillId="0" borderId="15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4" fillId="0" borderId="16" xfId="0" applyNumberFormat="1" applyFont="1" applyBorder="1" applyAlignment="1" applyProtection="1">
      <alignment/>
      <protection/>
    </xf>
    <xf numFmtId="180" fontId="4" fillId="0" borderId="17" xfId="0" applyNumberFormat="1" applyFont="1" applyBorder="1" applyAlignment="1">
      <alignment/>
    </xf>
    <xf numFmtId="180" fontId="4" fillId="0" borderId="8" xfId="0" applyNumberFormat="1" applyFont="1" applyBorder="1" applyAlignment="1" applyProtection="1">
      <alignment/>
      <protection/>
    </xf>
    <xf numFmtId="180" fontId="4" fillId="0" borderId="3" xfId="0" applyNumberFormat="1" applyFont="1" applyBorder="1" applyAlignment="1">
      <alignment/>
    </xf>
    <xf numFmtId="180" fontId="4" fillId="0" borderId="4" xfId="0" applyNumberFormat="1" applyFont="1" applyBorder="1" applyAlignment="1">
      <alignment horizontal="center" vertical="center"/>
    </xf>
    <xf numFmtId="180" fontId="10" fillId="0" borderId="16" xfId="0" applyNumberFormat="1" applyFont="1" applyFill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18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4" xfId="0" applyNumberFormat="1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7" fontId="5" fillId="0" borderId="13" xfId="0" applyNumberFormat="1" applyFont="1" applyBorder="1" applyAlignment="1" applyProtection="1">
      <alignment horizontal="center" vertical="center"/>
      <protection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5" xfId="0" applyNumberFormat="1" applyFont="1" applyBorder="1" applyAlignment="1" applyProtection="1">
      <alignment horizontal="center" vertical="center"/>
      <protection/>
    </xf>
    <xf numFmtId="37" fontId="5" fillId="0" borderId="14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  <protection/>
    </xf>
    <xf numFmtId="37" fontId="4" fillId="0" borderId="12" xfId="0" applyNumberFormat="1" applyFont="1" applyBorder="1" applyAlignment="1" applyProtection="1">
      <alignment horizontal="center" vertical="center"/>
      <protection/>
    </xf>
    <xf numFmtId="2" fontId="4" fillId="0" borderId="7" xfId="0" applyNumberFormat="1" applyFont="1" applyBorder="1" applyAlignment="1" applyProtection="1">
      <alignment horizontal="center" vertical="center"/>
      <protection/>
    </xf>
    <xf numFmtId="2" fontId="4" fillId="0" borderId="9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A135"/>
  <sheetViews>
    <sheetView tabSelected="1" defaultGridColor="0" zoomScale="60" zoomScaleNormal="60" zoomScaleSheetLayoutView="50" colorId="22" workbookViewId="0" topLeftCell="A1">
      <pane xSplit="2" ySplit="6" topLeftCell="C121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132" sqref="B132"/>
    </sheetView>
  </sheetViews>
  <sheetFormatPr defaultColWidth="10.66015625" defaultRowHeight="18"/>
  <cols>
    <col min="1" max="1" width="10.66015625" style="0" hidden="1" customWidth="1"/>
    <col min="2" max="2" width="14.91015625" style="0" customWidth="1"/>
    <col min="3" max="3" width="13.66015625" style="1" customWidth="1"/>
    <col min="4" max="4" width="9.66015625" style="0" customWidth="1"/>
    <col min="5" max="5" width="12.66015625" style="1" customWidth="1"/>
    <col min="6" max="6" width="13.66015625" style="33" customWidth="1"/>
    <col min="7" max="7" width="9.66015625" style="0" customWidth="1"/>
    <col min="8" max="8" width="12.66015625" style="0" customWidth="1"/>
    <col min="9" max="9" width="9.66015625" style="104" customWidth="1"/>
    <col min="10" max="10" width="12.66015625" style="0" customWidth="1"/>
    <col min="11" max="11" width="9.66015625" style="104" customWidth="1"/>
    <col min="12" max="12" width="13.66015625" style="0" customWidth="1"/>
    <col min="13" max="13" width="9.66015625" style="104" customWidth="1"/>
    <col min="14" max="14" width="13.66015625" style="0" customWidth="1"/>
    <col min="15" max="15" width="9.66015625" style="104" customWidth="1"/>
    <col min="16" max="16" width="13.66015625" style="0" customWidth="1"/>
    <col min="17" max="17" width="9.66015625" style="104" customWidth="1"/>
    <col min="18" max="19" width="12.66015625" style="0" customWidth="1"/>
    <col min="20" max="20" width="15.66015625" style="1" customWidth="1"/>
    <col min="21" max="21" width="9.66015625" style="0" customWidth="1"/>
    <col min="22" max="22" width="15.66015625" style="1" customWidth="1"/>
    <col min="23" max="23" width="9.66015625" style="0" customWidth="1"/>
    <col min="24" max="24" width="13.5" style="0" customWidth="1"/>
    <col min="25" max="27" width="0" style="0" hidden="1" customWidth="1"/>
  </cols>
  <sheetData>
    <row r="1" ht="32.25">
      <c r="B1" s="101" t="s">
        <v>137</v>
      </c>
    </row>
    <row r="2" spans="1:26" ht="24.75" thickBot="1">
      <c r="A2" s="4"/>
      <c r="B2" s="5" t="s">
        <v>0</v>
      </c>
      <c r="C2" s="6"/>
      <c r="D2" s="5"/>
      <c r="E2" s="6"/>
      <c r="F2" s="7"/>
      <c r="G2" s="5"/>
      <c r="H2" s="5"/>
      <c r="I2" s="105"/>
      <c r="J2" s="5"/>
      <c r="K2" s="105"/>
      <c r="L2" s="5"/>
      <c r="M2" s="105"/>
      <c r="N2" s="5"/>
      <c r="O2" s="105"/>
      <c r="P2" s="5"/>
      <c r="Q2" s="105"/>
      <c r="R2" s="5"/>
      <c r="S2" s="5"/>
      <c r="T2" s="6"/>
      <c r="U2" s="5"/>
      <c r="V2" s="6"/>
      <c r="W2" s="5" t="s">
        <v>1</v>
      </c>
      <c r="X2" s="6" t="s">
        <v>139</v>
      </c>
      <c r="Y2" s="4"/>
      <c r="Z2" s="4"/>
    </row>
    <row r="3" spans="1:26" ht="24">
      <c r="A3" s="4"/>
      <c r="B3" s="9" t="s">
        <v>1</v>
      </c>
      <c r="C3" s="133" t="s">
        <v>123</v>
      </c>
      <c r="D3" s="134"/>
      <c r="E3" s="135"/>
      <c r="F3" s="141" t="s">
        <v>126</v>
      </c>
      <c r="G3" s="142"/>
      <c r="H3" s="139" t="s">
        <v>124</v>
      </c>
      <c r="I3" s="140"/>
      <c r="J3" s="139" t="s">
        <v>125</v>
      </c>
      <c r="K3" s="140"/>
      <c r="L3" s="39" t="s">
        <v>129</v>
      </c>
      <c r="M3" s="124"/>
      <c r="N3" s="11" t="s">
        <v>130</v>
      </c>
      <c r="O3" s="128"/>
      <c r="P3" s="10"/>
      <c r="Q3" s="130" t="s">
        <v>3</v>
      </c>
      <c r="R3" s="11"/>
      <c r="S3" s="11"/>
      <c r="T3" s="133" t="s">
        <v>131</v>
      </c>
      <c r="U3" s="135"/>
      <c r="V3" s="133" t="s">
        <v>132</v>
      </c>
      <c r="W3" s="135"/>
      <c r="X3" s="64"/>
      <c r="Y3" s="4"/>
      <c r="Z3" s="4"/>
    </row>
    <row r="4" spans="1:26" ht="48">
      <c r="A4" s="4"/>
      <c r="B4" s="12" t="s">
        <v>4</v>
      </c>
      <c r="C4" s="136"/>
      <c r="D4" s="137"/>
      <c r="E4" s="138"/>
      <c r="F4" s="143"/>
      <c r="G4" s="144"/>
      <c r="H4" s="14" t="s">
        <v>5</v>
      </c>
      <c r="I4" s="106"/>
      <c r="J4" s="14" t="s">
        <v>6</v>
      </c>
      <c r="K4" s="115"/>
      <c r="L4" s="145" t="s">
        <v>127</v>
      </c>
      <c r="M4" s="146"/>
      <c r="N4" s="145" t="s">
        <v>128</v>
      </c>
      <c r="O4" s="146"/>
      <c r="P4" s="34" t="s">
        <v>7</v>
      </c>
      <c r="Q4" s="131" t="s">
        <v>8</v>
      </c>
      <c r="R4" s="15" t="s">
        <v>9</v>
      </c>
      <c r="S4" s="16" t="s">
        <v>10</v>
      </c>
      <c r="T4" s="136"/>
      <c r="U4" s="138"/>
      <c r="V4" s="136"/>
      <c r="W4" s="138"/>
      <c r="X4" s="66" t="s">
        <v>134</v>
      </c>
      <c r="Y4" s="4"/>
      <c r="Z4" s="4"/>
    </row>
    <row r="5" spans="1:26" ht="48">
      <c r="A5" s="4"/>
      <c r="B5" s="17" t="s">
        <v>11</v>
      </c>
      <c r="C5" s="147" t="s">
        <v>133</v>
      </c>
      <c r="D5" s="18" t="s">
        <v>12</v>
      </c>
      <c r="E5" s="19" t="s">
        <v>13</v>
      </c>
      <c r="F5" s="147" t="s">
        <v>133</v>
      </c>
      <c r="G5" s="18" t="s">
        <v>12</v>
      </c>
      <c r="H5" s="147" t="s">
        <v>133</v>
      </c>
      <c r="I5" s="107" t="s">
        <v>12</v>
      </c>
      <c r="J5" s="147" t="s">
        <v>133</v>
      </c>
      <c r="K5" s="107" t="s">
        <v>12</v>
      </c>
      <c r="L5" s="147" t="s">
        <v>133</v>
      </c>
      <c r="M5" s="125" t="s">
        <v>12</v>
      </c>
      <c r="N5" s="147" t="s">
        <v>133</v>
      </c>
      <c r="O5" s="107" t="s">
        <v>12</v>
      </c>
      <c r="P5" s="147" t="s">
        <v>133</v>
      </c>
      <c r="Q5" s="107" t="s">
        <v>12</v>
      </c>
      <c r="R5" s="20" t="s">
        <v>14</v>
      </c>
      <c r="S5" s="21" t="s">
        <v>15</v>
      </c>
      <c r="T5" s="147" t="s">
        <v>133</v>
      </c>
      <c r="U5" s="35" t="s">
        <v>12</v>
      </c>
      <c r="V5" s="147" t="s">
        <v>133</v>
      </c>
      <c r="W5" s="60" t="s">
        <v>12</v>
      </c>
      <c r="X5" s="66" t="s">
        <v>135</v>
      </c>
      <c r="Y5" s="4"/>
      <c r="Z5" s="4"/>
    </row>
    <row r="6" spans="1:26" ht="48">
      <c r="A6" s="70" t="s">
        <v>136</v>
      </c>
      <c r="B6" s="13" t="s">
        <v>2</v>
      </c>
      <c r="C6" s="148"/>
      <c r="D6" s="22" t="s">
        <v>16</v>
      </c>
      <c r="E6" s="23" t="s">
        <v>17</v>
      </c>
      <c r="F6" s="148"/>
      <c r="G6" s="22" t="s">
        <v>16</v>
      </c>
      <c r="H6" s="148"/>
      <c r="I6" s="108" t="s">
        <v>18</v>
      </c>
      <c r="J6" s="148"/>
      <c r="K6" s="116" t="s">
        <v>18</v>
      </c>
      <c r="L6" s="148"/>
      <c r="M6" s="126" t="s">
        <v>19</v>
      </c>
      <c r="N6" s="148"/>
      <c r="O6" s="108" t="s">
        <v>19</v>
      </c>
      <c r="P6" s="148"/>
      <c r="Q6" s="108" t="s">
        <v>19</v>
      </c>
      <c r="R6" s="24" t="s">
        <v>138</v>
      </c>
      <c r="S6" s="24" t="s">
        <v>21</v>
      </c>
      <c r="T6" s="148"/>
      <c r="U6" s="22" t="s">
        <v>16</v>
      </c>
      <c r="V6" s="148"/>
      <c r="W6" s="61" t="s">
        <v>16</v>
      </c>
      <c r="X6" s="65"/>
      <c r="Y6" s="4"/>
      <c r="Z6" s="4"/>
    </row>
    <row r="7" spans="1:27" ht="24">
      <c r="A7" s="4">
        <f>A8+A9</f>
        <v>5888880</v>
      </c>
      <c r="B7" s="71" t="s">
        <v>22</v>
      </c>
      <c r="C7" s="72">
        <f>C8+C9</f>
        <v>54961</v>
      </c>
      <c r="D7" s="73">
        <v>9.4</v>
      </c>
      <c r="E7" s="74">
        <f>E8+E9</f>
        <v>4247</v>
      </c>
      <c r="F7" s="75">
        <f>F8+F9</f>
        <v>36410</v>
      </c>
      <c r="G7" s="76">
        <v>6.2</v>
      </c>
      <c r="H7" s="77">
        <f>H8+H9</f>
        <v>198</v>
      </c>
      <c r="I7" s="109">
        <v>3.6</v>
      </c>
      <c r="J7" s="77">
        <f>J8+J9</f>
        <v>103</v>
      </c>
      <c r="K7" s="109">
        <v>1.9</v>
      </c>
      <c r="L7" s="77">
        <f>L8+L9</f>
        <v>938</v>
      </c>
      <c r="M7" s="109">
        <v>16.6</v>
      </c>
      <c r="N7" s="78">
        <f>N8+N9</f>
        <v>685</v>
      </c>
      <c r="O7" s="109">
        <v>12.1</v>
      </c>
      <c r="P7" s="77">
        <f>P8+P9</f>
        <v>371</v>
      </c>
      <c r="Q7" s="132">
        <v>6.7</v>
      </c>
      <c r="R7" s="77">
        <f>R8+R9</f>
        <v>310</v>
      </c>
      <c r="S7" s="79">
        <f>S8+S9</f>
        <v>61</v>
      </c>
      <c r="T7" s="80">
        <f>T8+T9</f>
        <v>38005</v>
      </c>
      <c r="U7" s="76">
        <v>6.5</v>
      </c>
      <c r="V7" s="80">
        <f>V8+V9</f>
        <v>11545</v>
      </c>
      <c r="W7" s="81">
        <v>1.98</v>
      </c>
      <c r="X7" s="97">
        <v>1.26</v>
      </c>
      <c r="Y7" s="4">
        <f>Y8+Y9</f>
        <v>56584</v>
      </c>
      <c r="Z7" s="4"/>
      <c r="AA7">
        <f>AA8+AA9</f>
        <v>55271</v>
      </c>
    </row>
    <row r="8" spans="1:27" ht="24">
      <c r="A8" s="4">
        <f>SUM(A31:A74)</f>
        <v>5142135</v>
      </c>
      <c r="B8" s="71" t="s">
        <v>23</v>
      </c>
      <c r="C8" s="72">
        <f>SUM(C31:C74)</f>
        <v>49353</v>
      </c>
      <c r="D8" s="73">
        <f>ROUND(C8/A8*1000,1)</f>
        <v>9.6</v>
      </c>
      <c r="E8" s="74">
        <f>SUM(E31:E74)</f>
        <v>3795</v>
      </c>
      <c r="F8" s="75">
        <f>SUM(F31:F74)</f>
        <v>29887</v>
      </c>
      <c r="G8" s="76">
        <f>ROUND(F8/A8*1000,1)</f>
        <v>5.8</v>
      </c>
      <c r="H8" s="77">
        <f>SUM(H31:H74)</f>
        <v>180</v>
      </c>
      <c r="I8" s="109">
        <f>ROUND(H8/C8*1000,1)</f>
        <v>3.6</v>
      </c>
      <c r="J8" s="77">
        <f>SUM(J31:J74)</f>
        <v>94</v>
      </c>
      <c r="K8" s="109">
        <f>ROUND(J8/C8*1000,1)</f>
        <v>1.9</v>
      </c>
      <c r="L8" s="77">
        <f>SUM(L31:L74)</f>
        <v>832</v>
      </c>
      <c r="M8" s="109">
        <f>ROUND(L8/Y8*1000,1)</f>
        <v>16.4</v>
      </c>
      <c r="N8" s="78">
        <f>SUM(N31:N74)</f>
        <v>585</v>
      </c>
      <c r="O8" s="109">
        <f>ROUND(N8/Y8*1000,1)</f>
        <v>11.5</v>
      </c>
      <c r="P8" s="77">
        <f>SUM(P31:P74)</f>
        <v>325</v>
      </c>
      <c r="Q8" s="109">
        <f>ROUND(P8/AA8*1000,1)</f>
        <v>6.5</v>
      </c>
      <c r="R8" s="77">
        <f>SUM(R31:R74)</f>
        <v>270</v>
      </c>
      <c r="S8" s="79">
        <f>SUM(S31:S74)</f>
        <v>55</v>
      </c>
      <c r="T8" s="80">
        <f>SUM(T31:T74)</f>
        <v>34532</v>
      </c>
      <c r="U8" s="76">
        <f>ROUND(T8/A8*1000,1)</f>
        <v>6.7</v>
      </c>
      <c r="V8" s="80">
        <f>SUM(V31:V74)</f>
        <v>10278</v>
      </c>
      <c r="W8" s="82">
        <f>ROUND(V8/A8*1000,2)</f>
        <v>2</v>
      </c>
      <c r="X8" s="97">
        <v>1.27</v>
      </c>
      <c r="Y8" s="4">
        <f>SUM(Y31:Y74)</f>
        <v>50770</v>
      </c>
      <c r="Z8" s="4"/>
      <c r="AA8" s="4">
        <f>SUM(AA31:AA74)</f>
        <v>49623</v>
      </c>
    </row>
    <row r="9" spans="1:27" ht="24">
      <c r="A9" s="4">
        <f>SUM(A75:A132)</f>
        <v>746745</v>
      </c>
      <c r="B9" s="71" t="s">
        <v>24</v>
      </c>
      <c r="C9" s="72">
        <f>SUM(C75:C132)</f>
        <v>5608</v>
      </c>
      <c r="D9" s="73">
        <f>ROUND(C9/A9*1000,1)</f>
        <v>7.5</v>
      </c>
      <c r="E9" s="74">
        <f>SUM(E75:E132)</f>
        <v>452</v>
      </c>
      <c r="F9" s="75">
        <f>SUM(F75:F132)</f>
        <v>6523</v>
      </c>
      <c r="G9" s="76">
        <f>ROUND(F9/A9*1000,1)</f>
        <v>8.7</v>
      </c>
      <c r="H9" s="77">
        <f>SUM(H75:H132)</f>
        <v>18</v>
      </c>
      <c r="I9" s="109">
        <f>ROUND(H9/C9*1000,1)</f>
        <v>3.2</v>
      </c>
      <c r="J9" s="77">
        <f>SUM(J75:J132)</f>
        <v>9</v>
      </c>
      <c r="K9" s="109">
        <f>ROUND(J9/C9*1000,1)</f>
        <v>1.6</v>
      </c>
      <c r="L9" s="77">
        <f>SUM(L75:L132)</f>
        <v>106</v>
      </c>
      <c r="M9" s="109">
        <f>ROUND(L9/Y9*1000,1)</f>
        <v>18.2</v>
      </c>
      <c r="N9" s="78">
        <f>SUM(N75:N132)</f>
        <v>100</v>
      </c>
      <c r="O9" s="109">
        <f>ROUND(N9/Y9*1000,1)</f>
        <v>17.2</v>
      </c>
      <c r="P9" s="77">
        <f>SUM(P75:P132)</f>
        <v>46</v>
      </c>
      <c r="Q9" s="109">
        <f>ROUND(P9/AA9*1000,1)</f>
        <v>8.1</v>
      </c>
      <c r="R9" s="77">
        <f>SUM(R75:R132)</f>
        <v>40</v>
      </c>
      <c r="S9" s="79">
        <f>SUM(S75:S132)</f>
        <v>6</v>
      </c>
      <c r="T9" s="80">
        <f>SUM(T75:T132)</f>
        <v>3473</v>
      </c>
      <c r="U9" s="76">
        <f>ROUND(T9/A9*1000,1)</f>
        <v>4.7</v>
      </c>
      <c r="V9" s="80">
        <f>SUM(V75:V132)</f>
        <v>1267</v>
      </c>
      <c r="W9" s="82">
        <f aca="true" t="shared" si="0" ref="W9:W65">ROUND(V9/A9*1000,2)</f>
        <v>1.7</v>
      </c>
      <c r="X9" s="97">
        <v>1.27</v>
      </c>
      <c r="Y9" s="4">
        <f>SUM(Y75:Y132)</f>
        <v>5814</v>
      </c>
      <c r="Z9" s="4"/>
      <c r="AA9" s="4">
        <f>SUM(AA75:AA132)</f>
        <v>5648</v>
      </c>
    </row>
    <row r="10" spans="1:26" ht="24">
      <c r="A10" s="4">
        <f>SUM(A11:A29)</f>
        <v>5888880</v>
      </c>
      <c r="B10" s="83" t="s">
        <v>25</v>
      </c>
      <c r="C10" s="84"/>
      <c r="D10" s="85" t="s">
        <v>1</v>
      </c>
      <c r="E10" s="86"/>
      <c r="F10" s="87"/>
      <c r="G10" s="88" t="s">
        <v>1</v>
      </c>
      <c r="H10" s="84"/>
      <c r="I10" s="110"/>
      <c r="J10" s="84"/>
      <c r="K10" s="117" t="s">
        <v>2</v>
      </c>
      <c r="L10" s="84"/>
      <c r="M10" s="110"/>
      <c r="N10" s="89"/>
      <c r="O10" s="110" t="s">
        <v>2</v>
      </c>
      <c r="P10" s="90"/>
      <c r="Q10" s="110" t="s">
        <v>2</v>
      </c>
      <c r="R10" s="90"/>
      <c r="S10" s="91"/>
      <c r="T10" s="92"/>
      <c r="U10" s="88" t="s">
        <v>2</v>
      </c>
      <c r="V10" s="92"/>
      <c r="W10" s="82"/>
      <c r="X10" s="93"/>
      <c r="Y10" s="4"/>
      <c r="Z10" s="4"/>
    </row>
    <row r="11" spans="1:27" ht="24">
      <c r="A11" s="4">
        <f>A31</f>
        <v>871673</v>
      </c>
      <c r="B11" s="94" t="s">
        <v>26</v>
      </c>
      <c r="C11" s="84">
        <f aca="true" t="shared" si="1" ref="C11:J11">C31</f>
        <v>8467</v>
      </c>
      <c r="D11" s="85">
        <f t="shared" si="1"/>
        <v>9.7</v>
      </c>
      <c r="E11" s="86">
        <f t="shared" si="1"/>
        <v>651</v>
      </c>
      <c r="F11" s="95">
        <f t="shared" si="1"/>
        <v>4650</v>
      </c>
      <c r="G11" s="88">
        <f t="shared" si="1"/>
        <v>5.3</v>
      </c>
      <c r="H11" s="84">
        <f t="shared" si="1"/>
        <v>34</v>
      </c>
      <c r="I11" s="110">
        <f t="shared" si="1"/>
        <v>4</v>
      </c>
      <c r="J11" s="84">
        <f t="shared" si="1"/>
        <v>19</v>
      </c>
      <c r="K11" s="118">
        <f>ROUND(J11/C11*1000,1)</f>
        <v>2.2</v>
      </c>
      <c r="L11" s="84">
        <f>L31</f>
        <v>133</v>
      </c>
      <c r="M11" s="110">
        <f>ROUND(L11/Y11*1000,1)</f>
        <v>15.3</v>
      </c>
      <c r="N11" s="89">
        <f>N31</f>
        <v>78</v>
      </c>
      <c r="O11" s="110">
        <f>ROUND(N11/Y11*1000,1)</f>
        <v>9</v>
      </c>
      <c r="P11" s="84">
        <f aca="true" t="shared" si="2" ref="P11:V11">P31</f>
        <v>59</v>
      </c>
      <c r="Q11" s="110">
        <f t="shared" si="2"/>
        <v>6.9</v>
      </c>
      <c r="R11" s="84">
        <f t="shared" si="2"/>
        <v>48</v>
      </c>
      <c r="S11" s="86">
        <f t="shared" si="2"/>
        <v>11</v>
      </c>
      <c r="T11" s="92">
        <f t="shared" si="2"/>
        <v>5903</v>
      </c>
      <c r="U11" s="88">
        <f t="shared" si="2"/>
        <v>6.8</v>
      </c>
      <c r="V11" s="92">
        <f t="shared" si="2"/>
        <v>1859</v>
      </c>
      <c r="W11" s="99">
        <f t="shared" si="0"/>
        <v>2.13</v>
      </c>
      <c r="X11" s="93">
        <v>1.25</v>
      </c>
      <c r="Y11" s="4">
        <f>C11+L11+N11</f>
        <v>8678</v>
      </c>
      <c r="Z11" s="4"/>
      <c r="AA11">
        <f>C11+R11</f>
        <v>8515</v>
      </c>
    </row>
    <row r="12" spans="1:27" ht="24">
      <c r="A12" s="4">
        <f>A33+A62</f>
        <v>573661</v>
      </c>
      <c r="B12" s="94" t="s">
        <v>27</v>
      </c>
      <c r="C12" s="84">
        <f>C33+C62</f>
        <v>6179</v>
      </c>
      <c r="D12" s="85">
        <f>ROUND(C12/A12*1000,1)</f>
        <v>10.8</v>
      </c>
      <c r="E12" s="86">
        <f>E33+E62</f>
        <v>480</v>
      </c>
      <c r="F12" s="95">
        <f>F33+F62</f>
        <v>2779</v>
      </c>
      <c r="G12" s="88">
        <f>ROUND(F12/A12*1000,1)</f>
        <v>4.8</v>
      </c>
      <c r="H12" s="84">
        <f>H33+H62</f>
        <v>27</v>
      </c>
      <c r="I12" s="110">
        <f>ROUND(H12/C12*1000,1)</f>
        <v>4.4</v>
      </c>
      <c r="J12" s="84">
        <f>J33+J62</f>
        <v>13</v>
      </c>
      <c r="K12" s="118">
        <f>ROUND(J12/C12*1000,1)</f>
        <v>2.1</v>
      </c>
      <c r="L12" s="84">
        <f>L33+L62</f>
        <v>100</v>
      </c>
      <c r="M12" s="110">
        <f>ROUND(L12/Y12*1000,1)</f>
        <v>15.7</v>
      </c>
      <c r="N12" s="89">
        <f>N33+N62</f>
        <v>75</v>
      </c>
      <c r="O12" s="110">
        <f>ROUND(N12/Y12*1000,1)</f>
        <v>11.8</v>
      </c>
      <c r="P12" s="84">
        <f>P33+P62</f>
        <v>56</v>
      </c>
      <c r="Q12" s="110">
        <f>ROUND(P12/AA12*1000,1)</f>
        <v>9</v>
      </c>
      <c r="R12" s="84">
        <f>R33+R62</f>
        <v>47</v>
      </c>
      <c r="S12" s="86">
        <f>S33+S62</f>
        <v>9</v>
      </c>
      <c r="T12" s="92">
        <f>T33+T62</f>
        <v>5303</v>
      </c>
      <c r="U12" s="88">
        <f>ROUND(T12/A12*1000,1)</f>
        <v>9.2</v>
      </c>
      <c r="V12" s="92">
        <f>V33+V62</f>
        <v>1347</v>
      </c>
      <c r="W12" s="99">
        <f t="shared" si="0"/>
        <v>2.35</v>
      </c>
      <c r="X12" s="93">
        <v>1.23</v>
      </c>
      <c r="Y12" s="4">
        <f>C12+L12+N12</f>
        <v>6354</v>
      </c>
      <c r="Z12" s="4"/>
      <c r="AA12">
        <f>C12+R12</f>
        <v>6226</v>
      </c>
    </row>
    <row r="13" spans="1:27" ht="24">
      <c r="A13" s="4">
        <f>A38</f>
        <v>462297</v>
      </c>
      <c r="B13" s="94" t="s">
        <v>28</v>
      </c>
      <c r="C13" s="84">
        <f>C38</f>
        <v>4868</v>
      </c>
      <c r="D13" s="85">
        <f>ROUND(C13/A13*1000,1)</f>
        <v>10.5</v>
      </c>
      <c r="E13" s="86">
        <f>E38</f>
        <v>378</v>
      </c>
      <c r="F13" s="95">
        <f>F38</f>
        <v>2349</v>
      </c>
      <c r="G13" s="88">
        <f>ROUND(F13/A13*1000,1)</f>
        <v>5.1</v>
      </c>
      <c r="H13" s="84">
        <f>H38</f>
        <v>19</v>
      </c>
      <c r="I13" s="110">
        <f>ROUND(H13/C13*1000,1)</f>
        <v>3.9</v>
      </c>
      <c r="J13" s="84">
        <f>J38</f>
        <v>7</v>
      </c>
      <c r="K13" s="118">
        <f>ROUND(J13/C13*1000,1)</f>
        <v>1.4</v>
      </c>
      <c r="L13" s="84">
        <f>L38</f>
        <v>88</v>
      </c>
      <c r="M13" s="110">
        <f>ROUND(L13/Y13*1000,1)</f>
        <v>17.6</v>
      </c>
      <c r="N13" s="89">
        <f>N38</f>
        <v>48</v>
      </c>
      <c r="O13" s="110">
        <f>ROUND(N13/Y13*1000,1)</f>
        <v>9.6</v>
      </c>
      <c r="P13" s="84">
        <f>P38</f>
        <v>28</v>
      </c>
      <c r="Q13" s="110">
        <f>ROUND(P13/AA13*1000,1)</f>
        <v>5.7</v>
      </c>
      <c r="R13" s="84">
        <f>R38</f>
        <v>25</v>
      </c>
      <c r="S13" s="86">
        <f>S38</f>
        <v>3</v>
      </c>
      <c r="T13" s="92">
        <f>T38</f>
        <v>3486</v>
      </c>
      <c r="U13" s="88">
        <f>ROUND(T13/A13*1000,1)</f>
        <v>7.5</v>
      </c>
      <c r="V13" s="92">
        <f>V38</f>
        <v>978</v>
      </c>
      <c r="W13" s="99">
        <f t="shared" si="0"/>
        <v>2.12</v>
      </c>
      <c r="X13" s="93">
        <v>1.29</v>
      </c>
      <c r="Y13" s="4">
        <f>C13+L13+N13</f>
        <v>5004</v>
      </c>
      <c r="Z13" s="4"/>
      <c r="AA13">
        <f>C13+R13</f>
        <v>4893</v>
      </c>
    </row>
    <row r="14" spans="1:27" ht="24">
      <c r="A14" s="4">
        <f>A39+A75</f>
        <v>153159</v>
      </c>
      <c r="B14" s="94" t="s">
        <v>29</v>
      </c>
      <c r="C14" s="84">
        <f>C39+C75</f>
        <v>1230</v>
      </c>
      <c r="D14" s="85">
        <f>ROUND(C14/A14*1000,1)</f>
        <v>8</v>
      </c>
      <c r="E14" s="86">
        <f>E39+E75</f>
        <v>82</v>
      </c>
      <c r="F14" s="95">
        <f>F39+F75</f>
        <v>988</v>
      </c>
      <c r="G14" s="88">
        <f>ROUND(F14/A14*1000,1)</f>
        <v>6.5</v>
      </c>
      <c r="H14" s="84">
        <f>H39+H75</f>
        <v>4</v>
      </c>
      <c r="I14" s="110">
        <f>ROUND(H14/C14*1000,1)</f>
        <v>3.3</v>
      </c>
      <c r="J14" s="84">
        <f>J39+J75</f>
        <v>2</v>
      </c>
      <c r="K14" s="118">
        <f>ROUND(J14/C14*1000,1)</f>
        <v>1.6</v>
      </c>
      <c r="L14" s="84">
        <f>L39+L75</f>
        <v>25</v>
      </c>
      <c r="M14" s="110">
        <f>ROUND(L14/Y14*1000,1)</f>
        <v>19.6</v>
      </c>
      <c r="N14" s="89">
        <f>N39+N75</f>
        <v>22</v>
      </c>
      <c r="O14" s="110">
        <f>ROUND(N14/Y14*1000,1)</f>
        <v>17.2</v>
      </c>
      <c r="P14" s="84">
        <f>P39+P75</f>
        <v>6</v>
      </c>
      <c r="Q14" s="110">
        <f>ROUND(P14/AA14*1000,1)</f>
        <v>4.9</v>
      </c>
      <c r="R14" s="84">
        <f>R39+R75</f>
        <v>6</v>
      </c>
      <c r="S14" s="86">
        <f>S39+S75</f>
        <v>0</v>
      </c>
      <c r="T14" s="92">
        <f>T39+T75</f>
        <v>752</v>
      </c>
      <c r="U14" s="88">
        <f>ROUND(T14/A14*1000,1)</f>
        <v>4.9</v>
      </c>
      <c r="V14" s="92">
        <f>V39+V75</f>
        <v>255</v>
      </c>
      <c r="W14" s="99">
        <f t="shared" si="0"/>
        <v>1.66</v>
      </c>
      <c r="X14" s="93">
        <v>1.24</v>
      </c>
      <c r="Y14" s="4">
        <f>C14+L14+N14</f>
        <v>1277</v>
      </c>
      <c r="Z14" s="4"/>
      <c r="AA14">
        <f>C14+R14</f>
        <v>1236</v>
      </c>
    </row>
    <row r="15" spans="1:27" ht="24">
      <c r="A15" s="4">
        <f>A43+A44+A63+A65+A74+A77+A78+A80+A81+A82+A83</f>
        <v>640475</v>
      </c>
      <c r="B15" s="94" t="s">
        <v>30</v>
      </c>
      <c r="C15" s="84">
        <f>C43+C44+C63+C65+C74+C77+C78+C80+C81+C82+C83</f>
        <v>5433</v>
      </c>
      <c r="D15" s="85">
        <f>ROUND(C15/A15*1000,1)</f>
        <v>8.5</v>
      </c>
      <c r="E15" s="86">
        <f>E43+E44+E63+E65+E74+E77+E78+E80+E81+E82+E83</f>
        <v>420</v>
      </c>
      <c r="F15" s="95">
        <f>F43+F44+F63+F65+F74+F77+F78+F80+F81+F82+F83</f>
        <v>3642</v>
      </c>
      <c r="G15" s="88">
        <f>ROUND(F15/A15*1000,1)</f>
        <v>5.7</v>
      </c>
      <c r="H15" s="84">
        <f>H43+H44+H63+H65+H74+H77+H78+H80+H81+H82+H83</f>
        <v>17</v>
      </c>
      <c r="I15" s="110">
        <f>ROUND(H15/C15*1000,1)</f>
        <v>3.1</v>
      </c>
      <c r="J15" s="84">
        <f>J43+J44+J63+J65+J74+J77+J78+J80+J81+J82+J83</f>
        <v>8</v>
      </c>
      <c r="K15" s="118">
        <f>ROUND(J15/C15*1000,1)</f>
        <v>1.5</v>
      </c>
      <c r="L15" s="84">
        <f>L43+L44+L63+L65+L74+L77+L78+L80+L81+L82+L83</f>
        <v>92</v>
      </c>
      <c r="M15" s="110">
        <f>ROUND(L15/Y15*1000,1)</f>
        <v>16.4</v>
      </c>
      <c r="N15" s="89">
        <f>N43+N44+N63+N65+N74+N77+N78+N80+N81+N82+N83</f>
        <v>93</v>
      </c>
      <c r="O15" s="110">
        <f>ROUND(N15/Y15*1000,1)</f>
        <v>16.6</v>
      </c>
      <c r="P15" s="84">
        <f>P43+P44+P63+P65+P74+P77+P78+P80+P81+P82+P83</f>
        <v>37</v>
      </c>
      <c r="Q15" s="110">
        <f>ROUND(P15/AA15*1000,1)</f>
        <v>6.8</v>
      </c>
      <c r="R15" s="84">
        <f>R43+R44+R63+R65+R74+R77+R78+R80+R81+R82+R83</f>
        <v>31</v>
      </c>
      <c r="S15" s="86">
        <f>S43+S44+S63+S65+S74+S77+S78+S80+S81+S82+S83</f>
        <v>6</v>
      </c>
      <c r="T15" s="92">
        <f>T43+T44+T63+T65+T74+T77+T78+T80+T81+T82+T83</f>
        <v>3427</v>
      </c>
      <c r="U15" s="88">
        <f>ROUND(T15/A15*1000,1)</f>
        <v>5.4</v>
      </c>
      <c r="V15" s="92">
        <f>V43+V44+V63+V65+V74+V77+V78+V80+V81+V82+V83</f>
        <v>1165</v>
      </c>
      <c r="W15" s="99">
        <f t="shared" si="0"/>
        <v>1.82</v>
      </c>
      <c r="X15" s="93">
        <v>1.22</v>
      </c>
      <c r="Y15" s="4">
        <f>C15+L15+N15</f>
        <v>5618</v>
      </c>
      <c r="Z15" s="4"/>
      <c r="AA15">
        <f>C15+R15</f>
        <v>5464</v>
      </c>
    </row>
    <row r="16" spans="1:26" ht="15" customHeight="1">
      <c r="A16" s="4"/>
      <c r="B16" s="94"/>
      <c r="C16" s="84"/>
      <c r="D16" s="85"/>
      <c r="E16" s="86"/>
      <c r="F16" s="95"/>
      <c r="G16" s="88"/>
      <c r="H16" s="84"/>
      <c r="I16" s="110"/>
      <c r="J16" s="84"/>
      <c r="K16" s="118" t="s">
        <v>2</v>
      </c>
      <c r="L16" s="84"/>
      <c r="M16" s="110"/>
      <c r="N16" s="89"/>
      <c r="O16" s="110"/>
      <c r="P16" s="84"/>
      <c r="Q16" s="110"/>
      <c r="R16" s="84"/>
      <c r="S16" s="86"/>
      <c r="T16" s="92"/>
      <c r="U16" s="88"/>
      <c r="V16" s="92"/>
      <c r="W16" s="99"/>
      <c r="X16" s="93"/>
      <c r="Y16" s="4"/>
      <c r="Z16" s="4"/>
    </row>
    <row r="17" spans="1:27" ht="24">
      <c r="A17" s="4">
        <f>A41+A110+A111+A112+A113+A114+A116</f>
        <v>160503</v>
      </c>
      <c r="B17" s="94" t="s">
        <v>31</v>
      </c>
      <c r="C17" s="84">
        <f>C41+C110+C111+C112+C113+C114+C116</f>
        <v>1293</v>
      </c>
      <c r="D17" s="85">
        <f>ROUND(C17/A17*1000,1)</f>
        <v>8.1</v>
      </c>
      <c r="E17" s="86">
        <f>E41+E110+E111+E112+E113+E114+E116</f>
        <v>90</v>
      </c>
      <c r="F17" s="95">
        <f>F41+F110+F111+F112+F113+F114+F116</f>
        <v>1313</v>
      </c>
      <c r="G17" s="88">
        <f>ROUND(F17/A17*1000,1)</f>
        <v>8.2</v>
      </c>
      <c r="H17" s="84">
        <f>H41+H110+H111+H112+H113+H114+H116</f>
        <v>7</v>
      </c>
      <c r="I17" s="110">
        <f>ROUND(H17/C17*1000,1)</f>
        <v>5.4</v>
      </c>
      <c r="J17" s="84">
        <f>J41+J110+J111+J112+J113+J114+J116</f>
        <v>3</v>
      </c>
      <c r="K17" s="118">
        <f>ROUND(J17/C17*1000,1)</f>
        <v>2.3</v>
      </c>
      <c r="L17" s="84">
        <f>L41+L110+L111+L112+L113+L114+L116</f>
        <v>23</v>
      </c>
      <c r="M17" s="110">
        <f>ROUND(L17/Y17*1000,1)</f>
        <v>17.4</v>
      </c>
      <c r="N17" s="89">
        <f>N41+N110+N111+N112+N113+N114+N116</f>
        <v>8</v>
      </c>
      <c r="O17" s="110">
        <f>ROUND(N17/Y17*1000,1)</f>
        <v>6</v>
      </c>
      <c r="P17" s="84">
        <f>P41+P110+P111+P112+P113+P114+P116</f>
        <v>10</v>
      </c>
      <c r="Q17" s="110">
        <f>ROUND(P17/AA17*1000,1)</f>
        <v>7.7</v>
      </c>
      <c r="R17" s="84">
        <f>R41+R110+R111+R112+R113+R114+R116</f>
        <v>10</v>
      </c>
      <c r="S17" s="86">
        <f>S41+S110+S111+S112+S113+S114+S116</f>
        <v>0</v>
      </c>
      <c r="T17" s="92">
        <f>T41+T110+T111+T112+T113+T114+T116</f>
        <v>795</v>
      </c>
      <c r="U17" s="88">
        <f>ROUND(T17/A17*1000,1)</f>
        <v>5</v>
      </c>
      <c r="V17" s="92">
        <f>V41+V110+V111+V112+V113+V114+V116</f>
        <v>310</v>
      </c>
      <c r="W17" s="99">
        <f t="shared" si="0"/>
        <v>1.93</v>
      </c>
      <c r="X17" s="93">
        <v>1.29</v>
      </c>
      <c r="Y17" s="4">
        <f>C17+L17+N17</f>
        <v>1324</v>
      </c>
      <c r="Z17" s="4"/>
      <c r="AA17">
        <f>C17+R17</f>
        <v>1303</v>
      </c>
    </row>
    <row r="18" spans="1:27" ht="24">
      <c r="A18" s="4">
        <f>A51+A117+A118+A119+A120+A122</f>
        <v>87528</v>
      </c>
      <c r="B18" s="94" t="s">
        <v>32</v>
      </c>
      <c r="C18" s="84">
        <f>C51+C117+C118+C119+C120+C122</f>
        <v>588</v>
      </c>
      <c r="D18" s="85">
        <f>ROUND(C18/A18*1000,1)</f>
        <v>6.7</v>
      </c>
      <c r="E18" s="86">
        <f>E51+E117+E118+E119+E120+E122</f>
        <v>43</v>
      </c>
      <c r="F18" s="95">
        <f>F51+F117+F118+F119+F120+F122</f>
        <v>1051</v>
      </c>
      <c r="G18" s="88">
        <f>ROUND(F18/A18*1000,1)</f>
        <v>12</v>
      </c>
      <c r="H18" s="84">
        <f>H51+H117+H118+H119+H120+H122</f>
        <v>1</v>
      </c>
      <c r="I18" s="110">
        <f>ROUND(H18/C18*1000,1)</f>
        <v>1.7</v>
      </c>
      <c r="J18" s="84">
        <f>J51+J117+J118+J119+J120+J122</f>
        <v>0</v>
      </c>
      <c r="K18" s="118">
        <f>ROUND(J18/C18*1000,1)</f>
        <v>0</v>
      </c>
      <c r="L18" s="84">
        <f>L51+L117+L118+L119+L120+L122</f>
        <v>12</v>
      </c>
      <c r="M18" s="110">
        <f>ROUND(L18/Y18*1000,1)</f>
        <v>19.7</v>
      </c>
      <c r="N18" s="89">
        <f>N51+N117+N118+N119+N120+N122</f>
        <v>10</v>
      </c>
      <c r="O18" s="110">
        <f>ROUND(N18/Y18*1000,1)</f>
        <v>16.4</v>
      </c>
      <c r="P18" s="84">
        <f>P51+P117+P118+P119+P120+P122</f>
        <v>2</v>
      </c>
      <c r="Q18" s="110">
        <f>ROUND(P18/AA18*1000,1)</f>
        <v>3.4</v>
      </c>
      <c r="R18" s="84">
        <f>R51+R117+R118+R119+R120+R122</f>
        <v>2</v>
      </c>
      <c r="S18" s="86">
        <f>S51+S117+S118+S119+S120+S122</f>
        <v>0</v>
      </c>
      <c r="T18" s="92">
        <f>T51+T117+T118+T119+T120+T122</f>
        <v>385</v>
      </c>
      <c r="U18" s="88">
        <f>ROUND(T18/A18*1000,1)</f>
        <v>4.4</v>
      </c>
      <c r="V18" s="92">
        <f>V51+V117+V118+V119+V120+V122</f>
        <v>99</v>
      </c>
      <c r="W18" s="99">
        <f t="shared" si="0"/>
        <v>1.13</v>
      </c>
      <c r="X18" s="93">
        <v>1.31</v>
      </c>
      <c r="Y18" s="4">
        <f>C18+L18+N18</f>
        <v>610</v>
      </c>
      <c r="Z18" s="4"/>
      <c r="AA18">
        <f>C18+R18</f>
        <v>590</v>
      </c>
    </row>
    <row r="19" spans="1:27" ht="24">
      <c r="A19" s="4">
        <f>A52</f>
        <v>280411</v>
      </c>
      <c r="B19" s="94" t="s">
        <v>33</v>
      </c>
      <c r="C19" s="84">
        <f>C52</f>
        <v>2591</v>
      </c>
      <c r="D19" s="85">
        <f>ROUND(C19/A19*1000,1)</f>
        <v>9.2</v>
      </c>
      <c r="E19" s="86">
        <f>E52</f>
        <v>219</v>
      </c>
      <c r="F19" s="95">
        <f>F52</f>
        <v>1672</v>
      </c>
      <c r="G19" s="88">
        <f>ROUND(F19/A19*1000,1)</f>
        <v>6</v>
      </c>
      <c r="H19" s="84">
        <f>H52</f>
        <v>10</v>
      </c>
      <c r="I19" s="110">
        <f>ROUND(H19/C19*1000,1)</f>
        <v>3.9</v>
      </c>
      <c r="J19" s="84">
        <f>J52</f>
        <v>4</v>
      </c>
      <c r="K19" s="118">
        <f>ROUND(J19/C19*1000,1)</f>
        <v>1.5</v>
      </c>
      <c r="L19" s="84">
        <f>L52</f>
        <v>45</v>
      </c>
      <c r="M19" s="110">
        <f>ROUND(L19/Y19*1000,1)</f>
        <v>16.8</v>
      </c>
      <c r="N19" s="89">
        <f>N52</f>
        <v>44</v>
      </c>
      <c r="O19" s="110">
        <f>ROUND(N19/Y19*1000,1)</f>
        <v>16.4</v>
      </c>
      <c r="P19" s="84">
        <f>P52</f>
        <v>18</v>
      </c>
      <c r="Q19" s="110">
        <f>ROUND(P19/AA19*1000,1)</f>
        <v>6.9</v>
      </c>
      <c r="R19" s="84">
        <f>R52</f>
        <v>15</v>
      </c>
      <c r="S19" s="86">
        <f>S52</f>
        <v>3</v>
      </c>
      <c r="T19" s="92">
        <f>T52</f>
        <v>1818</v>
      </c>
      <c r="U19" s="88">
        <f>ROUND(T19/A19*1000,1)</f>
        <v>6.5</v>
      </c>
      <c r="V19" s="92">
        <f>V52</f>
        <v>619</v>
      </c>
      <c r="W19" s="99">
        <f t="shared" si="0"/>
        <v>2.21</v>
      </c>
      <c r="X19" s="93">
        <v>1.33</v>
      </c>
      <c r="Y19" s="4">
        <f>C19+L19+N19</f>
        <v>2680</v>
      </c>
      <c r="Z19" s="4"/>
      <c r="AA19">
        <f>C19+R19</f>
        <v>2606</v>
      </c>
    </row>
    <row r="20" spans="1:27" ht="24">
      <c r="A20" s="4">
        <f>A37+A59+A61+A64</f>
        <v>327463</v>
      </c>
      <c r="B20" s="94" t="s">
        <v>34</v>
      </c>
      <c r="C20" s="84">
        <f>C37+C59+C61+C64</f>
        <v>2924</v>
      </c>
      <c r="D20" s="85">
        <f>ROUND(C20/A20*1000,1)</f>
        <v>8.9</v>
      </c>
      <c r="E20" s="86">
        <f>E37+E59+E61+E64</f>
        <v>232</v>
      </c>
      <c r="F20" s="95">
        <f>F37+F59+F61+F64</f>
        <v>2415</v>
      </c>
      <c r="G20" s="88">
        <f>ROUND(F20/A20*1000,1)</f>
        <v>7.4</v>
      </c>
      <c r="H20" s="84">
        <f>H37+H59+H61+H64</f>
        <v>15</v>
      </c>
      <c r="I20" s="110">
        <f>ROUND(H20/C20*1000,1)</f>
        <v>5.1</v>
      </c>
      <c r="J20" s="84">
        <f>J37+J59+J61+J64</f>
        <v>9</v>
      </c>
      <c r="K20" s="118">
        <f>ROUND(J20/C20*1000,1)</f>
        <v>3.1</v>
      </c>
      <c r="L20" s="84">
        <f>L37+L59+L61+L64</f>
        <v>50</v>
      </c>
      <c r="M20" s="110">
        <f>ROUND(L20/Y20*1000,1)</f>
        <v>16.5</v>
      </c>
      <c r="N20" s="89">
        <f>N37+N59+N61+N64</f>
        <v>48</v>
      </c>
      <c r="O20" s="110">
        <f>ROUND(N20/Y20*1000,1)</f>
        <v>15.9</v>
      </c>
      <c r="P20" s="84">
        <f>P37+P59+P61+P64</f>
        <v>19</v>
      </c>
      <c r="Q20" s="110">
        <f>ROUND(P20/AA20*1000,1)</f>
        <v>6.5</v>
      </c>
      <c r="R20" s="84">
        <f>R37+R59+R61+R64</f>
        <v>13</v>
      </c>
      <c r="S20" s="86">
        <f>S37+S59+S61+S64</f>
        <v>6</v>
      </c>
      <c r="T20" s="92">
        <f>T37+T59+T61+T64</f>
        <v>1929</v>
      </c>
      <c r="U20" s="88">
        <f>ROUND(T20/A20*1000,1)</f>
        <v>5.9</v>
      </c>
      <c r="V20" s="92">
        <f>V37+V59+V61+V64</f>
        <v>716</v>
      </c>
      <c r="W20" s="99">
        <f t="shared" si="0"/>
        <v>2.19</v>
      </c>
      <c r="X20" s="93">
        <v>1.34</v>
      </c>
      <c r="Y20" s="4">
        <f>C20+L20+N20</f>
        <v>3022</v>
      </c>
      <c r="Z20" s="4"/>
      <c r="AA20">
        <f>C20+R20</f>
        <v>2937</v>
      </c>
    </row>
    <row r="21" spans="1:27" ht="24">
      <c r="A21" s="4">
        <f>A34+A58</f>
        <v>649490</v>
      </c>
      <c r="B21" s="94" t="s">
        <v>35</v>
      </c>
      <c r="C21" s="84">
        <f>C34+C58</f>
        <v>6397</v>
      </c>
      <c r="D21" s="85">
        <f>ROUND(C21/A21*1000,1)</f>
        <v>9.8</v>
      </c>
      <c r="E21" s="86">
        <f>E34+E58</f>
        <v>447</v>
      </c>
      <c r="F21" s="95">
        <f>F34+F58</f>
        <v>3359</v>
      </c>
      <c r="G21" s="88">
        <f>ROUND(F21/A21*1000,1)</f>
        <v>5.2</v>
      </c>
      <c r="H21" s="84">
        <f>H34+H58</f>
        <v>21</v>
      </c>
      <c r="I21" s="110">
        <f>ROUND(H21/C21*1000,1)</f>
        <v>3.3</v>
      </c>
      <c r="J21" s="84">
        <f>J34+J58</f>
        <v>13</v>
      </c>
      <c r="K21" s="118">
        <f>ROUND(J21/C21*1000,1)</f>
        <v>2</v>
      </c>
      <c r="L21" s="84">
        <f>L34+L58</f>
        <v>102</v>
      </c>
      <c r="M21" s="110">
        <f>ROUND(L21/Y21*1000,1)</f>
        <v>15.5</v>
      </c>
      <c r="N21" s="89">
        <f>N34+N58</f>
        <v>71</v>
      </c>
      <c r="O21" s="110">
        <f>ROUND(N21/Y21*1000,1)</f>
        <v>10.8</v>
      </c>
      <c r="P21" s="84">
        <f>P34+P58</f>
        <v>37</v>
      </c>
      <c r="Q21" s="110">
        <f>ROUND(P21/AA21*1000,1)</f>
        <v>5.8</v>
      </c>
      <c r="R21" s="84">
        <f>R34+R58</f>
        <v>31</v>
      </c>
      <c r="S21" s="86">
        <f>S34+S58</f>
        <v>6</v>
      </c>
      <c r="T21" s="92">
        <f>T34+T58</f>
        <v>4660</v>
      </c>
      <c r="U21" s="88">
        <f>ROUND(T21/A21*1000,1)</f>
        <v>7.2</v>
      </c>
      <c r="V21" s="92">
        <f>V34+V58</f>
        <v>1159</v>
      </c>
      <c r="W21" s="99">
        <f t="shared" si="0"/>
        <v>1.78</v>
      </c>
      <c r="X21" s="93">
        <v>1.25</v>
      </c>
      <c r="Y21" s="4">
        <f>C21+L21+N21</f>
        <v>6570</v>
      </c>
      <c r="Z21" s="4"/>
      <c r="AA21">
        <f>C21+R21</f>
        <v>6428</v>
      </c>
    </row>
    <row r="22" spans="1:26" ht="15" customHeight="1">
      <c r="A22" s="4"/>
      <c r="B22" s="94"/>
      <c r="C22" s="84"/>
      <c r="D22" s="85"/>
      <c r="E22" s="86"/>
      <c r="F22" s="95"/>
      <c r="G22" s="88"/>
      <c r="H22" s="84"/>
      <c r="I22" s="110"/>
      <c r="J22" s="84"/>
      <c r="K22" s="118" t="s">
        <v>2</v>
      </c>
      <c r="L22" s="84"/>
      <c r="M22" s="110"/>
      <c r="N22" s="89"/>
      <c r="O22" s="110"/>
      <c r="P22" s="84"/>
      <c r="Q22" s="110"/>
      <c r="R22" s="84"/>
      <c r="S22" s="86"/>
      <c r="T22" s="92"/>
      <c r="U22" s="88"/>
      <c r="V22" s="92"/>
      <c r="W22" s="99"/>
      <c r="X22" s="93"/>
      <c r="Y22" s="4"/>
      <c r="Z22" s="4"/>
    </row>
    <row r="23" spans="1:27" ht="24">
      <c r="A23" s="4">
        <f>A50+A53+A56+A76</f>
        <v>643356</v>
      </c>
      <c r="B23" s="96" t="s">
        <v>36</v>
      </c>
      <c r="C23" s="84">
        <f>C50+C53+C56+C76</f>
        <v>5962</v>
      </c>
      <c r="D23" s="85">
        <f>ROUND(C23/A23*1000,1)</f>
        <v>9.3</v>
      </c>
      <c r="E23" s="86">
        <f>E50+E53+E56+E76</f>
        <v>449</v>
      </c>
      <c r="F23" s="95">
        <f>F50+F53+F56+F76</f>
        <v>3388</v>
      </c>
      <c r="G23" s="88">
        <f>ROUND(F23/A23*1000,1)</f>
        <v>5.3</v>
      </c>
      <c r="H23" s="84">
        <f>H50+H53+H56+H76</f>
        <v>17</v>
      </c>
      <c r="I23" s="110">
        <f>ROUND(H23/C23*1000,1)</f>
        <v>2.9</v>
      </c>
      <c r="J23" s="84">
        <f>J50+J53+J56+J76</f>
        <v>11</v>
      </c>
      <c r="K23" s="118">
        <f>ROUND(J23/C23*1000,1)</f>
        <v>1.8</v>
      </c>
      <c r="L23" s="84">
        <f>L50+L53+L56+L76</f>
        <v>85</v>
      </c>
      <c r="M23" s="110">
        <f>ROUND(L23/Y23*1000,1)</f>
        <v>13.9</v>
      </c>
      <c r="N23" s="89">
        <f>N50+N53+N56+N76</f>
        <v>73</v>
      </c>
      <c r="O23" s="110">
        <f>ROUND(N23/Y23*1000,1)</f>
        <v>11.9</v>
      </c>
      <c r="P23" s="84">
        <f>P50+P53+P56+P76</f>
        <v>32</v>
      </c>
      <c r="Q23" s="110">
        <f>ROUND(P23/AA23*1000,1)</f>
        <v>5.3</v>
      </c>
      <c r="R23" s="84">
        <f>R50+R53+R56+R76</f>
        <v>25</v>
      </c>
      <c r="S23" s="86">
        <f>S50+S53+S56+S76</f>
        <v>7</v>
      </c>
      <c r="T23" s="92">
        <f>T50+T53+T56+T76</f>
        <v>3888</v>
      </c>
      <c r="U23" s="88">
        <f>ROUND(T23/A23*1000,1)</f>
        <v>6</v>
      </c>
      <c r="V23" s="92">
        <f>V50+V53+V56+V76</f>
        <v>1119</v>
      </c>
      <c r="W23" s="99">
        <f t="shared" si="0"/>
        <v>1.74</v>
      </c>
      <c r="X23" s="93">
        <v>1.24</v>
      </c>
      <c r="Y23" s="4">
        <f>C23+L23+N23</f>
        <v>6120</v>
      </c>
      <c r="Z23" s="4"/>
      <c r="AA23">
        <f>C23+R23</f>
        <v>5987</v>
      </c>
    </row>
    <row r="24" spans="1:27" ht="24">
      <c r="A24" s="4">
        <f>A49+A55</f>
        <v>318193</v>
      </c>
      <c r="B24" s="94" t="s">
        <v>37</v>
      </c>
      <c r="C24" s="84">
        <f>C49+C55</f>
        <v>3316</v>
      </c>
      <c r="D24" s="85">
        <f>ROUND(C24/A24*1000,1)</f>
        <v>10.4</v>
      </c>
      <c r="E24" s="86">
        <f>E49+E55</f>
        <v>267</v>
      </c>
      <c r="F24" s="95">
        <f>F49+F55</f>
        <v>1643</v>
      </c>
      <c r="G24" s="88">
        <f>ROUND(F24/A24*1000,1)</f>
        <v>5.2</v>
      </c>
      <c r="H24" s="84">
        <f>H49+H55</f>
        <v>5</v>
      </c>
      <c r="I24" s="110">
        <f>ROUND(H24/C24*1000,1)</f>
        <v>1.5</v>
      </c>
      <c r="J24" s="84">
        <f>J49+J55</f>
        <v>3</v>
      </c>
      <c r="K24" s="118">
        <f>ROUND(J24/C24*1000,1)</f>
        <v>0.9</v>
      </c>
      <c r="L24" s="84">
        <f>L49+L55</f>
        <v>68</v>
      </c>
      <c r="M24" s="110">
        <f>ROUND(L24/Y24*1000,1)</f>
        <v>20</v>
      </c>
      <c r="N24" s="89">
        <f>N49+N55</f>
        <v>22</v>
      </c>
      <c r="O24" s="110">
        <f>ROUND(N24/Y24*1000,1)</f>
        <v>6.5</v>
      </c>
      <c r="P24" s="84">
        <f>P49+P55</f>
        <v>27</v>
      </c>
      <c r="Q24" s="110">
        <f>ROUND(P24/AA24*1000,1)</f>
        <v>8.1</v>
      </c>
      <c r="R24" s="84">
        <f>R49+R55</f>
        <v>24</v>
      </c>
      <c r="S24" s="86">
        <f>S49+S55</f>
        <v>3</v>
      </c>
      <c r="T24" s="92">
        <f>T49+T55</f>
        <v>2147</v>
      </c>
      <c r="U24" s="88">
        <f>ROUND(T24/A24*1000,1)</f>
        <v>6.7</v>
      </c>
      <c r="V24" s="92">
        <f>V49+V55</f>
        <v>611</v>
      </c>
      <c r="W24" s="99">
        <f t="shared" si="0"/>
        <v>1.92</v>
      </c>
      <c r="X24" s="93">
        <v>1.31</v>
      </c>
      <c r="Y24" s="4">
        <f>C24+L24+N24</f>
        <v>3406</v>
      </c>
      <c r="Z24" s="4"/>
      <c r="AA24">
        <f>C24+R24</f>
        <v>3340</v>
      </c>
    </row>
    <row r="25" spans="1:27" ht="24">
      <c r="A25" s="4">
        <f>A40+A84+A86+A87+A88+A89+A90+A92+A93+A94</f>
        <v>164743</v>
      </c>
      <c r="B25" s="94" t="s">
        <v>38</v>
      </c>
      <c r="C25" s="84">
        <f>C40+C84+C86+C87+C88+C89+C90+C92+C93+C94</f>
        <v>1265</v>
      </c>
      <c r="D25" s="85">
        <f>ROUND(C25/A25*1000,1)</f>
        <v>7.7</v>
      </c>
      <c r="E25" s="86">
        <f>E40+E84+E86+E87+E88+E89+E90+E92+E93+E94</f>
        <v>86</v>
      </c>
      <c r="F25" s="95">
        <f>F40+F84+F86+F87+F88+F89+F90+F92+F93+F94</f>
        <v>1617</v>
      </c>
      <c r="G25" s="88">
        <f>ROUND(F25/A25*1000,1)</f>
        <v>9.8</v>
      </c>
      <c r="H25" s="84">
        <f>H40+H84+H86+H87+H88+H89+H90+H92+H93+H94</f>
        <v>5</v>
      </c>
      <c r="I25" s="110">
        <f>ROUND(H25/C25*1000,1)</f>
        <v>4</v>
      </c>
      <c r="J25" s="84">
        <f>J40+J84+J86+J87+J88+J89+J90+J92+J93+J94</f>
        <v>3</v>
      </c>
      <c r="K25" s="118">
        <f>ROUND(J25/C25*1000,1)</f>
        <v>2.4</v>
      </c>
      <c r="L25" s="84">
        <f>L40+L84+L86+L87+L88+L89+L90+L92+L93+L94</f>
        <v>32</v>
      </c>
      <c r="M25" s="110">
        <f>ROUND(L25/Y25*1000,1)</f>
        <v>24.3</v>
      </c>
      <c r="N25" s="89">
        <f>N40+N84+N86+N87+N88+N89+N90+N92+N93+N94</f>
        <v>21</v>
      </c>
      <c r="O25" s="110">
        <f>ROUND(N25/Y25*1000,1)</f>
        <v>15.9</v>
      </c>
      <c r="P25" s="84">
        <f>P40+P84+P86+P87+P88+P89+P90+P92+P93+P94</f>
        <v>10</v>
      </c>
      <c r="Q25" s="110">
        <f>ROUND(P25/AA25*1000,1)</f>
        <v>7.8</v>
      </c>
      <c r="R25" s="84">
        <f>R40+R84+R86+R87+R88+R89+R90+R92+R93+R94</f>
        <v>9</v>
      </c>
      <c r="S25" s="86">
        <f>S40+S84+S86+S87+S88+S89+S90+S92+S93+S94</f>
        <v>1</v>
      </c>
      <c r="T25" s="92">
        <f>T40+T84+T86+T87+T88+T89+T90+T92+T93+T94</f>
        <v>818</v>
      </c>
      <c r="U25" s="88">
        <f>ROUND(T25/A25*1000,1)</f>
        <v>5</v>
      </c>
      <c r="V25" s="92">
        <f>V40+V84+V86+V87+V88+V89+V90+V92+V93+V94</f>
        <v>260</v>
      </c>
      <c r="W25" s="99">
        <f t="shared" si="0"/>
        <v>1.58</v>
      </c>
      <c r="X25" s="93">
        <v>1.33</v>
      </c>
      <c r="Y25" s="4">
        <f>C25+L25+N25</f>
        <v>1318</v>
      </c>
      <c r="Z25" s="4"/>
      <c r="AA25">
        <f>C25+R25</f>
        <v>1274</v>
      </c>
    </row>
    <row r="26" spans="1:27" ht="24">
      <c r="A26" s="4">
        <f>A32+A46+A47+A95+A96+A98+A99</f>
        <v>198824</v>
      </c>
      <c r="B26" s="94" t="s">
        <v>39</v>
      </c>
      <c r="C26" s="84">
        <f>C32+C46+C47+C95+C96+C98+C99</f>
        <v>1651</v>
      </c>
      <c r="D26" s="85">
        <f>ROUND(C26/A26*1000,1)</f>
        <v>8.3</v>
      </c>
      <c r="E26" s="86">
        <f>E32+E46+E47+E95+E96+E98+E99</f>
        <v>144</v>
      </c>
      <c r="F26" s="95">
        <f>F32+F46+F47+F95+F96+F98+F99</f>
        <v>2040</v>
      </c>
      <c r="G26" s="88">
        <f>ROUND(F26/A26*1000,1)</f>
        <v>10.3</v>
      </c>
      <c r="H26" s="84">
        <f>H32+H46+H47+H95+H96+H98+H99</f>
        <v>7</v>
      </c>
      <c r="I26" s="110">
        <f>ROUND(H26/C26*1000,1)</f>
        <v>4.2</v>
      </c>
      <c r="J26" s="84">
        <f>J32+J46+J47+J95+J96+J98+J99</f>
        <v>3</v>
      </c>
      <c r="K26" s="118">
        <f>ROUND(J26/C26*1000,1)</f>
        <v>1.8</v>
      </c>
      <c r="L26" s="84">
        <f>L32+L46+L47+L95+L96+L98+L99</f>
        <v>39</v>
      </c>
      <c r="M26" s="110">
        <f>ROUND(L26/Y26*1000,1)</f>
        <v>22.8</v>
      </c>
      <c r="N26" s="89">
        <f>N32+N46+N47+N95+N96+N98+N99</f>
        <v>18</v>
      </c>
      <c r="O26" s="110">
        <f>ROUND(N26/Y26*1000,1)</f>
        <v>10.5</v>
      </c>
      <c r="P26" s="84">
        <f>P32+P46+P47+P95+P96+P98+P99</f>
        <v>14</v>
      </c>
      <c r="Q26" s="110">
        <f>ROUND(P26/AA26*1000,1)</f>
        <v>8.4</v>
      </c>
      <c r="R26" s="84">
        <f>R32+R46+R47+R95+R96+R98+R99</f>
        <v>12</v>
      </c>
      <c r="S26" s="86">
        <f>S32+S46+S47+S95+S96+S98+S99</f>
        <v>2</v>
      </c>
      <c r="T26" s="92">
        <f>T32+T46+T47+T95+T96+T98+T99</f>
        <v>1007</v>
      </c>
      <c r="U26" s="88">
        <f>ROUND(T26/A26*1000,1)</f>
        <v>5.1</v>
      </c>
      <c r="V26" s="92">
        <f>V32+V46+V47+V95+V96+V98+V99</f>
        <v>368</v>
      </c>
      <c r="W26" s="99">
        <f t="shared" si="0"/>
        <v>1.85</v>
      </c>
      <c r="X26" s="93">
        <v>1.38</v>
      </c>
      <c r="Y26" s="4">
        <f>C26+L26+N26</f>
        <v>1708</v>
      </c>
      <c r="Z26" s="4"/>
      <c r="AA26">
        <f>C26+R26</f>
        <v>1663</v>
      </c>
    </row>
    <row r="27" spans="1:27" ht="24">
      <c r="A27" s="4">
        <f>A45+A100+A101+A102+A104+A105+A106+A107+A108</f>
        <v>208014</v>
      </c>
      <c r="B27" s="94" t="s">
        <v>40</v>
      </c>
      <c r="C27" s="84">
        <f>C45+C100+C101+C102+C104+C105+C106+C107+C108</f>
        <v>1742</v>
      </c>
      <c r="D27" s="85">
        <f>ROUND(C27/A27*1000,1)</f>
        <v>8.4</v>
      </c>
      <c r="E27" s="86">
        <f>E45+E100+E101+E102+E104+E105+E106+E107+E108</f>
        <v>158</v>
      </c>
      <c r="F27" s="95">
        <f>F45+F100+F101+F102+F104+F105+F106+F107+F108</f>
        <v>1732</v>
      </c>
      <c r="G27" s="88">
        <f>ROUND(F27/A27*1000,1)</f>
        <v>8.3</v>
      </c>
      <c r="H27" s="84">
        <f>H45+H100+H101+H102+H104+H105+H106+H107+H108</f>
        <v>6</v>
      </c>
      <c r="I27" s="110">
        <f>ROUND(H27/C27*1000,1)</f>
        <v>3.4</v>
      </c>
      <c r="J27" s="84">
        <f>J45+J100+J101+J102+J104+J105+J106+J107+J108</f>
        <v>3</v>
      </c>
      <c r="K27" s="118">
        <f>ROUND(J27/C27*1000,1)</f>
        <v>1.7</v>
      </c>
      <c r="L27" s="84">
        <f>L45+L100+L101+L102+L104+L105+L106+L107+L108</f>
        <v>25</v>
      </c>
      <c r="M27" s="110">
        <f>ROUND(L27/Y27*1000,1)</f>
        <v>13.9</v>
      </c>
      <c r="N27" s="89">
        <f>N45+N100+N101+N102+N104+N105+N106+N107+N108</f>
        <v>31</v>
      </c>
      <c r="O27" s="110">
        <f>ROUND(N27/Y27*1000,1)</f>
        <v>17.2</v>
      </c>
      <c r="P27" s="84">
        <f>P45+P100+P101+P102+P104+P105+P106+P107+P108</f>
        <v>9</v>
      </c>
      <c r="Q27" s="110">
        <f>ROUND(P27/AA27*1000,1)</f>
        <v>5.1</v>
      </c>
      <c r="R27" s="84">
        <f>R45+R100+R101+R102+R104+R105+R106+R107+R108</f>
        <v>7</v>
      </c>
      <c r="S27" s="86">
        <f>S45+S100+S101+S102+S104+S105+S106+S107+S108</f>
        <v>2</v>
      </c>
      <c r="T27" s="92">
        <f>T45+T100+T101+T102+T104+T105+T106+T107+T108</f>
        <v>1040</v>
      </c>
      <c r="U27" s="88">
        <f>ROUND(T27/A27*1000,1)</f>
        <v>5</v>
      </c>
      <c r="V27" s="92">
        <f>V45+V100+V101+V102+V104+V105+V106+V107+V108</f>
        <v>447</v>
      </c>
      <c r="W27" s="99">
        <f t="shared" si="0"/>
        <v>2.15</v>
      </c>
      <c r="X27" s="93">
        <v>1.36</v>
      </c>
      <c r="Y27" s="4">
        <f>C27+L27+N27</f>
        <v>1798</v>
      </c>
      <c r="Z27" s="4"/>
      <c r="AA27">
        <f>C27+R27</f>
        <v>1749</v>
      </c>
    </row>
    <row r="28" spans="1:26" ht="15" customHeight="1">
      <c r="A28" s="4"/>
      <c r="B28" s="94"/>
      <c r="C28" s="84"/>
      <c r="D28" s="85"/>
      <c r="E28" s="86"/>
      <c r="F28" s="95"/>
      <c r="G28" s="88"/>
      <c r="H28" s="84"/>
      <c r="I28" s="110"/>
      <c r="J28" s="84"/>
      <c r="K28" s="118" t="s">
        <v>2</v>
      </c>
      <c r="L28" s="84"/>
      <c r="M28" s="110"/>
      <c r="N28" s="89"/>
      <c r="O28" s="110"/>
      <c r="P28" s="84"/>
      <c r="Q28" s="110"/>
      <c r="R28" s="84"/>
      <c r="S28" s="86"/>
      <c r="T28" s="92"/>
      <c r="U28" s="88"/>
      <c r="V28" s="92"/>
      <c r="W28" s="99"/>
      <c r="X28" s="93"/>
      <c r="Y28" s="4"/>
      <c r="Z28" s="4"/>
    </row>
    <row r="29" spans="1:27" ht="24">
      <c r="A29" s="4">
        <f>A35+A57+A123+A124+A125+A126+A128+A129+A130+A131+A132</f>
        <v>149090</v>
      </c>
      <c r="B29" s="94" t="s">
        <v>41</v>
      </c>
      <c r="C29" s="84">
        <f>C35+C57+C123+C124+C125+C126+C128+C129+C130+C131+C132</f>
        <v>1055</v>
      </c>
      <c r="D29" s="85">
        <f>ROUND(C29/A29*1000,1)</f>
        <v>7.1</v>
      </c>
      <c r="E29" s="86">
        <f>E35+E57+E123+E124+E125+E126+E128+E129+E130+E131+E132</f>
        <v>101</v>
      </c>
      <c r="F29" s="95">
        <f>F35+F57+F123+F124+F125+F126+F128+F129+F130+F131+F132</f>
        <v>1772</v>
      </c>
      <c r="G29" s="88">
        <f>ROUND(F29/A29*1000,1)</f>
        <v>11.9</v>
      </c>
      <c r="H29" s="84">
        <f>H35+H57+H123+H124+H125+H126+H128+H129+H130+H131+H132</f>
        <v>3</v>
      </c>
      <c r="I29" s="110">
        <f>ROUND(H29/C29*1000,1)</f>
        <v>2.8</v>
      </c>
      <c r="J29" s="84">
        <f>J35+J57+J123+J124+J125+J126+J128+J129+J130+J131+J132</f>
        <v>2</v>
      </c>
      <c r="K29" s="118">
        <f>ROUND(J29/C29*1000,1)</f>
        <v>1.9</v>
      </c>
      <c r="L29" s="84">
        <f>L35+L57+L123+L124+L125+L126+L128+L129+L130+L131+L132</f>
        <v>19</v>
      </c>
      <c r="M29" s="110">
        <f>ROUND(L29/Y29*1000,1)</f>
        <v>17.3</v>
      </c>
      <c r="N29" s="89">
        <f>N35+N57+N123+N124+N125+N126+N128+N129+N130+N131+N132</f>
        <v>23</v>
      </c>
      <c r="O29" s="110">
        <f>ROUND(N29/Y29*1000,1)</f>
        <v>21</v>
      </c>
      <c r="P29" s="84">
        <f>P35+P57+P123+P124+P125+P126+P128+P129+P130+P131+P132</f>
        <v>7</v>
      </c>
      <c r="Q29" s="110">
        <f>ROUND(P29/AA29*1000,1)</f>
        <v>6.6</v>
      </c>
      <c r="R29" s="84">
        <f>R35+R57+R123+R124+R125+R126+R128+R129+R130+R131+R132</f>
        <v>5</v>
      </c>
      <c r="S29" s="86">
        <f>S35+S57+S123+S124+S125+S126+S128+S129+S130+S131+S132</f>
        <v>2</v>
      </c>
      <c r="T29" s="92">
        <f>T35+T57+T123+T124+T125+T126+T128+T129+T130+T131+T132</f>
        <v>647</v>
      </c>
      <c r="U29" s="88">
        <f>ROUND(T29/A29*1000,1)</f>
        <v>4.3</v>
      </c>
      <c r="V29" s="92">
        <f>V35+V57+V123+V124+V125+V126+V128+V129+V130+V131+V132</f>
        <v>233</v>
      </c>
      <c r="W29" s="99">
        <f t="shared" si="0"/>
        <v>1.56</v>
      </c>
      <c r="X29" s="93">
        <v>1.38</v>
      </c>
      <c r="Y29" s="4">
        <f>C29+L29+N29</f>
        <v>1097</v>
      </c>
      <c r="Z29" s="4"/>
      <c r="AA29">
        <f>C29+R29</f>
        <v>1060</v>
      </c>
    </row>
    <row r="30" spans="1:26" ht="24">
      <c r="A30" s="4"/>
      <c r="B30" s="25" t="s">
        <v>42</v>
      </c>
      <c r="C30" s="45"/>
      <c r="D30" s="8" t="s">
        <v>2</v>
      </c>
      <c r="E30" s="47"/>
      <c r="F30" s="49"/>
      <c r="G30" s="26" t="s">
        <v>2</v>
      </c>
      <c r="H30" s="52"/>
      <c r="I30" s="102"/>
      <c r="J30" s="52" t="s">
        <v>2</v>
      </c>
      <c r="K30" s="119" t="s">
        <v>2</v>
      </c>
      <c r="L30" s="52"/>
      <c r="M30" s="102" t="s">
        <v>2</v>
      </c>
      <c r="N30" s="54"/>
      <c r="O30" s="102" t="s">
        <v>2</v>
      </c>
      <c r="P30" s="52"/>
      <c r="Q30" s="102" t="s">
        <v>2</v>
      </c>
      <c r="R30" s="52"/>
      <c r="S30" s="56"/>
      <c r="T30" s="6"/>
      <c r="U30" s="26" t="s">
        <v>2</v>
      </c>
      <c r="V30" s="6"/>
      <c r="W30" s="99"/>
      <c r="X30" s="58"/>
      <c r="Y30" s="4" t="s">
        <v>2</v>
      </c>
      <c r="Z30" s="4"/>
    </row>
    <row r="31" spans="1:27" ht="24">
      <c r="A31" s="4">
        <v>871673</v>
      </c>
      <c r="B31" s="36" t="s">
        <v>26</v>
      </c>
      <c r="C31" s="45">
        <v>8467</v>
      </c>
      <c r="D31" s="8">
        <f>ROUND(C31/A31*1000,1)</f>
        <v>9.7</v>
      </c>
      <c r="E31" s="47">
        <v>651</v>
      </c>
      <c r="F31" s="49">
        <v>4650</v>
      </c>
      <c r="G31" s="26">
        <f>ROUND(F31/A31*1000,1)</f>
        <v>5.3</v>
      </c>
      <c r="H31" s="52">
        <v>34</v>
      </c>
      <c r="I31" s="102">
        <f>ROUND(H31/C31*1000,1)</f>
        <v>4</v>
      </c>
      <c r="J31" s="52">
        <v>19</v>
      </c>
      <c r="K31" s="119">
        <f>ROUND(J31/C31*1000,1)</f>
        <v>2.2</v>
      </c>
      <c r="L31" s="52">
        <v>133</v>
      </c>
      <c r="M31" s="102">
        <f>ROUND(L31/Y31*1000,1)</f>
        <v>15.3</v>
      </c>
      <c r="N31" s="54">
        <v>78</v>
      </c>
      <c r="O31" s="102">
        <f>ROUND(N31/Y31*1000,1)</f>
        <v>9</v>
      </c>
      <c r="P31" s="52">
        <v>59</v>
      </c>
      <c r="Q31" s="102">
        <f>ROUND(P31/AA31*1000,1)</f>
        <v>6.9</v>
      </c>
      <c r="R31" s="52">
        <v>48</v>
      </c>
      <c r="S31" s="56">
        <f>P31-R31</f>
        <v>11</v>
      </c>
      <c r="T31" s="6">
        <v>5903</v>
      </c>
      <c r="U31" s="26">
        <f>ROUND(T31/A31*1000,1)</f>
        <v>6.8</v>
      </c>
      <c r="V31" s="6">
        <v>1859</v>
      </c>
      <c r="W31" s="99">
        <f t="shared" si="0"/>
        <v>2.13</v>
      </c>
      <c r="X31" s="58">
        <v>1.25</v>
      </c>
      <c r="Y31" s="4">
        <f>C31+L31+N31</f>
        <v>8678</v>
      </c>
      <c r="Z31" s="4"/>
      <c r="AA31">
        <f>C31+R31</f>
        <v>8515</v>
      </c>
    </row>
    <row r="32" spans="1:27" ht="24">
      <c r="A32" s="4">
        <v>80405</v>
      </c>
      <c r="B32" s="37" t="s">
        <v>43</v>
      </c>
      <c r="C32" s="45">
        <v>636</v>
      </c>
      <c r="D32" s="8">
        <f>ROUND(C32/A32*1000,1)</f>
        <v>7.9</v>
      </c>
      <c r="E32" s="47">
        <v>59</v>
      </c>
      <c r="F32" s="49">
        <v>846</v>
      </c>
      <c r="G32" s="26">
        <f>ROUND(F32/A32*1000,1)</f>
        <v>10.5</v>
      </c>
      <c r="H32" s="52">
        <v>1</v>
      </c>
      <c r="I32" s="102">
        <f>ROUND(H32/C32*1000,1)</f>
        <v>1.6</v>
      </c>
      <c r="J32" s="52">
        <v>0</v>
      </c>
      <c r="K32" s="119">
        <f>ROUND(J32/C32*1000,1)</f>
        <v>0</v>
      </c>
      <c r="L32" s="52">
        <v>12</v>
      </c>
      <c r="M32" s="102">
        <f>ROUND(L32/Y32*1000,1)</f>
        <v>18.3</v>
      </c>
      <c r="N32" s="54">
        <v>9</v>
      </c>
      <c r="O32" s="102">
        <f>ROUND(N32/Y32*1000,1)</f>
        <v>13.7</v>
      </c>
      <c r="P32" s="52">
        <v>3</v>
      </c>
      <c r="Q32" s="102">
        <f>ROUND(P32/AA32*1000,1)</f>
        <v>4.7</v>
      </c>
      <c r="R32" s="52">
        <v>3</v>
      </c>
      <c r="S32" s="56">
        <f>P32-R32</f>
        <v>0</v>
      </c>
      <c r="T32" s="6">
        <v>368</v>
      </c>
      <c r="U32" s="26">
        <f>ROUND(T32/A32*1000,1)</f>
        <v>4.6</v>
      </c>
      <c r="V32" s="6">
        <v>153</v>
      </c>
      <c r="W32" s="99">
        <f t="shared" si="0"/>
        <v>1.9</v>
      </c>
      <c r="X32" s="58">
        <v>1.3</v>
      </c>
      <c r="Y32" s="4">
        <f>C32+L32+N32</f>
        <v>657</v>
      </c>
      <c r="Z32" s="4"/>
      <c r="AA32">
        <f>C32+R32</f>
        <v>639</v>
      </c>
    </row>
    <row r="33" spans="1:27" ht="24">
      <c r="A33" s="4">
        <v>444575</v>
      </c>
      <c r="B33" s="37" t="s">
        <v>44</v>
      </c>
      <c r="C33" s="45">
        <v>4779</v>
      </c>
      <c r="D33" s="8">
        <f>ROUND(C33/A33*1000,1)</f>
        <v>10.7</v>
      </c>
      <c r="E33" s="47">
        <v>389</v>
      </c>
      <c r="F33" s="49">
        <v>2318</v>
      </c>
      <c r="G33" s="26">
        <f>ROUND(F33/A33*1000,1)</f>
        <v>5.2</v>
      </c>
      <c r="H33" s="52">
        <v>22</v>
      </c>
      <c r="I33" s="102">
        <f>ROUND(H33/C33*1000,1)</f>
        <v>4.6</v>
      </c>
      <c r="J33" s="52">
        <v>10</v>
      </c>
      <c r="K33" s="119">
        <f>ROUND(J33/C33*1000,1)</f>
        <v>2.1</v>
      </c>
      <c r="L33" s="52">
        <v>82</v>
      </c>
      <c r="M33" s="102">
        <f>ROUND(L33/Y33*1000,1)</f>
        <v>16.7</v>
      </c>
      <c r="N33" s="54">
        <v>57</v>
      </c>
      <c r="O33" s="102">
        <f>ROUND(N33/Y33*1000,1)</f>
        <v>11.6</v>
      </c>
      <c r="P33" s="52">
        <v>46</v>
      </c>
      <c r="Q33" s="102">
        <f>ROUND(P33/AA33*1000,1)</f>
        <v>9.5</v>
      </c>
      <c r="R33" s="52">
        <v>39</v>
      </c>
      <c r="S33" s="56">
        <f>P33-R33</f>
        <v>7</v>
      </c>
      <c r="T33" s="6">
        <v>4092</v>
      </c>
      <c r="U33" s="26">
        <f>ROUND(T33/A33*1000,1)</f>
        <v>9.2</v>
      </c>
      <c r="V33" s="6">
        <v>1031</v>
      </c>
      <c r="W33" s="99">
        <f t="shared" si="0"/>
        <v>2.32</v>
      </c>
      <c r="X33" s="58">
        <v>1.25</v>
      </c>
      <c r="Y33" s="4">
        <f>C33+L33+N33</f>
        <v>4918</v>
      </c>
      <c r="Z33" s="4"/>
      <c r="AA33">
        <f>C33+R33</f>
        <v>4818</v>
      </c>
    </row>
    <row r="34" spans="1:27" ht="24">
      <c r="A34" s="4">
        <v>547721</v>
      </c>
      <c r="B34" s="36" t="s">
        <v>45</v>
      </c>
      <c r="C34" s="45">
        <v>5383</v>
      </c>
      <c r="D34" s="8">
        <f>ROUND(C34/A34*1000,1)</f>
        <v>9.8</v>
      </c>
      <c r="E34" s="47">
        <v>376</v>
      </c>
      <c r="F34" s="49">
        <v>2863</v>
      </c>
      <c r="G34" s="26">
        <f>ROUND(F34/A34*1000,1)</f>
        <v>5.2</v>
      </c>
      <c r="H34" s="52">
        <v>21</v>
      </c>
      <c r="I34" s="102">
        <f>ROUND(H34/C34*1000,1)</f>
        <v>3.9</v>
      </c>
      <c r="J34" s="52">
        <v>13</v>
      </c>
      <c r="K34" s="119">
        <f>ROUND(J34/C34*1000,1)</f>
        <v>2.4</v>
      </c>
      <c r="L34" s="52">
        <v>83</v>
      </c>
      <c r="M34" s="102">
        <f>ROUND(L34/Y34*1000,1)</f>
        <v>15</v>
      </c>
      <c r="N34" s="54">
        <v>59</v>
      </c>
      <c r="O34" s="102">
        <f>ROUND(N34/Y34*1000,1)</f>
        <v>10.7</v>
      </c>
      <c r="P34" s="52">
        <v>31</v>
      </c>
      <c r="Q34" s="102">
        <f>ROUND(P34/AA34*1000,1)</f>
        <v>5.7</v>
      </c>
      <c r="R34" s="52">
        <v>25</v>
      </c>
      <c r="S34" s="56">
        <f>P34-R34</f>
        <v>6</v>
      </c>
      <c r="T34" s="6">
        <v>3989</v>
      </c>
      <c r="U34" s="26">
        <f>ROUND(T34/A34*1000,1)</f>
        <v>7.3</v>
      </c>
      <c r="V34" s="6">
        <v>980</v>
      </c>
      <c r="W34" s="99">
        <f t="shared" si="0"/>
        <v>1.79</v>
      </c>
      <c r="X34" s="58">
        <v>1.24</v>
      </c>
      <c r="Y34" s="4">
        <f>C34+L34+N34</f>
        <v>5525</v>
      </c>
      <c r="Z34" s="4"/>
      <c r="AA34">
        <f>C34+R34</f>
        <v>5408</v>
      </c>
    </row>
    <row r="35" spans="1:27" ht="24">
      <c r="A35" s="4">
        <v>52161</v>
      </c>
      <c r="B35" s="37" t="s">
        <v>46</v>
      </c>
      <c r="C35" s="45">
        <v>424</v>
      </c>
      <c r="D35" s="8">
        <f>ROUND(C35/A35*1000,1)</f>
        <v>8.1</v>
      </c>
      <c r="E35" s="47">
        <v>37</v>
      </c>
      <c r="F35" s="48">
        <v>598</v>
      </c>
      <c r="G35" s="26">
        <f>ROUND(F35/A35*1000,1)</f>
        <v>11.5</v>
      </c>
      <c r="H35" s="52">
        <v>1</v>
      </c>
      <c r="I35" s="102">
        <f>ROUND(H35/C35*1000,1)</f>
        <v>2.4</v>
      </c>
      <c r="J35" s="52">
        <v>1</v>
      </c>
      <c r="K35" s="119">
        <f>ROUND(J35/C35*1000,1)</f>
        <v>2.4</v>
      </c>
      <c r="L35" s="52">
        <v>8</v>
      </c>
      <c r="M35" s="102">
        <f>ROUND(L35/Y35*1000,1)</f>
        <v>18.2</v>
      </c>
      <c r="N35" s="54">
        <v>7</v>
      </c>
      <c r="O35" s="102">
        <f>ROUND(N35/Y35*1000,1)</f>
        <v>15.9</v>
      </c>
      <c r="P35" s="52">
        <v>5</v>
      </c>
      <c r="Q35" s="102">
        <f>ROUND(P35/AA35*1000,1)</f>
        <v>11.7</v>
      </c>
      <c r="R35" s="52">
        <v>4</v>
      </c>
      <c r="S35" s="56">
        <f>P35-R35</f>
        <v>1</v>
      </c>
      <c r="T35" s="6">
        <v>252</v>
      </c>
      <c r="U35" s="26">
        <f>ROUND(T35/A35*1000,1)</f>
        <v>4.8</v>
      </c>
      <c r="V35" s="6">
        <v>116</v>
      </c>
      <c r="W35" s="99">
        <f t="shared" si="0"/>
        <v>2.22</v>
      </c>
      <c r="X35" s="58">
        <v>1.56</v>
      </c>
      <c r="Y35" s="4">
        <f>C35+L35+N35</f>
        <v>439</v>
      </c>
      <c r="Z35" s="4"/>
      <c r="AA35">
        <f>C35+R35</f>
        <v>428</v>
      </c>
    </row>
    <row r="36" spans="1:26" ht="15" customHeight="1">
      <c r="A36" s="4"/>
      <c r="B36" s="37"/>
      <c r="C36" s="45"/>
      <c r="D36" s="8"/>
      <c r="E36" s="47"/>
      <c r="F36" s="48"/>
      <c r="G36" s="26"/>
      <c r="H36" s="52"/>
      <c r="I36" s="102"/>
      <c r="J36" s="52"/>
      <c r="K36" s="119"/>
      <c r="L36" s="52"/>
      <c r="M36" s="102"/>
      <c r="N36" s="54"/>
      <c r="O36" s="102"/>
      <c r="P36" s="52"/>
      <c r="Q36" s="102"/>
      <c r="R36" s="52"/>
      <c r="S36" s="56" t="s">
        <v>2</v>
      </c>
      <c r="T36" s="6"/>
      <c r="U36" s="26"/>
      <c r="V36" s="6"/>
      <c r="W36" s="99"/>
      <c r="X36" s="58"/>
      <c r="Y36" s="4"/>
      <c r="Z36" s="4"/>
    </row>
    <row r="37" spans="1:27" ht="24">
      <c r="A37" s="4">
        <v>122107</v>
      </c>
      <c r="B37" s="36" t="s">
        <v>47</v>
      </c>
      <c r="C37" s="45">
        <v>1064</v>
      </c>
      <c r="D37" s="8">
        <f>ROUND(C37/A37*1000,1)</f>
        <v>8.7</v>
      </c>
      <c r="E37" s="47">
        <v>96</v>
      </c>
      <c r="F37" s="49">
        <v>828</v>
      </c>
      <c r="G37" s="26">
        <f>ROUND(F37/A37*1000,1)</f>
        <v>6.8</v>
      </c>
      <c r="H37" s="52">
        <v>8</v>
      </c>
      <c r="I37" s="102">
        <f>ROUND(H37/C37*1000,1)</f>
        <v>7.5</v>
      </c>
      <c r="J37" s="52">
        <v>4</v>
      </c>
      <c r="K37" s="119">
        <f>ROUND(J37/C37*1000,1)</f>
        <v>3.8</v>
      </c>
      <c r="L37" s="52">
        <v>19</v>
      </c>
      <c r="M37" s="102">
        <f>ROUND(L37/Y37*1000,1)</f>
        <v>17.2</v>
      </c>
      <c r="N37" s="54">
        <v>24</v>
      </c>
      <c r="O37" s="102">
        <f>ROUND(N37/Y37*1000,1)</f>
        <v>21.7</v>
      </c>
      <c r="P37" s="52">
        <v>9</v>
      </c>
      <c r="Q37" s="102">
        <f>ROUND(P37/AA37*1000,1)</f>
        <v>8.4</v>
      </c>
      <c r="R37" s="52">
        <v>6</v>
      </c>
      <c r="S37" s="56">
        <f>P37-R37</f>
        <v>3</v>
      </c>
      <c r="T37" s="6">
        <v>749</v>
      </c>
      <c r="U37" s="26">
        <f>ROUND(T37/A37*1000,1)</f>
        <v>6.1</v>
      </c>
      <c r="V37" s="6">
        <v>264</v>
      </c>
      <c r="W37" s="99">
        <f>ROUND(V37/A37*1000,2)</f>
        <v>2.16</v>
      </c>
      <c r="X37" s="58">
        <v>1.29</v>
      </c>
      <c r="Y37" s="4">
        <f>C37+L37+N37</f>
        <v>1107</v>
      </c>
      <c r="Z37" s="4"/>
      <c r="AA37">
        <f>C37+R37</f>
        <v>1070</v>
      </c>
    </row>
    <row r="38" spans="1:27" ht="24">
      <c r="A38" s="4">
        <v>462297</v>
      </c>
      <c r="B38" s="36" t="s">
        <v>48</v>
      </c>
      <c r="C38" s="45">
        <v>4868</v>
      </c>
      <c r="D38" s="8">
        <f>ROUND(C38/A38*1000,1)</f>
        <v>10.5</v>
      </c>
      <c r="E38" s="47">
        <v>378</v>
      </c>
      <c r="F38" s="49">
        <v>2349</v>
      </c>
      <c r="G38" s="26">
        <f>ROUND(F38/A38*1000,1)</f>
        <v>5.1</v>
      </c>
      <c r="H38" s="52">
        <v>19</v>
      </c>
      <c r="I38" s="102">
        <f>ROUND(H38/C38*1000,1)</f>
        <v>3.9</v>
      </c>
      <c r="J38" s="52">
        <v>7</v>
      </c>
      <c r="K38" s="119">
        <f>ROUND(J38/C38*1000,1)</f>
        <v>1.4</v>
      </c>
      <c r="L38" s="52">
        <v>88</v>
      </c>
      <c r="M38" s="102">
        <f>ROUND(L38/Y38*1000,1)</f>
        <v>17.6</v>
      </c>
      <c r="N38" s="54">
        <v>48</v>
      </c>
      <c r="O38" s="102">
        <f>ROUND(N38/Y38*1000,1)</f>
        <v>9.6</v>
      </c>
      <c r="P38" s="52">
        <v>28</v>
      </c>
      <c r="Q38" s="102">
        <f>ROUND(P38/AA38*1000,1)</f>
        <v>5.7</v>
      </c>
      <c r="R38" s="52">
        <v>25</v>
      </c>
      <c r="S38" s="56">
        <f>P38-R38</f>
        <v>3</v>
      </c>
      <c r="T38" s="6">
        <v>3486</v>
      </c>
      <c r="U38" s="26">
        <f>ROUND(T38/A38*1000,1)</f>
        <v>7.5</v>
      </c>
      <c r="V38" s="6">
        <v>978</v>
      </c>
      <c r="W38" s="99">
        <f t="shared" si="0"/>
        <v>2.12</v>
      </c>
      <c r="X38" s="58">
        <v>1.29</v>
      </c>
      <c r="Y38" s="4">
        <f>C38+L38+N38</f>
        <v>5004</v>
      </c>
      <c r="Z38" s="4"/>
      <c r="AA38">
        <f>C38+R38</f>
        <v>4893</v>
      </c>
    </row>
    <row r="39" spans="1:27" ht="24">
      <c r="A39" s="4">
        <v>121320</v>
      </c>
      <c r="B39" s="36" t="s">
        <v>49</v>
      </c>
      <c r="C39" s="45">
        <v>977</v>
      </c>
      <c r="D39" s="8">
        <f>ROUND(C39/A39*1000,1)</f>
        <v>8.1</v>
      </c>
      <c r="E39" s="47">
        <v>59</v>
      </c>
      <c r="F39" s="49">
        <v>776</v>
      </c>
      <c r="G39" s="26">
        <f>ROUND(F39/A39*1000,1)</f>
        <v>6.4</v>
      </c>
      <c r="H39" s="52">
        <v>4</v>
      </c>
      <c r="I39" s="102">
        <f>ROUND(H39/C39*1000,1)</f>
        <v>4.1</v>
      </c>
      <c r="J39" s="52">
        <v>2</v>
      </c>
      <c r="K39" s="119">
        <f>ROUND(J39/C39*1000,1)</f>
        <v>2</v>
      </c>
      <c r="L39" s="52">
        <v>19</v>
      </c>
      <c r="M39" s="102">
        <f>ROUND(L39/Y39*1000,1)</f>
        <v>18.8</v>
      </c>
      <c r="N39" s="54">
        <v>13</v>
      </c>
      <c r="O39" s="102">
        <f>ROUND(N39/Y39*1000,1)</f>
        <v>12.9</v>
      </c>
      <c r="P39" s="52">
        <v>5</v>
      </c>
      <c r="Q39" s="102">
        <f>ROUND(P39/AA39*1000,1)</f>
        <v>5.1</v>
      </c>
      <c r="R39" s="52">
        <v>5</v>
      </c>
      <c r="S39" s="56">
        <f>P39-R39</f>
        <v>0</v>
      </c>
      <c r="T39" s="6">
        <v>606</v>
      </c>
      <c r="U39" s="26">
        <f>ROUND(T39/A39*1000,1)</f>
        <v>5</v>
      </c>
      <c r="V39" s="6">
        <v>182</v>
      </c>
      <c r="W39" s="99">
        <f t="shared" si="0"/>
        <v>1.5</v>
      </c>
      <c r="X39" s="58">
        <v>1.22</v>
      </c>
      <c r="Y39" s="4">
        <f>C39+L39+N39</f>
        <v>1009</v>
      </c>
      <c r="Z39" s="4"/>
      <c r="AA39">
        <f>C39+R39</f>
        <v>982</v>
      </c>
    </row>
    <row r="40" spans="1:27" ht="24">
      <c r="A40" s="4">
        <v>48978</v>
      </c>
      <c r="B40" s="37" t="s">
        <v>50</v>
      </c>
      <c r="C40" s="45">
        <v>391</v>
      </c>
      <c r="D40" s="8">
        <f>ROUND(C40/A40*1000,1)</f>
        <v>8</v>
      </c>
      <c r="E40" s="47">
        <v>28</v>
      </c>
      <c r="F40" s="48">
        <v>484</v>
      </c>
      <c r="G40" s="26">
        <f>ROUND(F40/A40*1000,1)</f>
        <v>9.9</v>
      </c>
      <c r="H40" s="52">
        <v>1</v>
      </c>
      <c r="I40" s="102">
        <f>ROUND(H40/C40*1000,1)</f>
        <v>2.6</v>
      </c>
      <c r="J40" s="52">
        <v>1</v>
      </c>
      <c r="K40" s="119">
        <f>ROUND(J40/C40*1000,1)</f>
        <v>2.6</v>
      </c>
      <c r="L40" s="52">
        <v>13</v>
      </c>
      <c r="M40" s="102">
        <f>ROUND(L40/Y40*1000,1)</f>
        <v>31.6</v>
      </c>
      <c r="N40" s="54">
        <v>8</v>
      </c>
      <c r="O40" s="102">
        <f>ROUND(N40/Y40*1000,1)</f>
        <v>19.4</v>
      </c>
      <c r="P40" s="52">
        <v>4</v>
      </c>
      <c r="Q40" s="102">
        <f>ROUND(P40/AA40*1000,1)</f>
        <v>10.2</v>
      </c>
      <c r="R40" s="52">
        <v>3</v>
      </c>
      <c r="S40" s="56">
        <f>P40-R40</f>
        <v>1</v>
      </c>
      <c r="T40" s="6">
        <v>242</v>
      </c>
      <c r="U40" s="26">
        <f>ROUND(T40/A40*1000,1)</f>
        <v>4.9</v>
      </c>
      <c r="V40" s="6">
        <v>85</v>
      </c>
      <c r="W40" s="99">
        <f t="shared" si="0"/>
        <v>1.74</v>
      </c>
      <c r="X40" s="58">
        <v>1.35</v>
      </c>
      <c r="Y40" s="4">
        <f>C40+L40+N40</f>
        <v>412</v>
      </c>
      <c r="Z40" s="4"/>
      <c r="AA40">
        <f>C40+R40</f>
        <v>394</v>
      </c>
    </row>
    <row r="41" spans="1:27" ht="24">
      <c r="A41" s="4">
        <v>93426</v>
      </c>
      <c r="B41" s="36" t="s">
        <v>51</v>
      </c>
      <c r="C41" s="45">
        <v>834</v>
      </c>
      <c r="D41" s="8">
        <f>ROUND(C41/A41*1000,1)</f>
        <v>8.9</v>
      </c>
      <c r="E41" s="47">
        <v>59</v>
      </c>
      <c r="F41" s="49">
        <v>654</v>
      </c>
      <c r="G41" s="26">
        <f>ROUND(F41/A41*1000,1)</f>
        <v>7</v>
      </c>
      <c r="H41" s="52">
        <v>5</v>
      </c>
      <c r="I41" s="102">
        <f>ROUND(H41/C41*1000,1)</f>
        <v>6</v>
      </c>
      <c r="J41" s="52">
        <v>3</v>
      </c>
      <c r="K41" s="119">
        <f>ROUND(J41/C41*1000,1)</f>
        <v>3.6</v>
      </c>
      <c r="L41" s="52">
        <v>14</v>
      </c>
      <c r="M41" s="102">
        <f>ROUND(L41/Y41*1000,1)</f>
        <v>16.4</v>
      </c>
      <c r="N41" s="54">
        <v>5</v>
      </c>
      <c r="O41" s="102">
        <f>ROUND(N41/Y41*1000,1)</f>
        <v>5.9</v>
      </c>
      <c r="P41" s="52">
        <v>4</v>
      </c>
      <c r="Q41" s="102">
        <f>ROUND(P41/AA41*1000,1)</f>
        <v>4.8</v>
      </c>
      <c r="R41" s="52">
        <v>4</v>
      </c>
      <c r="S41" s="56">
        <f>P41-R41</f>
        <v>0</v>
      </c>
      <c r="T41" s="6">
        <v>527</v>
      </c>
      <c r="U41" s="26">
        <f>ROUND(T41/A41*1000,1)</f>
        <v>5.6</v>
      </c>
      <c r="V41" s="6">
        <v>200</v>
      </c>
      <c r="W41" s="99">
        <f t="shared" si="0"/>
        <v>2.14</v>
      </c>
      <c r="X41" s="58">
        <v>1.33</v>
      </c>
      <c r="Y41" s="4">
        <f>C41+L41+N41</f>
        <v>853</v>
      </c>
      <c r="Z41" s="4"/>
      <c r="AA41">
        <f>C41+R41</f>
        <v>838</v>
      </c>
    </row>
    <row r="42" spans="1:26" ht="15" customHeight="1">
      <c r="A42" s="4"/>
      <c r="B42" s="36"/>
      <c r="C42" s="45"/>
      <c r="D42" s="8"/>
      <c r="E42" s="47"/>
      <c r="F42" s="49"/>
      <c r="G42" s="26"/>
      <c r="H42" s="52"/>
      <c r="I42" s="102"/>
      <c r="J42" s="52"/>
      <c r="K42" s="119" t="s">
        <v>2</v>
      </c>
      <c r="L42" s="52"/>
      <c r="M42" s="102"/>
      <c r="N42" s="54"/>
      <c r="O42" s="102"/>
      <c r="P42" s="52"/>
      <c r="Q42" s="102"/>
      <c r="R42" s="52"/>
      <c r="S42" s="56" t="s">
        <v>2</v>
      </c>
      <c r="T42" s="6"/>
      <c r="U42" s="26"/>
      <c r="V42" s="6"/>
      <c r="W42" s="99"/>
      <c r="X42" s="58"/>
      <c r="Y42" s="4"/>
      <c r="Z42" s="4"/>
    </row>
    <row r="43" spans="1:27" ht="24">
      <c r="A43" s="4">
        <v>94349</v>
      </c>
      <c r="B43" s="37" t="s">
        <v>52</v>
      </c>
      <c r="C43" s="45">
        <v>1067</v>
      </c>
      <c r="D43" s="8">
        <f>ROUND(C43/A43*1000,1)</f>
        <v>11.3</v>
      </c>
      <c r="E43" s="47">
        <v>72</v>
      </c>
      <c r="F43" s="48">
        <v>578</v>
      </c>
      <c r="G43" s="26">
        <f>ROUND(F43/A43*1000,1)</f>
        <v>6.1</v>
      </c>
      <c r="H43" s="52">
        <v>4</v>
      </c>
      <c r="I43" s="102">
        <f>ROUND(H43/C43*1000,1)</f>
        <v>3.7</v>
      </c>
      <c r="J43" s="52">
        <v>1</v>
      </c>
      <c r="K43" s="119">
        <f>ROUND(J43/C43*1000,1)</f>
        <v>0.9</v>
      </c>
      <c r="L43" s="52">
        <v>13</v>
      </c>
      <c r="M43" s="102">
        <f>ROUND(L43/Y43*1000,1)</f>
        <v>11.8</v>
      </c>
      <c r="N43" s="54">
        <v>19</v>
      </c>
      <c r="O43" s="102">
        <f>ROUND(N43/Y43*1000,1)</f>
        <v>17.3</v>
      </c>
      <c r="P43" s="52">
        <v>2</v>
      </c>
      <c r="Q43" s="102">
        <f>ROUND(P43/AA43*1000,1)</f>
        <v>1.9</v>
      </c>
      <c r="R43" s="52">
        <v>2</v>
      </c>
      <c r="S43" s="56">
        <f>P43-R43</f>
        <v>0</v>
      </c>
      <c r="T43" s="6">
        <v>741</v>
      </c>
      <c r="U43" s="26">
        <f>ROUND(T43/A43*1000,1)</f>
        <v>7.9</v>
      </c>
      <c r="V43" s="6">
        <v>179</v>
      </c>
      <c r="W43" s="99">
        <f t="shared" si="0"/>
        <v>1.9</v>
      </c>
      <c r="X43" s="58">
        <v>1.39</v>
      </c>
      <c r="Y43" s="4">
        <f>C43+L43+N43</f>
        <v>1099</v>
      </c>
      <c r="Z43" s="4"/>
      <c r="AA43">
        <f>C43+R43</f>
        <v>1069</v>
      </c>
    </row>
    <row r="44" spans="1:27" ht="24">
      <c r="A44" s="4">
        <v>169721</v>
      </c>
      <c r="B44" s="37" t="s">
        <v>53</v>
      </c>
      <c r="C44" s="45">
        <v>1254</v>
      </c>
      <c r="D44" s="8">
        <f>ROUND(C44/A44*1000,1)</f>
        <v>7.4</v>
      </c>
      <c r="E44" s="47">
        <v>100</v>
      </c>
      <c r="F44" s="48">
        <v>965</v>
      </c>
      <c r="G44" s="26">
        <f>ROUND(F44/A44*1000,1)</f>
        <v>5.7</v>
      </c>
      <c r="H44" s="52">
        <v>5</v>
      </c>
      <c r="I44" s="102">
        <f>ROUND(H44/C44*1000,1)</f>
        <v>4</v>
      </c>
      <c r="J44" s="52">
        <v>1</v>
      </c>
      <c r="K44" s="119">
        <f>ROUND(J44/C44*1000,1)</f>
        <v>0.8</v>
      </c>
      <c r="L44" s="52">
        <v>24</v>
      </c>
      <c r="M44" s="102">
        <f>ROUND(L44/Y44*1000,1)</f>
        <v>18.5</v>
      </c>
      <c r="N44" s="54">
        <v>20</v>
      </c>
      <c r="O44" s="102">
        <f>ROUND(N44/Y44*1000,1)</f>
        <v>15.4</v>
      </c>
      <c r="P44" s="52">
        <v>8</v>
      </c>
      <c r="Q44" s="102">
        <f>ROUND(P44/AA44*1000,1)</f>
        <v>6.3</v>
      </c>
      <c r="R44" s="52">
        <v>7</v>
      </c>
      <c r="S44" s="56">
        <f>P44-R44</f>
        <v>1</v>
      </c>
      <c r="T44" s="6">
        <v>852</v>
      </c>
      <c r="U44" s="26">
        <f>ROUND(T44/A44*1000,1)</f>
        <v>5</v>
      </c>
      <c r="V44" s="6">
        <v>269</v>
      </c>
      <c r="W44" s="99">
        <f t="shared" si="0"/>
        <v>1.58</v>
      </c>
      <c r="X44" s="58">
        <v>1.1</v>
      </c>
      <c r="Y44" s="4">
        <f>C44+L44+N44</f>
        <v>1298</v>
      </c>
      <c r="Z44" s="4"/>
      <c r="AA44">
        <f>C44+R44</f>
        <v>1261</v>
      </c>
    </row>
    <row r="45" spans="1:27" ht="24">
      <c r="A45" s="4">
        <v>57784</v>
      </c>
      <c r="B45" s="37" t="s">
        <v>54</v>
      </c>
      <c r="C45" s="45">
        <v>516</v>
      </c>
      <c r="D45" s="8">
        <f>ROUND(C45/A45*1000,1)</f>
        <v>8.9</v>
      </c>
      <c r="E45" s="47">
        <v>42</v>
      </c>
      <c r="F45" s="48">
        <v>435</v>
      </c>
      <c r="G45" s="26">
        <f>ROUND(F45/A45*1000,1)</f>
        <v>7.5</v>
      </c>
      <c r="H45" s="52">
        <v>3</v>
      </c>
      <c r="I45" s="102">
        <f>ROUND(H45/C45*1000,1)</f>
        <v>5.8</v>
      </c>
      <c r="J45" s="52">
        <v>1</v>
      </c>
      <c r="K45" s="119">
        <f>ROUND(J45/C45*1000,1)</f>
        <v>1.9</v>
      </c>
      <c r="L45" s="52">
        <v>9</v>
      </c>
      <c r="M45" s="102">
        <f>ROUND(L45/Y45*1000,1)</f>
        <v>16.8</v>
      </c>
      <c r="N45" s="54">
        <v>10</v>
      </c>
      <c r="O45" s="102">
        <f>ROUND(N45/Y45*1000,1)</f>
        <v>18.7</v>
      </c>
      <c r="P45" s="52">
        <v>2</v>
      </c>
      <c r="Q45" s="102">
        <f>ROUND(P45/AA45*1000,1)</f>
        <v>3.9</v>
      </c>
      <c r="R45" s="52">
        <v>1</v>
      </c>
      <c r="S45" s="56">
        <f>P45-R45</f>
        <v>1</v>
      </c>
      <c r="T45" s="6">
        <v>317</v>
      </c>
      <c r="U45" s="26">
        <f>ROUND(T45/A45*1000,1)</f>
        <v>5.5</v>
      </c>
      <c r="V45" s="6">
        <v>130</v>
      </c>
      <c r="W45" s="99">
        <f t="shared" si="0"/>
        <v>2.25</v>
      </c>
      <c r="X45" s="58">
        <v>1.4</v>
      </c>
      <c r="Y45" s="4">
        <f>C45+L45+N45</f>
        <v>535</v>
      </c>
      <c r="Z45" s="4"/>
      <c r="AA45">
        <f>C45+R45</f>
        <v>517</v>
      </c>
    </row>
    <row r="46" spans="1:27" ht="24">
      <c r="A46" s="4">
        <v>33178</v>
      </c>
      <c r="B46" s="149" t="s">
        <v>55</v>
      </c>
      <c r="C46" s="45">
        <v>270</v>
      </c>
      <c r="D46" s="8">
        <f>ROUND(C46/A46*1000,1)</f>
        <v>8.1</v>
      </c>
      <c r="E46" s="47">
        <v>25</v>
      </c>
      <c r="F46" s="48">
        <v>352</v>
      </c>
      <c r="G46" s="26">
        <f>ROUND(F46/A46*1000,1)</f>
        <v>10.6</v>
      </c>
      <c r="H46" s="52">
        <v>0</v>
      </c>
      <c r="I46" s="102">
        <f>ROUND(H46/C46*1000,1)</f>
        <v>0</v>
      </c>
      <c r="J46" s="52">
        <v>0</v>
      </c>
      <c r="K46" s="119">
        <f>ROUND(J46/C46*1000,1)</f>
        <v>0</v>
      </c>
      <c r="L46" s="52">
        <v>9</v>
      </c>
      <c r="M46" s="102">
        <f>ROUND(L46/Y46*1000,1)</f>
        <v>32</v>
      </c>
      <c r="N46" s="54">
        <v>2</v>
      </c>
      <c r="O46" s="102">
        <f>ROUND(N46/Y46*1000,1)</f>
        <v>7.1</v>
      </c>
      <c r="P46" s="52">
        <v>2</v>
      </c>
      <c r="Q46" s="102">
        <f>ROUND(P46/AA46*1000,1)</f>
        <v>7.4</v>
      </c>
      <c r="R46" s="52">
        <v>2</v>
      </c>
      <c r="S46" s="56">
        <f>P46-R46</f>
        <v>0</v>
      </c>
      <c r="T46" s="6">
        <v>173</v>
      </c>
      <c r="U46" s="26">
        <f>ROUND(T46/A46*1000,1)</f>
        <v>5.2</v>
      </c>
      <c r="V46" s="6">
        <v>68</v>
      </c>
      <c r="W46" s="99">
        <f t="shared" si="0"/>
        <v>2.05</v>
      </c>
      <c r="X46" s="58">
        <v>1.42</v>
      </c>
      <c r="Y46" s="4">
        <f>C46+L46+N46</f>
        <v>281</v>
      </c>
      <c r="Z46" s="4"/>
      <c r="AA46">
        <f>C46+R46</f>
        <v>272</v>
      </c>
    </row>
    <row r="47" spans="1:27" ht="24">
      <c r="A47" s="4">
        <v>40805</v>
      </c>
      <c r="B47" s="37" t="s">
        <v>56</v>
      </c>
      <c r="C47" s="45">
        <v>361</v>
      </c>
      <c r="D47" s="8">
        <f>ROUND(C47/A47*1000,1)</f>
        <v>8.8</v>
      </c>
      <c r="E47" s="47">
        <v>25</v>
      </c>
      <c r="F47" s="48">
        <v>384</v>
      </c>
      <c r="G47" s="26">
        <f>ROUND(F47/A47*1000,1)</f>
        <v>9.4</v>
      </c>
      <c r="H47" s="52">
        <v>3</v>
      </c>
      <c r="I47" s="102">
        <f>ROUND(H47/C47*1000,1)</f>
        <v>8.3</v>
      </c>
      <c r="J47" s="52">
        <v>2</v>
      </c>
      <c r="K47" s="119">
        <f>ROUND(J47/C47*1000,1)</f>
        <v>5.5</v>
      </c>
      <c r="L47" s="52">
        <v>9</v>
      </c>
      <c r="M47" s="102">
        <f>ROUND(L47/Y47*1000,1)</f>
        <v>24.2</v>
      </c>
      <c r="N47" s="54">
        <v>2</v>
      </c>
      <c r="O47" s="102">
        <f>ROUND(N47/Y47*1000,1)</f>
        <v>5.4</v>
      </c>
      <c r="P47" s="52">
        <v>5</v>
      </c>
      <c r="Q47" s="102">
        <f>ROUND(P47/AA47*1000,1)</f>
        <v>13.7</v>
      </c>
      <c r="R47" s="52">
        <v>4</v>
      </c>
      <c r="S47" s="56">
        <f>P47-R47</f>
        <v>1</v>
      </c>
      <c r="T47" s="6">
        <v>218</v>
      </c>
      <c r="U47" s="26">
        <f>ROUND(T47/A47*1000,1)</f>
        <v>5.3</v>
      </c>
      <c r="V47" s="6">
        <v>74</v>
      </c>
      <c r="W47" s="99">
        <f t="shared" si="0"/>
        <v>1.81</v>
      </c>
      <c r="X47" s="58">
        <v>1.35</v>
      </c>
      <c r="Y47" s="4">
        <f>C47+L47+N47</f>
        <v>372</v>
      </c>
      <c r="Z47" s="4"/>
      <c r="AA47">
        <f>C47+R47</f>
        <v>365</v>
      </c>
    </row>
    <row r="48" spans="1:26" ht="15" customHeight="1">
      <c r="A48" s="4"/>
      <c r="B48" s="37"/>
      <c r="C48" s="45"/>
      <c r="D48" s="8"/>
      <c r="E48" s="47"/>
      <c r="F48" s="48"/>
      <c r="G48" s="26"/>
      <c r="H48" s="52"/>
      <c r="I48" s="102"/>
      <c r="J48" s="52"/>
      <c r="K48" s="119" t="s">
        <v>2</v>
      </c>
      <c r="L48" s="52"/>
      <c r="M48" s="102"/>
      <c r="N48" s="54"/>
      <c r="O48" s="102"/>
      <c r="P48" s="52"/>
      <c r="Q48" s="102" t="s">
        <v>2</v>
      </c>
      <c r="R48" s="52"/>
      <c r="S48" s="56" t="s">
        <v>2</v>
      </c>
      <c r="T48" s="6"/>
      <c r="U48" s="26"/>
      <c r="V48" s="6"/>
      <c r="W48" s="99"/>
      <c r="X48" s="58"/>
      <c r="Y48" s="4"/>
      <c r="Z48" s="4"/>
    </row>
    <row r="49" spans="1:27" ht="24">
      <c r="A49" s="4">
        <v>153102</v>
      </c>
      <c r="B49" s="37" t="s">
        <v>57</v>
      </c>
      <c r="C49" s="45">
        <v>1551</v>
      </c>
      <c r="D49" s="8">
        <f>ROUND(C49/A49*1000,1)</f>
        <v>10.1</v>
      </c>
      <c r="E49" s="47">
        <v>118</v>
      </c>
      <c r="F49" s="48">
        <v>804</v>
      </c>
      <c r="G49" s="26">
        <f>ROUND(F49/A49*1000,1)</f>
        <v>5.3</v>
      </c>
      <c r="H49" s="52">
        <v>2</v>
      </c>
      <c r="I49" s="102">
        <f>ROUND(H49/C49*1000,1)</f>
        <v>1.3</v>
      </c>
      <c r="J49" s="52">
        <v>1</v>
      </c>
      <c r="K49" s="119">
        <f>ROUND(J49/C49*1000,1)</f>
        <v>0.6</v>
      </c>
      <c r="L49" s="52">
        <v>28</v>
      </c>
      <c r="M49" s="102">
        <f>ROUND(L49/Y49*1000,1)</f>
        <v>17.6</v>
      </c>
      <c r="N49" s="54">
        <v>9</v>
      </c>
      <c r="O49" s="102">
        <f>ROUND(N49/Y49*1000,1)</f>
        <v>5.7</v>
      </c>
      <c r="P49" s="52">
        <v>8</v>
      </c>
      <c r="Q49" s="102">
        <f>ROUND(P49/AA49*1000,1)</f>
        <v>5.1</v>
      </c>
      <c r="R49" s="52">
        <v>7</v>
      </c>
      <c r="S49" s="56">
        <f>P49-R49</f>
        <v>1</v>
      </c>
      <c r="T49" s="6">
        <v>1034</v>
      </c>
      <c r="U49" s="26">
        <f>ROUND(T49/A49*1000,1)</f>
        <v>6.8</v>
      </c>
      <c r="V49" s="6">
        <v>277</v>
      </c>
      <c r="W49" s="99">
        <f t="shared" si="0"/>
        <v>1.81</v>
      </c>
      <c r="X49" s="58">
        <v>1.27</v>
      </c>
      <c r="Y49" s="4">
        <f>C49+L49+N49</f>
        <v>1588</v>
      </c>
      <c r="Z49" s="4"/>
      <c r="AA49">
        <f>C49+R49</f>
        <v>1558</v>
      </c>
    </row>
    <row r="50" spans="1:27" ht="24">
      <c r="A50" s="4">
        <v>322269</v>
      </c>
      <c r="B50" s="36" t="s">
        <v>58</v>
      </c>
      <c r="C50" s="45">
        <v>3009</v>
      </c>
      <c r="D50" s="8">
        <f>ROUND(C50/A50*1000,1)</f>
        <v>9.3</v>
      </c>
      <c r="E50" s="47">
        <v>237</v>
      </c>
      <c r="F50" s="49">
        <v>1680</v>
      </c>
      <c r="G50" s="26">
        <f>ROUND(F50/A50*1000,1)</f>
        <v>5.2</v>
      </c>
      <c r="H50" s="52">
        <v>8</v>
      </c>
      <c r="I50" s="102">
        <f>ROUND(H50/C50*1000,1)</f>
        <v>2.7</v>
      </c>
      <c r="J50" s="52">
        <v>6</v>
      </c>
      <c r="K50" s="119">
        <f>ROUND(J50/C50*1000,1)</f>
        <v>2</v>
      </c>
      <c r="L50" s="52">
        <v>42</v>
      </c>
      <c r="M50" s="102">
        <f>ROUND(L50/Y50*1000,1)</f>
        <v>13.6</v>
      </c>
      <c r="N50" s="54">
        <v>43</v>
      </c>
      <c r="O50" s="102">
        <f>ROUND(N50/Y50*1000,1)</f>
        <v>13.9</v>
      </c>
      <c r="P50" s="52">
        <v>14</v>
      </c>
      <c r="Q50" s="102">
        <f>ROUND(P50/AA50*1000,1)</f>
        <v>4.6</v>
      </c>
      <c r="R50" s="52">
        <v>10</v>
      </c>
      <c r="S50" s="56">
        <f>P50-R50</f>
        <v>4</v>
      </c>
      <c r="T50" s="6">
        <v>1988</v>
      </c>
      <c r="U50" s="26">
        <f>ROUND(T50/A50*1000,1)</f>
        <v>6.2</v>
      </c>
      <c r="V50" s="6">
        <v>563</v>
      </c>
      <c r="W50" s="99">
        <f t="shared" si="0"/>
        <v>1.75</v>
      </c>
      <c r="X50" s="58">
        <v>1.24</v>
      </c>
      <c r="Y50" s="4">
        <f>C50+L50+N50</f>
        <v>3094</v>
      </c>
      <c r="Z50" s="4"/>
      <c r="AA50">
        <f>C50+R50</f>
        <v>3019</v>
      </c>
    </row>
    <row r="51" spans="1:27" ht="24">
      <c r="A51" s="4">
        <v>23754</v>
      </c>
      <c r="B51" s="37" t="s">
        <v>59</v>
      </c>
      <c r="C51" s="45">
        <v>142</v>
      </c>
      <c r="D51" s="8">
        <f>ROUND(C51/A51*1000,1)</f>
        <v>6</v>
      </c>
      <c r="E51" s="47">
        <v>11</v>
      </c>
      <c r="F51" s="48">
        <v>272</v>
      </c>
      <c r="G51" s="26">
        <f>ROUND(F51/A51*1000,1)</f>
        <v>11.5</v>
      </c>
      <c r="H51" s="52">
        <v>0</v>
      </c>
      <c r="I51" s="102">
        <f>ROUND(H51/C51*1000,1)</f>
        <v>0</v>
      </c>
      <c r="J51" s="52">
        <v>0</v>
      </c>
      <c r="K51" s="119">
        <f>ROUND(J51/C51*1000,1)</f>
        <v>0</v>
      </c>
      <c r="L51" s="52">
        <v>5</v>
      </c>
      <c r="M51" s="102">
        <f>ROUND(L51/Y51*1000,1)</f>
        <v>32.7</v>
      </c>
      <c r="N51" s="54">
        <v>6</v>
      </c>
      <c r="O51" s="102">
        <f>ROUND(N51/Y51*1000,1)</f>
        <v>39.2</v>
      </c>
      <c r="P51" s="52">
        <v>1</v>
      </c>
      <c r="Q51" s="102">
        <f>ROUND(P51/AA51*1000,1)</f>
        <v>7</v>
      </c>
      <c r="R51" s="52">
        <v>1</v>
      </c>
      <c r="S51" s="56">
        <f>P51-R51</f>
        <v>0</v>
      </c>
      <c r="T51" s="6">
        <v>91</v>
      </c>
      <c r="U51" s="26">
        <f>ROUND(T51/A51*1000,1)</f>
        <v>3.8</v>
      </c>
      <c r="V51" s="6">
        <v>16</v>
      </c>
      <c r="W51" s="99">
        <f t="shared" si="0"/>
        <v>0.67</v>
      </c>
      <c r="X51" s="58">
        <v>1.24</v>
      </c>
      <c r="Y51" s="4">
        <f>C51+L51+N51</f>
        <v>153</v>
      </c>
      <c r="Z51" s="4"/>
      <c r="AA51">
        <f>C51+R51</f>
        <v>143</v>
      </c>
    </row>
    <row r="52" spans="1:27" ht="24">
      <c r="A52" s="4">
        <v>280411</v>
      </c>
      <c r="B52" s="36" t="s">
        <v>60</v>
      </c>
      <c r="C52" s="45">
        <v>2591</v>
      </c>
      <c r="D52" s="8">
        <f>ROUND(C52/A52*1000,1)</f>
        <v>9.2</v>
      </c>
      <c r="E52" s="47">
        <v>219</v>
      </c>
      <c r="F52" s="49">
        <v>1672</v>
      </c>
      <c r="G52" s="26">
        <f>ROUND(F52/A52*1000,1)</f>
        <v>6</v>
      </c>
      <c r="H52" s="52">
        <v>10</v>
      </c>
      <c r="I52" s="102">
        <f>ROUND(H52/C52*1000,1)</f>
        <v>3.9</v>
      </c>
      <c r="J52" s="52">
        <v>4</v>
      </c>
      <c r="K52" s="119">
        <f>ROUND(J52/C52*1000,1)</f>
        <v>1.5</v>
      </c>
      <c r="L52" s="52">
        <v>45</v>
      </c>
      <c r="M52" s="102">
        <f>ROUND(L52/Y52*1000,1)</f>
        <v>16.8</v>
      </c>
      <c r="N52" s="54">
        <v>44</v>
      </c>
      <c r="O52" s="102">
        <f>ROUND(N52/Y52*1000,1)</f>
        <v>16.4</v>
      </c>
      <c r="P52" s="52">
        <v>18</v>
      </c>
      <c r="Q52" s="102">
        <f>ROUND(P52/AA52*1000,1)</f>
        <v>6.9</v>
      </c>
      <c r="R52" s="52">
        <v>15</v>
      </c>
      <c r="S52" s="56">
        <f>P52-R52</f>
        <v>3</v>
      </c>
      <c r="T52" s="6">
        <v>1818</v>
      </c>
      <c r="U52" s="26">
        <f>ROUND(T52/A52*1000,1)</f>
        <v>6.5</v>
      </c>
      <c r="V52" s="6">
        <v>619</v>
      </c>
      <c r="W52" s="99">
        <f t="shared" si="0"/>
        <v>2.21</v>
      </c>
      <c r="X52" s="58">
        <v>1.33</v>
      </c>
      <c r="Y52" s="4">
        <f>C52+L52+N52</f>
        <v>2680</v>
      </c>
      <c r="Z52" s="4"/>
      <c r="AA52">
        <f>C52+R52</f>
        <v>2606</v>
      </c>
    </row>
    <row r="53" spans="1:27" ht="24">
      <c r="A53" s="4">
        <v>148953</v>
      </c>
      <c r="B53" s="37" t="s">
        <v>61</v>
      </c>
      <c r="C53" s="45">
        <v>1443</v>
      </c>
      <c r="D53" s="8">
        <f>ROUND(C53/A53*1000,1)</f>
        <v>9.7</v>
      </c>
      <c r="E53" s="47">
        <v>105</v>
      </c>
      <c r="F53" s="48">
        <v>730</v>
      </c>
      <c r="G53" s="26">
        <f>ROUND(F53/A53*1000,1)</f>
        <v>4.9</v>
      </c>
      <c r="H53" s="52">
        <v>7</v>
      </c>
      <c r="I53" s="102">
        <f>ROUND(H53/C53*1000,1)</f>
        <v>4.9</v>
      </c>
      <c r="J53" s="52">
        <v>3</v>
      </c>
      <c r="K53" s="119">
        <f>ROUND(J53/C53*1000,1)</f>
        <v>2.1</v>
      </c>
      <c r="L53" s="52">
        <v>23</v>
      </c>
      <c r="M53" s="102">
        <f>ROUND(L53/Y53*1000,1)</f>
        <v>15.6</v>
      </c>
      <c r="N53" s="54">
        <v>12</v>
      </c>
      <c r="O53" s="102">
        <f>ROUND(N53/Y53*1000,1)</f>
        <v>8.1</v>
      </c>
      <c r="P53" s="52">
        <v>9</v>
      </c>
      <c r="Q53" s="102">
        <f>ROUND(P53/AA53*1000,1)</f>
        <v>6.2</v>
      </c>
      <c r="R53" s="52">
        <v>8</v>
      </c>
      <c r="S53" s="56">
        <f>P53-R53</f>
        <v>1</v>
      </c>
      <c r="T53" s="6">
        <v>954</v>
      </c>
      <c r="U53" s="26">
        <f>ROUND(T53/A53*1000,1)</f>
        <v>6.4</v>
      </c>
      <c r="V53" s="6">
        <v>278</v>
      </c>
      <c r="W53" s="99">
        <f t="shared" si="0"/>
        <v>1.87</v>
      </c>
      <c r="X53" s="58">
        <v>1.31</v>
      </c>
      <c r="Y53" s="4">
        <f>C53+L53+N53</f>
        <v>1478</v>
      </c>
      <c r="Z53" s="4"/>
      <c r="AA53">
        <f>C53+R53</f>
        <v>1451</v>
      </c>
    </row>
    <row r="54" spans="1:26" ht="15" customHeight="1">
      <c r="A54" s="4"/>
      <c r="B54" s="37"/>
      <c r="C54" s="45"/>
      <c r="D54" s="8"/>
      <c r="E54" s="47"/>
      <c r="F54" s="48"/>
      <c r="G54" s="26"/>
      <c r="H54" s="52"/>
      <c r="I54" s="102"/>
      <c r="J54" s="52"/>
      <c r="K54" s="119" t="s">
        <v>2</v>
      </c>
      <c r="L54" s="52"/>
      <c r="M54" s="102"/>
      <c r="N54" s="54"/>
      <c r="O54" s="102"/>
      <c r="P54" s="52"/>
      <c r="Q54" s="102"/>
      <c r="R54" s="52"/>
      <c r="S54" s="56" t="s">
        <v>2</v>
      </c>
      <c r="T54" s="6"/>
      <c r="U54" s="26"/>
      <c r="V54" s="6"/>
      <c r="W54" s="99"/>
      <c r="X54" s="58"/>
      <c r="Y54" s="4"/>
      <c r="Z54" s="4"/>
    </row>
    <row r="55" spans="1:27" ht="24">
      <c r="A55" s="4">
        <v>165091</v>
      </c>
      <c r="B55" s="37" t="s">
        <v>62</v>
      </c>
      <c r="C55" s="45">
        <v>1765</v>
      </c>
      <c r="D55" s="8">
        <f>ROUND(C55/A55*1000,1)</f>
        <v>10.7</v>
      </c>
      <c r="E55" s="47">
        <v>149</v>
      </c>
      <c r="F55" s="48">
        <v>839</v>
      </c>
      <c r="G55" s="26">
        <f>ROUND(F55/A55*1000,1)</f>
        <v>5.1</v>
      </c>
      <c r="H55" s="52">
        <v>3</v>
      </c>
      <c r="I55" s="102">
        <f>ROUND(H55/C55*1000,1)</f>
        <v>1.7</v>
      </c>
      <c r="J55" s="52">
        <v>2</v>
      </c>
      <c r="K55" s="119">
        <f>ROUND(J55/C55*1000,1)</f>
        <v>1.1</v>
      </c>
      <c r="L55" s="52">
        <v>40</v>
      </c>
      <c r="M55" s="102">
        <f>ROUND(L55/Y55*1000,1)</f>
        <v>22</v>
      </c>
      <c r="N55" s="54">
        <v>13</v>
      </c>
      <c r="O55" s="102">
        <f>ROUND(N55/Y55*1000,1)</f>
        <v>7.2</v>
      </c>
      <c r="P55" s="52">
        <v>19</v>
      </c>
      <c r="Q55" s="102">
        <f>ROUND(P55/AA55*1000,1)</f>
        <v>10.7</v>
      </c>
      <c r="R55" s="52">
        <v>17</v>
      </c>
      <c r="S55" s="56">
        <f>P55-R55</f>
        <v>2</v>
      </c>
      <c r="T55" s="6">
        <v>1113</v>
      </c>
      <c r="U55" s="26">
        <f>ROUND(T55/A55*1000,1)</f>
        <v>6.7</v>
      </c>
      <c r="V55" s="6">
        <v>334</v>
      </c>
      <c r="W55" s="99">
        <f t="shared" si="0"/>
        <v>2.02</v>
      </c>
      <c r="X55" s="58">
        <v>1.34</v>
      </c>
      <c r="Y55" s="4">
        <f>C55+L55+N55</f>
        <v>1818</v>
      </c>
      <c r="Z55" s="4"/>
      <c r="AA55">
        <f>C55+R55</f>
        <v>1782</v>
      </c>
    </row>
    <row r="56" spans="1:27" ht="24">
      <c r="A56" s="4">
        <v>126936</v>
      </c>
      <c r="B56" s="37" t="s">
        <v>63</v>
      </c>
      <c r="C56" s="45">
        <v>1165</v>
      </c>
      <c r="D56" s="8">
        <f>ROUND(C56/A56*1000,1)</f>
        <v>9.2</v>
      </c>
      <c r="E56" s="47">
        <v>87</v>
      </c>
      <c r="F56" s="48">
        <v>721</v>
      </c>
      <c r="G56" s="26">
        <f>ROUND(F56/A56*1000,1)</f>
        <v>5.7</v>
      </c>
      <c r="H56" s="52">
        <v>2</v>
      </c>
      <c r="I56" s="102">
        <f>ROUND(H56/C56*1000,1)</f>
        <v>1.7</v>
      </c>
      <c r="J56" s="52">
        <v>2</v>
      </c>
      <c r="K56" s="119">
        <f>ROUND(J56/C56*1000,1)</f>
        <v>1.7</v>
      </c>
      <c r="L56" s="52">
        <v>14</v>
      </c>
      <c r="M56" s="102">
        <f>ROUND(L56/Y56*1000,1)</f>
        <v>11.8</v>
      </c>
      <c r="N56" s="54">
        <v>12</v>
      </c>
      <c r="O56" s="102">
        <f>ROUND(N56/Y56*1000,1)</f>
        <v>10.1</v>
      </c>
      <c r="P56" s="52">
        <v>6</v>
      </c>
      <c r="Q56" s="102">
        <f>ROUND(P56/AA56*1000,1)</f>
        <v>5.1</v>
      </c>
      <c r="R56" s="52">
        <v>4</v>
      </c>
      <c r="S56" s="56">
        <f>P56-R56</f>
        <v>2</v>
      </c>
      <c r="T56" s="6">
        <v>736</v>
      </c>
      <c r="U56" s="26">
        <f>ROUND(T56/A56*1000,1)</f>
        <v>5.8</v>
      </c>
      <c r="V56" s="6">
        <v>206</v>
      </c>
      <c r="W56" s="99">
        <f t="shared" si="0"/>
        <v>1.62</v>
      </c>
      <c r="X56" s="58">
        <v>1.22</v>
      </c>
      <c r="Y56" s="4">
        <f>C56+L56+N56</f>
        <v>1191</v>
      </c>
      <c r="Z56" s="4"/>
      <c r="AA56">
        <f>C56+R56</f>
        <v>1169</v>
      </c>
    </row>
    <row r="57" spans="1:27" ht="24">
      <c r="A57" s="4">
        <v>30483</v>
      </c>
      <c r="B57" s="37" t="s">
        <v>64</v>
      </c>
      <c r="C57" s="45">
        <v>231</v>
      </c>
      <c r="D57" s="8">
        <f>ROUND(C57/A57*1000,1)</f>
        <v>7.6</v>
      </c>
      <c r="E57" s="47">
        <v>23</v>
      </c>
      <c r="F57" s="48">
        <v>325</v>
      </c>
      <c r="G57" s="26">
        <f>ROUND(F57/A57*1000,1)</f>
        <v>10.7</v>
      </c>
      <c r="H57" s="52">
        <v>1</v>
      </c>
      <c r="I57" s="102">
        <f>ROUND(H57/C57*1000,1)</f>
        <v>4.3</v>
      </c>
      <c r="J57" s="52">
        <v>0</v>
      </c>
      <c r="K57" s="119">
        <f>ROUND(J57/C57*1000,1)</f>
        <v>0</v>
      </c>
      <c r="L57" s="52">
        <v>3</v>
      </c>
      <c r="M57" s="102">
        <f>ROUND(L57/Y57*1000,1)</f>
        <v>12.5</v>
      </c>
      <c r="N57" s="54">
        <v>6</v>
      </c>
      <c r="O57" s="102">
        <f>ROUND(N57/Y57*1000,1)</f>
        <v>25</v>
      </c>
      <c r="P57" s="52">
        <v>0</v>
      </c>
      <c r="Q57" s="102">
        <f>ROUND(P57/AA57*1000,1)</f>
        <v>0</v>
      </c>
      <c r="R57" s="52">
        <v>0</v>
      </c>
      <c r="S57" s="56">
        <f>P57-R57</f>
        <v>0</v>
      </c>
      <c r="T57" s="6">
        <v>165</v>
      </c>
      <c r="U57" s="26">
        <f>ROUND(T57/A57*1000,1)</f>
        <v>5.4</v>
      </c>
      <c r="V57" s="6">
        <v>40</v>
      </c>
      <c r="W57" s="99">
        <f t="shared" si="0"/>
        <v>1.31</v>
      </c>
      <c r="X57" s="58">
        <v>1.22</v>
      </c>
      <c r="Y57" s="4">
        <f>C57+L57+N57</f>
        <v>240</v>
      </c>
      <c r="Z57" s="4"/>
      <c r="AA57">
        <f>C57+R57</f>
        <v>231</v>
      </c>
    </row>
    <row r="58" spans="1:27" ht="24">
      <c r="A58" s="4">
        <v>101769</v>
      </c>
      <c r="B58" s="37" t="s">
        <v>65</v>
      </c>
      <c r="C58" s="45">
        <v>1014</v>
      </c>
      <c r="D58" s="8">
        <f>ROUND(C58/A58*1000,1)</f>
        <v>10</v>
      </c>
      <c r="E58" s="47">
        <v>71</v>
      </c>
      <c r="F58" s="48">
        <v>496</v>
      </c>
      <c r="G58" s="26">
        <f>ROUND(F58/A58*1000,1)</f>
        <v>4.9</v>
      </c>
      <c r="H58" s="52">
        <v>0</v>
      </c>
      <c r="I58" s="102">
        <f>ROUND(H58/C58*1000,1)</f>
        <v>0</v>
      </c>
      <c r="J58" s="52">
        <v>0</v>
      </c>
      <c r="K58" s="119">
        <f>ROUND(J58/C58*1000,1)</f>
        <v>0</v>
      </c>
      <c r="L58" s="52">
        <v>19</v>
      </c>
      <c r="M58" s="102">
        <f>ROUND(L58/Y58*1000,1)</f>
        <v>18.2</v>
      </c>
      <c r="N58" s="54">
        <v>12</v>
      </c>
      <c r="O58" s="102">
        <f>ROUND(N58/Y58*1000,1)</f>
        <v>11.5</v>
      </c>
      <c r="P58" s="52">
        <v>6</v>
      </c>
      <c r="Q58" s="102">
        <f>ROUND(P58/AA58*1000,1)</f>
        <v>5.9</v>
      </c>
      <c r="R58" s="52">
        <v>6</v>
      </c>
      <c r="S58" s="56">
        <f>P58-R58</f>
        <v>0</v>
      </c>
      <c r="T58" s="6">
        <v>671</v>
      </c>
      <c r="U58" s="26">
        <f>ROUND(T58/A58*1000,1)</f>
        <v>6.6</v>
      </c>
      <c r="V58" s="6">
        <v>179</v>
      </c>
      <c r="W58" s="99">
        <f t="shared" si="0"/>
        <v>1.76</v>
      </c>
      <c r="X58" s="58">
        <v>1.35</v>
      </c>
      <c r="Y58" s="4">
        <f>C58+L58+N58</f>
        <v>1045</v>
      </c>
      <c r="Z58" s="4"/>
      <c r="AA58">
        <f>C58+R58</f>
        <v>1020</v>
      </c>
    </row>
    <row r="59" spans="1:27" ht="24">
      <c r="A59" s="4">
        <v>93160</v>
      </c>
      <c r="B59" s="36" t="s">
        <v>66</v>
      </c>
      <c r="C59" s="45">
        <v>884</v>
      </c>
      <c r="D59" s="8">
        <f>ROUND(C59/A59*1000,1)</f>
        <v>9.5</v>
      </c>
      <c r="E59" s="47">
        <v>74</v>
      </c>
      <c r="F59" s="49">
        <v>693</v>
      </c>
      <c r="G59" s="26">
        <f>ROUND(F59/A59*1000,1)</f>
        <v>7.4</v>
      </c>
      <c r="H59" s="52">
        <v>3</v>
      </c>
      <c r="I59" s="102">
        <f>ROUND(H59/C59*1000,1)</f>
        <v>3.4</v>
      </c>
      <c r="J59" s="52">
        <v>2</v>
      </c>
      <c r="K59" s="119">
        <f>ROUND(J59/C59*1000,1)</f>
        <v>2.3</v>
      </c>
      <c r="L59" s="52">
        <v>16</v>
      </c>
      <c r="M59" s="102">
        <f>ROUND(L59/Y59*1000,1)</f>
        <v>17.5</v>
      </c>
      <c r="N59" s="54">
        <v>14</v>
      </c>
      <c r="O59" s="102">
        <f>ROUND(N59/Y59*1000,1)</f>
        <v>15.3</v>
      </c>
      <c r="P59" s="52">
        <v>6</v>
      </c>
      <c r="Q59" s="102">
        <f>ROUND(P59/AA59*1000,1)</f>
        <v>6.7</v>
      </c>
      <c r="R59" s="52">
        <v>5</v>
      </c>
      <c r="S59" s="56">
        <f>P59-R59</f>
        <v>1</v>
      </c>
      <c r="T59" s="6">
        <v>583</v>
      </c>
      <c r="U59" s="26">
        <f>ROUND(T59/A59*1000,1)</f>
        <v>6.3</v>
      </c>
      <c r="V59" s="6">
        <v>200</v>
      </c>
      <c r="W59" s="99">
        <f t="shared" si="0"/>
        <v>2.15</v>
      </c>
      <c r="X59" s="58">
        <v>1.39</v>
      </c>
      <c r="Y59" s="4">
        <f>C59+L59+N59</f>
        <v>914</v>
      </c>
      <c r="Z59" s="4"/>
      <c r="AA59">
        <f>C59+R59</f>
        <v>889</v>
      </c>
    </row>
    <row r="60" spans="1:26" ht="15" customHeight="1">
      <c r="A60" s="4"/>
      <c r="B60" s="36"/>
      <c r="C60" s="45"/>
      <c r="D60" s="8"/>
      <c r="E60" s="47"/>
      <c r="F60" s="49"/>
      <c r="G60" s="26"/>
      <c r="H60" s="52"/>
      <c r="I60" s="102"/>
      <c r="J60" s="52"/>
      <c r="K60" s="119"/>
      <c r="L60" s="52"/>
      <c r="M60" s="102"/>
      <c r="N60" s="54"/>
      <c r="O60" s="102"/>
      <c r="P60" s="52"/>
      <c r="Q60" s="102"/>
      <c r="R60" s="52"/>
      <c r="S60" s="56" t="s">
        <v>2</v>
      </c>
      <c r="T60" s="6"/>
      <c r="U60" s="26"/>
      <c r="V60" s="6"/>
      <c r="W60" s="99"/>
      <c r="X60" s="67"/>
      <c r="Y60" s="4"/>
      <c r="Z60" s="4"/>
    </row>
    <row r="61" spans="1:27" ht="24">
      <c r="A61" s="4">
        <v>53643</v>
      </c>
      <c r="B61" s="36" t="s">
        <v>67</v>
      </c>
      <c r="C61" s="45">
        <v>411</v>
      </c>
      <c r="D61" s="8">
        <f>ROUND(C61/A61*1000,1)</f>
        <v>7.7</v>
      </c>
      <c r="E61" s="47">
        <v>29</v>
      </c>
      <c r="F61" s="49">
        <v>521</v>
      </c>
      <c r="G61" s="26">
        <f>ROUND(F61/A61*1000,1)</f>
        <v>9.7</v>
      </c>
      <c r="H61" s="52">
        <v>0</v>
      </c>
      <c r="I61" s="102">
        <f>ROUND(H61/C61*1000,1)</f>
        <v>0</v>
      </c>
      <c r="J61" s="52">
        <v>0</v>
      </c>
      <c r="K61" s="119">
        <f>ROUND(J61/C61*1000,1)</f>
        <v>0</v>
      </c>
      <c r="L61" s="52">
        <v>6</v>
      </c>
      <c r="M61" s="102">
        <f>ROUND(L61/Y61*1000,1)</f>
        <v>14.3</v>
      </c>
      <c r="N61" s="54">
        <v>3</v>
      </c>
      <c r="O61" s="102">
        <f>ROUND(N61/Y61*1000,1)</f>
        <v>7.1</v>
      </c>
      <c r="P61" s="52">
        <v>1</v>
      </c>
      <c r="Q61" s="102">
        <f>ROUND(P61/AA61*1000,1)</f>
        <v>2.4</v>
      </c>
      <c r="R61" s="52">
        <v>1</v>
      </c>
      <c r="S61" s="56">
        <f>P61-R61</f>
        <v>0</v>
      </c>
      <c r="T61" s="6">
        <v>248</v>
      </c>
      <c r="U61" s="26">
        <f>ROUND(T61/A61*1000,1)</f>
        <v>4.6</v>
      </c>
      <c r="V61" s="6">
        <v>105</v>
      </c>
      <c r="W61" s="99">
        <f t="shared" si="0"/>
        <v>1.96</v>
      </c>
      <c r="X61" s="58">
        <v>1.3</v>
      </c>
      <c r="Y61" s="4">
        <f>C61+L61+N61</f>
        <v>420</v>
      </c>
      <c r="Z61" s="4"/>
      <c r="AA61">
        <f>C61+R61</f>
        <v>412</v>
      </c>
    </row>
    <row r="62" spans="1:27" ht="24">
      <c r="A62" s="4">
        <v>129086</v>
      </c>
      <c r="B62" s="37" t="s">
        <v>68</v>
      </c>
      <c r="C62" s="45">
        <v>1400</v>
      </c>
      <c r="D62" s="8">
        <f>ROUND(C62/A62*1000,1)</f>
        <v>10.8</v>
      </c>
      <c r="E62" s="47">
        <v>91</v>
      </c>
      <c r="F62" s="48">
        <v>461</v>
      </c>
      <c r="G62" s="26">
        <f>ROUND(F62/A62*1000,1)</f>
        <v>3.6</v>
      </c>
      <c r="H62" s="52">
        <v>5</v>
      </c>
      <c r="I62" s="102">
        <f>ROUND(H62/C62*1000,1)</f>
        <v>3.6</v>
      </c>
      <c r="J62" s="52">
        <v>3</v>
      </c>
      <c r="K62" s="119">
        <f>ROUND(J62/C62*1000,1)</f>
        <v>2.1</v>
      </c>
      <c r="L62" s="52">
        <v>18</v>
      </c>
      <c r="M62" s="102">
        <f>ROUND(L62/Y62*1000,1)</f>
        <v>12.5</v>
      </c>
      <c r="N62" s="54">
        <v>18</v>
      </c>
      <c r="O62" s="102">
        <f>ROUND(N62/Y62*1000,1)</f>
        <v>12.5</v>
      </c>
      <c r="P62" s="52">
        <v>10</v>
      </c>
      <c r="Q62" s="102">
        <f>ROUND(P62/AA62*1000,1)</f>
        <v>7.1</v>
      </c>
      <c r="R62" s="52">
        <v>8</v>
      </c>
      <c r="S62" s="56">
        <f>P62-R62</f>
        <v>2</v>
      </c>
      <c r="T62" s="6">
        <v>1211</v>
      </c>
      <c r="U62" s="26">
        <f>ROUND(T62/A62*1000,1)</f>
        <v>9.4</v>
      </c>
      <c r="V62" s="6">
        <v>316</v>
      </c>
      <c r="W62" s="99">
        <f t="shared" si="0"/>
        <v>2.45</v>
      </c>
      <c r="X62" s="58">
        <v>1.18</v>
      </c>
      <c r="Y62" s="4">
        <f>C62+L62+N62</f>
        <v>1436</v>
      </c>
      <c r="Z62" s="4"/>
      <c r="AA62">
        <f>C62+R62</f>
        <v>1408</v>
      </c>
    </row>
    <row r="63" spans="1:27" ht="24">
      <c r="A63" s="4">
        <v>82792</v>
      </c>
      <c r="B63" s="37" t="s">
        <v>69</v>
      </c>
      <c r="C63" s="45">
        <v>700</v>
      </c>
      <c r="D63" s="8">
        <f>ROUND(C63/A63*1000,1)</f>
        <v>8.5</v>
      </c>
      <c r="E63" s="47">
        <v>59</v>
      </c>
      <c r="F63" s="48">
        <v>447</v>
      </c>
      <c r="G63" s="26">
        <f>ROUND(F63/A63*1000,1)</f>
        <v>5.4</v>
      </c>
      <c r="H63" s="52">
        <v>0</v>
      </c>
      <c r="I63" s="102">
        <f>ROUND(H63/C63*1000,1)</f>
        <v>0</v>
      </c>
      <c r="J63" s="52">
        <v>0</v>
      </c>
      <c r="K63" s="119">
        <f>ROUND(J63/C63*1000,1)</f>
        <v>0</v>
      </c>
      <c r="L63" s="52">
        <v>8</v>
      </c>
      <c r="M63" s="102">
        <f>ROUND(L63/Y63*1000,1)</f>
        <v>11.2</v>
      </c>
      <c r="N63" s="54">
        <v>5</v>
      </c>
      <c r="O63" s="102">
        <f>ROUND(N63/Y63*1000,1)</f>
        <v>7</v>
      </c>
      <c r="P63" s="52">
        <v>3</v>
      </c>
      <c r="Q63" s="102">
        <f>ROUND(P63/AA63*1000,1)</f>
        <v>4.3</v>
      </c>
      <c r="R63" s="52">
        <v>3</v>
      </c>
      <c r="S63" s="56">
        <f>P63-R63</f>
        <v>0</v>
      </c>
      <c r="T63" s="6">
        <v>475</v>
      </c>
      <c r="U63" s="26">
        <f>ROUND(T63/A63*1000,1)</f>
        <v>5.7</v>
      </c>
      <c r="V63" s="6">
        <v>148</v>
      </c>
      <c r="W63" s="99">
        <f t="shared" si="0"/>
        <v>1.79</v>
      </c>
      <c r="X63" s="58">
        <v>1.15</v>
      </c>
      <c r="Y63" s="4">
        <f>C63+L63+N63</f>
        <v>713</v>
      </c>
      <c r="Z63" s="4"/>
      <c r="AA63">
        <f>C63+R63</f>
        <v>703</v>
      </c>
    </row>
    <row r="64" spans="1:27" ht="24">
      <c r="A64" s="4">
        <v>58553</v>
      </c>
      <c r="B64" s="36" t="s">
        <v>70</v>
      </c>
      <c r="C64" s="45">
        <v>565</v>
      </c>
      <c r="D64" s="8">
        <f>ROUND(C64/A64*1000,1)</f>
        <v>9.6</v>
      </c>
      <c r="E64" s="47">
        <v>33</v>
      </c>
      <c r="F64" s="49">
        <v>373</v>
      </c>
      <c r="G64" s="26">
        <f>ROUND(F64/A64*1000,1)</f>
        <v>6.4</v>
      </c>
      <c r="H64" s="52">
        <v>4</v>
      </c>
      <c r="I64" s="102">
        <f>ROUND(H64/C64*1000,1)</f>
        <v>7.1</v>
      </c>
      <c r="J64" s="52">
        <v>3</v>
      </c>
      <c r="K64" s="119">
        <f>ROUND(J64/C64*1000,1)</f>
        <v>5.3</v>
      </c>
      <c r="L64" s="52">
        <v>9</v>
      </c>
      <c r="M64" s="102">
        <f>ROUND(L64/Y64*1000,1)</f>
        <v>15.5</v>
      </c>
      <c r="N64" s="54">
        <v>7</v>
      </c>
      <c r="O64" s="102">
        <f>ROUND(N64/Y64*1000,1)</f>
        <v>12</v>
      </c>
      <c r="P64" s="52">
        <v>3</v>
      </c>
      <c r="Q64" s="102">
        <f>ROUND(P64/AA64*1000,1)</f>
        <v>5.3</v>
      </c>
      <c r="R64" s="52">
        <v>1</v>
      </c>
      <c r="S64" s="56">
        <f>P64-R64</f>
        <v>2</v>
      </c>
      <c r="T64" s="6">
        <v>349</v>
      </c>
      <c r="U64" s="26">
        <f>ROUND(T64/A64*1000,1)</f>
        <v>6</v>
      </c>
      <c r="V64" s="6">
        <v>147</v>
      </c>
      <c r="W64" s="99">
        <f t="shared" si="0"/>
        <v>2.51</v>
      </c>
      <c r="X64" s="58">
        <v>1.4</v>
      </c>
      <c r="Y64" s="4">
        <f>C64+L64+N64</f>
        <v>581</v>
      </c>
      <c r="Z64" s="4"/>
      <c r="AA64">
        <f>C64+R64</f>
        <v>566</v>
      </c>
    </row>
    <row r="65" spans="1:27" ht="24.75" thickBot="1">
      <c r="A65" s="4">
        <v>70363</v>
      </c>
      <c r="B65" s="38" t="s">
        <v>71</v>
      </c>
      <c r="C65" s="46">
        <v>630</v>
      </c>
      <c r="D65" s="29">
        <f>ROUND(C65/A65*1000,1)</f>
        <v>9</v>
      </c>
      <c r="E65" s="50">
        <v>44</v>
      </c>
      <c r="F65" s="51">
        <v>441</v>
      </c>
      <c r="G65" s="30">
        <f>ROUND(F65/A65*1000,1)</f>
        <v>6.3</v>
      </c>
      <c r="H65" s="53">
        <v>1</v>
      </c>
      <c r="I65" s="103">
        <f>ROUND(H65/C65*1000,1)</f>
        <v>1.6</v>
      </c>
      <c r="J65" s="53">
        <v>1</v>
      </c>
      <c r="K65" s="120">
        <f>ROUND(J65/C65*1000,1)</f>
        <v>1.6</v>
      </c>
      <c r="L65" s="53">
        <v>10</v>
      </c>
      <c r="M65" s="103">
        <f>ROUND(L65/Y65*1000,1)</f>
        <v>15.3</v>
      </c>
      <c r="N65" s="55">
        <v>12</v>
      </c>
      <c r="O65" s="103">
        <f>ROUND(N65/Y65*1000,1)</f>
        <v>18.4</v>
      </c>
      <c r="P65" s="53">
        <v>6</v>
      </c>
      <c r="Q65" s="103">
        <f>ROUND(P65/AA65*1000,1)</f>
        <v>9.4</v>
      </c>
      <c r="R65" s="53">
        <v>5</v>
      </c>
      <c r="S65" s="57">
        <f>P65-R65</f>
        <v>1</v>
      </c>
      <c r="T65" s="28">
        <v>360</v>
      </c>
      <c r="U65" s="30">
        <f>ROUND(T65/A65*1000,1)</f>
        <v>5.1</v>
      </c>
      <c r="V65" s="28">
        <v>184</v>
      </c>
      <c r="W65" s="100">
        <f t="shared" si="0"/>
        <v>2.62</v>
      </c>
      <c r="X65" s="98">
        <v>1.36</v>
      </c>
      <c r="Y65" s="4">
        <f>C65+L65+N65</f>
        <v>652</v>
      </c>
      <c r="Z65" s="4"/>
      <c r="AA65">
        <f>C65+R65</f>
        <v>635</v>
      </c>
    </row>
    <row r="66" spans="1:26" ht="24">
      <c r="A66" s="4"/>
      <c r="B66" s="44" t="s">
        <v>140</v>
      </c>
      <c r="C66" s="40"/>
      <c r="D66" s="41"/>
      <c r="E66" s="40"/>
      <c r="F66" s="42"/>
      <c r="G66" s="41"/>
      <c r="H66" s="43"/>
      <c r="I66" s="111"/>
      <c r="J66" s="43"/>
      <c r="K66" s="121"/>
      <c r="L66" s="43"/>
      <c r="M66" s="111"/>
      <c r="N66" s="43"/>
      <c r="O66" s="111"/>
      <c r="P66" s="43"/>
      <c r="Q66" s="111"/>
      <c r="R66" s="43"/>
      <c r="S66" s="43"/>
      <c r="T66" s="40"/>
      <c r="U66" s="41"/>
      <c r="V66" s="40"/>
      <c r="W66" s="41"/>
      <c r="X66" s="27"/>
      <c r="Y66" s="4"/>
      <c r="Z66" s="4"/>
    </row>
    <row r="67" spans="1:26" ht="24">
      <c r="A67" s="4"/>
      <c r="B67" s="44" t="s">
        <v>141</v>
      </c>
      <c r="C67" s="40"/>
      <c r="D67" s="41"/>
      <c r="E67" s="40"/>
      <c r="F67" s="42"/>
      <c r="G67" s="41"/>
      <c r="H67" s="43"/>
      <c r="I67" s="111"/>
      <c r="J67" s="43"/>
      <c r="K67" s="121"/>
      <c r="L67" s="43"/>
      <c r="M67" s="111"/>
      <c r="N67" s="44"/>
      <c r="O67" s="111"/>
      <c r="P67" s="43"/>
      <c r="Q67" s="111"/>
      <c r="R67" s="43"/>
      <c r="S67" s="43"/>
      <c r="T67" s="40"/>
      <c r="U67" s="41"/>
      <c r="V67" s="40"/>
      <c r="W67" s="41"/>
      <c r="X67" s="27"/>
      <c r="Y67" s="4"/>
      <c r="Z67" s="4"/>
    </row>
    <row r="68" spans="1:26" ht="24">
      <c r="A68" s="4"/>
      <c r="B68" s="44" t="s">
        <v>142</v>
      </c>
      <c r="C68" s="40"/>
      <c r="D68" s="41"/>
      <c r="E68" s="40"/>
      <c r="F68" s="42"/>
      <c r="G68" s="41"/>
      <c r="H68" s="43"/>
      <c r="I68" s="111"/>
      <c r="J68" s="43"/>
      <c r="K68" s="121"/>
      <c r="L68" s="43"/>
      <c r="M68" s="111"/>
      <c r="N68" s="43"/>
      <c r="O68" s="111"/>
      <c r="P68" s="43"/>
      <c r="Q68" s="111"/>
      <c r="R68" s="43"/>
      <c r="S68" s="43"/>
      <c r="T68" s="40"/>
      <c r="U68" s="41"/>
      <c r="V68" s="40"/>
      <c r="W68" s="41"/>
      <c r="X68" s="27"/>
      <c r="Y68" s="4"/>
      <c r="Z68" s="4"/>
    </row>
    <row r="69" spans="1:26" ht="24.75" thickBot="1">
      <c r="A69" s="4"/>
      <c r="B69" s="5" t="s">
        <v>72</v>
      </c>
      <c r="C69" s="6"/>
      <c r="D69" s="8"/>
      <c r="E69" s="6"/>
      <c r="F69" s="7"/>
      <c r="G69" s="8"/>
      <c r="H69" s="5"/>
      <c r="I69" s="112"/>
      <c r="J69" s="5"/>
      <c r="K69" s="112"/>
      <c r="L69" s="5"/>
      <c r="M69" s="112"/>
      <c r="N69" s="5"/>
      <c r="O69" s="112"/>
      <c r="P69" s="5"/>
      <c r="Q69" s="112"/>
      <c r="R69" s="5"/>
      <c r="S69" s="5"/>
      <c r="T69" s="6"/>
      <c r="U69" s="8"/>
      <c r="V69" s="6"/>
      <c r="W69" s="8"/>
      <c r="X69" s="6" t="s">
        <v>143</v>
      </c>
      <c r="Y69" s="4"/>
      <c r="Z69" s="4"/>
    </row>
    <row r="70" spans="1:26" ht="24">
      <c r="A70" s="4"/>
      <c r="B70" s="9" t="s">
        <v>1</v>
      </c>
      <c r="C70" s="133" t="s">
        <v>123</v>
      </c>
      <c r="D70" s="134"/>
      <c r="E70" s="135"/>
      <c r="F70" s="141" t="s">
        <v>126</v>
      </c>
      <c r="G70" s="142"/>
      <c r="H70" s="139" t="s">
        <v>124</v>
      </c>
      <c r="I70" s="140"/>
      <c r="J70" s="139" t="s">
        <v>125</v>
      </c>
      <c r="K70" s="140"/>
      <c r="L70" s="39" t="s">
        <v>129</v>
      </c>
      <c r="M70" s="124"/>
      <c r="N70" s="11" t="s">
        <v>130</v>
      </c>
      <c r="O70" s="128"/>
      <c r="P70" s="10"/>
      <c r="Q70" s="130" t="s">
        <v>3</v>
      </c>
      <c r="R70" s="11"/>
      <c r="S70" s="11"/>
      <c r="T70" s="133" t="s">
        <v>131</v>
      </c>
      <c r="U70" s="135"/>
      <c r="V70" s="133" t="s">
        <v>132</v>
      </c>
      <c r="W70" s="135"/>
      <c r="X70" s="64"/>
      <c r="Y70" s="4"/>
      <c r="Z70" s="4"/>
    </row>
    <row r="71" spans="1:26" ht="42.75" customHeight="1">
      <c r="A71" s="4"/>
      <c r="B71" s="12" t="s">
        <v>4</v>
      </c>
      <c r="C71" s="136"/>
      <c r="D71" s="137"/>
      <c r="E71" s="138"/>
      <c r="F71" s="143"/>
      <c r="G71" s="144"/>
      <c r="H71" s="14" t="s">
        <v>5</v>
      </c>
      <c r="I71" s="106"/>
      <c r="J71" s="14" t="s">
        <v>6</v>
      </c>
      <c r="K71" s="115"/>
      <c r="L71" s="145" t="s">
        <v>127</v>
      </c>
      <c r="M71" s="146"/>
      <c r="N71" s="145" t="s">
        <v>128</v>
      </c>
      <c r="O71" s="146"/>
      <c r="P71" s="34" t="s">
        <v>7</v>
      </c>
      <c r="Q71" s="131" t="s">
        <v>8</v>
      </c>
      <c r="R71" s="15" t="s">
        <v>9</v>
      </c>
      <c r="S71" s="16" t="s">
        <v>10</v>
      </c>
      <c r="T71" s="136"/>
      <c r="U71" s="138"/>
      <c r="V71" s="136"/>
      <c r="W71" s="138"/>
      <c r="X71" s="66" t="s">
        <v>134</v>
      </c>
      <c r="Y71" s="4"/>
      <c r="Z71" s="4"/>
    </row>
    <row r="72" spans="1:26" ht="48">
      <c r="A72" s="4"/>
      <c r="B72" s="17" t="s">
        <v>11</v>
      </c>
      <c r="C72" s="147" t="s">
        <v>133</v>
      </c>
      <c r="D72" s="18" t="s">
        <v>12</v>
      </c>
      <c r="E72" s="19" t="s">
        <v>13</v>
      </c>
      <c r="F72" s="147" t="s">
        <v>133</v>
      </c>
      <c r="G72" s="18" t="s">
        <v>12</v>
      </c>
      <c r="H72" s="147" t="s">
        <v>133</v>
      </c>
      <c r="I72" s="107" t="s">
        <v>12</v>
      </c>
      <c r="J72" s="147" t="s">
        <v>133</v>
      </c>
      <c r="K72" s="107" t="s">
        <v>12</v>
      </c>
      <c r="L72" s="147" t="s">
        <v>133</v>
      </c>
      <c r="M72" s="125" t="s">
        <v>12</v>
      </c>
      <c r="N72" s="147" t="s">
        <v>133</v>
      </c>
      <c r="O72" s="107" t="s">
        <v>12</v>
      </c>
      <c r="P72" s="147" t="s">
        <v>133</v>
      </c>
      <c r="Q72" s="107" t="s">
        <v>12</v>
      </c>
      <c r="R72" s="20" t="s">
        <v>14</v>
      </c>
      <c r="S72" s="21" t="s">
        <v>15</v>
      </c>
      <c r="T72" s="147" t="s">
        <v>133</v>
      </c>
      <c r="U72" s="35" t="s">
        <v>12</v>
      </c>
      <c r="V72" s="147" t="s">
        <v>133</v>
      </c>
      <c r="W72" s="60" t="s">
        <v>12</v>
      </c>
      <c r="X72" s="66" t="s">
        <v>135</v>
      </c>
      <c r="Y72" s="4"/>
      <c r="Z72" s="4"/>
    </row>
    <row r="73" spans="1:26" ht="48">
      <c r="A73" s="4"/>
      <c r="B73" s="13" t="s">
        <v>2</v>
      </c>
      <c r="C73" s="148"/>
      <c r="D73" s="22" t="s">
        <v>16</v>
      </c>
      <c r="E73" s="23" t="s">
        <v>17</v>
      </c>
      <c r="F73" s="148"/>
      <c r="G73" s="22" t="s">
        <v>16</v>
      </c>
      <c r="H73" s="148"/>
      <c r="I73" s="108" t="s">
        <v>18</v>
      </c>
      <c r="J73" s="148"/>
      <c r="K73" s="116" t="s">
        <v>18</v>
      </c>
      <c r="L73" s="148"/>
      <c r="M73" s="126" t="s">
        <v>19</v>
      </c>
      <c r="N73" s="148"/>
      <c r="O73" s="108" t="s">
        <v>19</v>
      </c>
      <c r="P73" s="148"/>
      <c r="Q73" s="108" t="s">
        <v>19</v>
      </c>
      <c r="R73" s="24" t="s">
        <v>20</v>
      </c>
      <c r="S73" s="24" t="s">
        <v>21</v>
      </c>
      <c r="T73" s="148"/>
      <c r="U73" s="22" t="s">
        <v>16</v>
      </c>
      <c r="V73" s="148"/>
      <c r="W73" s="61" t="s">
        <v>16</v>
      </c>
      <c r="X73" s="65"/>
      <c r="Y73" s="4"/>
      <c r="Z73" s="4"/>
    </row>
    <row r="74" spans="1:27" ht="24">
      <c r="A74" s="4">
        <v>61270</v>
      </c>
      <c r="B74" s="37" t="s">
        <v>73</v>
      </c>
      <c r="C74" s="45">
        <v>561</v>
      </c>
      <c r="D74" s="8">
        <f>ROUND(C74/A74*1000,1)</f>
        <v>9.2</v>
      </c>
      <c r="E74" s="47">
        <v>49</v>
      </c>
      <c r="F74" s="48">
        <v>332</v>
      </c>
      <c r="G74" s="26">
        <f>ROUND(F74/A74*1000,1)</f>
        <v>5.4</v>
      </c>
      <c r="H74" s="52">
        <v>3</v>
      </c>
      <c r="I74" s="102">
        <f>ROUND(H74/C74*1000,1)</f>
        <v>5.3</v>
      </c>
      <c r="J74" s="52">
        <v>2</v>
      </c>
      <c r="K74" s="102">
        <f>ROUND(J74/C74*1000,1)</f>
        <v>3.6</v>
      </c>
      <c r="L74" s="52">
        <v>11</v>
      </c>
      <c r="M74" s="127">
        <f>ROUND(L74/Y74*1000,1)</f>
        <v>19</v>
      </c>
      <c r="N74" s="54">
        <v>8</v>
      </c>
      <c r="O74" s="127">
        <f>ROUND(N74/Y74*1000,1)</f>
        <v>13.8</v>
      </c>
      <c r="P74" s="52">
        <v>2</v>
      </c>
      <c r="Q74" s="127">
        <f>ROUND(P74/AA74*1000,1)</f>
        <v>3.6</v>
      </c>
      <c r="R74" s="52">
        <v>1</v>
      </c>
      <c r="S74" s="56">
        <f>P74-R74</f>
        <v>1</v>
      </c>
      <c r="T74" s="45">
        <v>221</v>
      </c>
      <c r="U74" s="26">
        <f>ROUND(T74/A74*1000,1)</f>
        <v>3.6</v>
      </c>
      <c r="V74" s="45">
        <v>98</v>
      </c>
      <c r="W74" s="62">
        <f>ROUND(V74/A74*1000,2)</f>
        <v>1.6</v>
      </c>
      <c r="X74" s="58">
        <v>1.42</v>
      </c>
      <c r="Y74" s="4">
        <f>C74+L74+N74</f>
        <v>580</v>
      </c>
      <c r="Z74" s="4"/>
      <c r="AA74">
        <f>C74+R74</f>
        <v>562</v>
      </c>
    </row>
    <row r="75" spans="1:27" ht="24">
      <c r="A75" s="4">
        <v>31839</v>
      </c>
      <c r="B75" s="36" t="s">
        <v>74</v>
      </c>
      <c r="C75" s="45">
        <v>253</v>
      </c>
      <c r="D75" s="8">
        <f>ROUND(C75/A75*1000,1)</f>
        <v>7.9</v>
      </c>
      <c r="E75" s="47">
        <v>23</v>
      </c>
      <c r="F75" s="49">
        <v>212</v>
      </c>
      <c r="G75" s="26">
        <f>ROUND(F75/A75*1000,1)</f>
        <v>6.7</v>
      </c>
      <c r="H75" s="52">
        <v>0</v>
      </c>
      <c r="I75" s="102">
        <f>ROUND(H75/C75*1000,1)</f>
        <v>0</v>
      </c>
      <c r="J75" s="52">
        <v>0</v>
      </c>
      <c r="K75" s="102">
        <f>ROUND(J75/C75*1000,1)</f>
        <v>0</v>
      </c>
      <c r="L75" s="52">
        <v>6</v>
      </c>
      <c r="M75" s="102">
        <f>ROUND(L75/Y75*1000,1)</f>
        <v>22.4</v>
      </c>
      <c r="N75" s="54">
        <v>9</v>
      </c>
      <c r="O75" s="102">
        <f>ROUND(N75/Y75*1000,1)</f>
        <v>33.6</v>
      </c>
      <c r="P75" s="52">
        <v>1</v>
      </c>
      <c r="Q75" s="102">
        <f>ROUND(P75/AA75*1000,1)</f>
        <v>3.9</v>
      </c>
      <c r="R75" s="52">
        <v>1</v>
      </c>
      <c r="S75" s="56">
        <f>P75-R75</f>
        <v>0</v>
      </c>
      <c r="T75" s="45">
        <v>146</v>
      </c>
      <c r="U75" s="26">
        <f>ROUND(T75/A75*1000,1)</f>
        <v>4.6</v>
      </c>
      <c r="V75" s="45">
        <v>73</v>
      </c>
      <c r="W75" s="62">
        <f>ROUND(V75/A75*1000,2)</f>
        <v>2.29</v>
      </c>
      <c r="X75" s="58">
        <v>1.31</v>
      </c>
      <c r="Y75" s="4">
        <f>C75+L75+N75</f>
        <v>268</v>
      </c>
      <c r="Z75" s="4"/>
      <c r="AA75">
        <f>C75+R75</f>
        <v>254</v>
      </c>
    </row>
    <row r="76" spans="1:27" ht="24">
      <c r="A76" s="4">
        <v>45198</v>
      </c>
      <c r="B76" s="36" t="s">
        <v>75</v>
      </c>
      <c r="C76" s="45">
        <v>345</v>
      </c>
      <c r="D76" s="8">
        <f>ROUND(C76/A76*1000,1)</f>
        <v>7.6</v>
      </c>
      <c r="E76" s="47">
        <v>20</v>
      </c>
      <c r="F76" s="49">
        <v>257</v>
      </c>
      <c r="G76" s="26">
        <f>ROUND(F76/A76*1000,1)</f>
        <v>5.7</v>
      </c>
      <c r="H76" s="52">
        <v>0</v>
      </c>
      <c r="I76" s="102">
        <f>ROUND(H76/C76*1000,1)</f>
        <v>0</v>
      </c>
      <c r="J76" s="52">
        <v>0</v>
      </c>
      <c r="K76" s="102">
        <f aca="true" t="shared" si="3" ref="K76:K132">ROUND(J76/C76*1000,1)</f>
        <v>0</v>
      </c>
      <c r="L76" s="52">
        <v>6</v>
      </c>
      <c r="M76" s="102">
        <f>ROUND(L76/Y76*1000,1)</f>
        <v>16.8</v>
      </c>
      <c r="N76" s="54">
        <v>6</v>
      </c>
      <c r="O76" s="102">
        <f>ROUND(N76/Y76*1000,1)</f>
        <v>16.8</v>
      </c>
      <c r="P76" s="52">
        <v>3</v>
      </c>
      <c r="Q76" s="102">
        <f>ROUND(P76/AA76*1000,1)</f>
        <v>8.6</v>
      </c>
      <c r="R76" s="52">
        <v>3</v>
      </c>
      <c r="S76" s="56">
        <f>P76-R76</f>
        <v>0</v>
      </c>
      <c r="T76" s="45">
        <v>210</v>
      </c>
      <c r="U76" s="26">
        <f>ROUND(T76/A76*1000,1)</f>
        <v>4.6</v>
      </c>
      <c r="V76" s="45">
        <v>72</v>
      </c>
      <c r="W76" s="62">
        <f aca="true" t="shared" si="4" ref="W76:W131">ROUND(V76/A76*1000,2)</f>
        <v>1.59</v>
      </c>
      <c r="X76" s="58">
        <v>1.14</v>
      </c>
      <c r="Y76" s="4">
        <f>C76+L76+N76</f>
        <v>357</v>
      </c>
      <c r="Z76" s="4"/>
      <c r="AA76">
        <f>C76+R76</f>
        <v>348</v>
      </c>
    </row>
    <row r="77" spans="1:27" ht="24">
      <c r="A77" s="4">
        <v>19928</v>
      </c>
      <c r="B77" s="36" t="s">
        <v>76</v>
      </c>
      <c r="C77" s="45">
        <v>126</v>
      </c>
      <c r="D77" s="8">
        <f>ROUND(C77/A77*1000,1)</f>
        <v>6.3</v>
      </c>
      <c r="E77" s="47">
        <v>9</v>
      </c>
      <c r="F77" s="49">
        <v>101</v>
      </c>
      <c r="G77" s="26">
        <f>ROUND(F77/A77*1000,1)</f>
        <v>5.1</v>
      </c>
      <c r="H77" s="52">
        <v>0</v>
      </c>
      <c r="I77" s="102">
        <f>ROUND(H77/C77*1000,1)</f>
        <v>0</v>
      </c>
      <c r="J77" s="52">
        <v>0</v>
      </c>
      <c r="K77" s="102">
        <f t="shared" si="3"/>
        <v>0</v>
      </c>
      <c r="L77" s="52">
        <v>2</v>
      </c>
      <c r="M77" s="102">
        <f>ROUND(L77/Y77*1000,1)</f>
        <v>15</v>
      </c>
      <c r="N77" s="54">
        <v>5</v>
      </c>
      <c r="O77" s="102">
        <f>ROUND(N77/Y77*1000,1)</f>
        <v>37.6</v>
      </c>
      <c r="P77" s="52">
        <v>0</v>
      </c>
      <c r="Q77" s="102">
        <f>ROUND(P77/AA77*1000,1)</f>
        <v>0</v>
      </c>
      <c r="R77" s="52">
        <v>0</v>
      </c>
      <c r="S77" s="56">
        <f>P77-R77</f>
        <v>0</v>
      </c>
      <c r="T77" s="45">
        <v>99</v>
      </c>
      <c r="U77" s="26">
        <f>ROUND(T77/A77*1000,1)</f>
        <v>5</v>
      </c>
      <c r="V77" s="45">
        <v>30</v>
      </c>
      <c r="W77" s="62">
        <f t="shared" si="4"/>
        <v>1.51</v>
      </c>
      <c r="X77" s="58">
        <v>0.99</v>
      </c>
      <c r="Y77" s="4">
        <f>C77+L77+N77</f>
        <v>133</v>
      </c>
      <c r="Z77" s="4"/>
      <c r="AA77">
        <f>C77+R77</f>
        <v>126</v>
      </c>
    </row>
    <row r="78" spans="1:27" ht="24">
      <c r="A78" s="4">
        <v>49371</v>
      </c>
      <c r="B78" s="37" t="s">
        <v>77</v>
      </c>
      <c r="C78" s="45">
        <v>403</v>
      </c>
      <c r="D78" s="8">
        <f>ROUND(C78/A78*1000,1)</f>
        <v>8.2</v>
      </c>
      <c r="E78" s="47">
        <v>25</v>
      </c>
      <c r="F78" s="48">
        <v>280</v>
      </c>
      <c r="G78" s="26">
        <f>ROUND(F78/A78*1000,1)</f>
        <v>5.7</v>
      </c>
      <c r="H78" s="52">
        <v>3</v>
      </c>
      <c r="I78" s="102">
        <f>ROUND(H78/C78*1000,1)</f>
        <v>7.4</v>
      </c>
      <c r="J78" s="52">
        <v>2</v>
      </c>
      <c r="K78" s="102">
        <f t="shared" si="3"/>
        <v>5</v>
      </c>
      <c r="L78" s="52">
        <v>12</v>
      </c>
      <c r="M78" s="102">
        <f>ROUND(L78/Y78*1000,1)</f>
        <v>27.8</v>
      </c>
      <c r="N78" s="54">
        <v>17</v>
      </c>
      <c r="O78" s="102">
        <f>ROUND(N78/Y78*1000,1)</f>
        <v>39.4</v>
      </c>
      <c r="P78" s="52">
        <v>8</v>
      </c>
      <c r="Q78" s="102">
        <f>ROUND(P78/AA78*1000,1)</f>
        <v>19.6</v>
      </c>
      <c r="R78" s="52">
        <v>6</v>
      </c>
      <c r="S78" s="56">
        <f>P78-R78</f>
        <v>2</v>
      </c>
      <c r="T78" s="45">
        <v>279</v>
      </c>
      <c r="U78" s="26">
        <f>ROUND(T78/A78*1000,1)</f>
        <v>5.7</v>
      </c>
      <c r="V78" s="45">
        <v>117</v>
      </c>
      <c r="W78" s="62">
        <f t="shared" si="4"/>
        <v>2.37</v>
      </c>
      <c r="X78" s="58">
        <v>1.24</v>
      </c>
      <c r="Y78" s="4">
        <f>C78+L78+N78</f>
        <v>432</v>
      </c>
      <c r="Z78" s="4"/>
      <c r="AA78">
        <f>C78+R78</f>
        <v>409</v>
      </c>
    </row>
    <row r="79" spans="1:26" ht="15" customHeight="1">
      <c r="A79" s="4"/>
      <c r="B79" s="37"/>
      <c r="C79" s="45"/>
      <c r="D79" s="8"/>
      <c r="E79" s="47"/>
      <c r="F79" s="48"/>
      <c r="G79" s="26"/>
      <c r="H79" s="52"/>
      <c r="I79" s="102" t="s">
        <v>2</v>
      </c>
      <c r="J79" s="52"/>
      <c r="K79" s="102"/>
      <c r="L79" s="52"/>
      <c r="M79" s="102"/>
      <c r="N79" s="54"/>
      <c r="O79" s="102" t="s">
        <v>2</v>
      </c>
      <c r="P79" s="52"/>
      <c r="Q79" s="102" t="s">
        <v>2</v>
      </c>
      <c r="R79" s="52"/>
      <c r="S79" s="56" t="s">
        <v>2</v>
      </c>
      <c r="T79" s="45"/>
      <c r="U79" s="26"/>
      <c r="V79" s="45" t="s">
        <v>2</v>
      </c>
      <c r="W79" s="62"/>
      <c r="X79" s="58"/>
      <c r="Y79" s="4"/>
      <c r="Z79" s="4"/>
    </row>
    <row r="80" spans="1:27" ht="24">
      <c r="A80" s="4">
        <v>10237</v>
      </c>
      <c r="B80" s="36" t="s">
        <v>78</v>
      </c>
      <c r="C80" s="45">
        <v>56</v>
      </c>
      <c r="D80" s="8">
        <f>ROUND(C80/A80*1000,1)</f>
        <v>5.5</v>
      </c>
      <c r="E80" s="47">
        <v>4</v>
      </c>
      <c r="F80" s="49">
        <v>93</v>
      </c>
      <c r="G80" s="26">
        <f>ROUND(F80/A80*1000,1)</f>
        <v>9.1</v>
      </c>
      <c r="H80" s="52">
        <v>0</v>
      </c>
      <c r="I80" s="102">
        <f>ROUND(H80/C80*1000,1)</f>
        <v>0</v>
      </c>
      <c r="J80" s="52">
        <v>0</v>
      </c>
      <c r="K80" s="102">
        <f t="shared" si="3"/>
        <v>0</v>
      </c>
      <c r="L80" s="52">
        <v>1</v>
      </c>
      <c r="M80" s="102">
        <f>ROUND(L80/Y80*1000,1)</f>
        <v>16.9</v>
      </c>
      <c r="N80" s="54">
        <v>2</v>
      </c>
      <c r="O80" s="102">
        <f>ROUND(N80/Y80*1000,1)</f>
        <v>33.9</v>
      </c>
      <c r="P80" s="52">
        <v>0</v>
      </c>
      <c r="Q80" s="102">
        <f>ROUND(P80/AA80*1000,1)</f>
        <v>0</v>
      </c>
      <c r="R80" s="52">
        <v>0</v>
      </c>
      <c r="S80" s="56">
        <f>P80-R80</f>
        <v>0</v>
      </c>
      <c r="T80" s="45">
        <v>36</v>
      </c>
      <c r="U80" s="26">
        <f>ROUND(T80/A80*1000,1)</f>
        <v>3.5</v>
      </c>
      <c r="V80" s="45">
        <v>8</v>
      </c>
      <c r="W80" s="62">
        <f t="shared" si="4"/>
        <v>0.78</v>
      </c>
      <c r="X80" s="58">
        <v>1</v>
      </c>
      <c r="Y80" s="4">
        <f>C80+L80+N80</f>
        <v>59</v>
      </c>
      <c r="Z80" s="4"/>
      <c r="AA80">
        <f>C80+R80</f>
        <v>56</v>
      </c>
    </row>
    <row r="81" spans="1:27" ht="24">
      <c r="A81" s="4">
        <v>49980</v>
      </c>
      <c r="B81" s="37" t="s">
        <v>79</v>
      </c>
      <c r="C81" s="45">
        <v>411</v>
      </c>
      <c r="D81" s="8">
        <f>ROUND(C81/A81*1000,1)</f>
        <v>8.2</v>
      </c>
      <c r="E81" s="47">
        <v>35</v>
      </c>
      <c r="F81" s="48">
        <v>214</v>
      </c>
      <c r="G81" s="26">
        <f>ROUND(F81/A81*1000,1)</f>
        <v>4.3</v>
      </c>
      <c r="H81" s="52">
        <v>0</v>
      </c>
      <c r="I81" s="102">
        <f>ROUND(H81/C81*1000,1)</f>
        <v>0</v>
      </c>
      <c r="J81" s="52">
        <v>0</v>
      </c>
      <c r="K81" s="102">
        <f t="shared" si="3"/>
        <v>0</v>
      </c>
      <c r="L81" s="52">
        <v>8</v>
      </c>
      <c r="M81" s="102">
        <f>ROUND(L81/Y81*1000,1)</f>
        <v>19</v>
      </c>
      <c r="N81" s="54">
        <v>3</v>
      </c>
      <c r="O81" s="102">
        <f>ROUND(N81/Y81*1000,1)</f>
        <v>7.1</v>
      </c>
      <c r="P81" s="52">
        <v>5</v>
      </c>
      <c r="Q81" s="102">
        <f>ROUND(P81/AA81*1000,1)</f>
        <v>12</v>
      </c>
      <c r="R81" s="52">
        <v>5</v>
      </c>
      <c r="S81" s="56">
        <f>P81-R81</f>
        <v>0</v>
      </c>
      <c r="T81" s="45">
        <v>217</v>
      </c>
      <c r="U81" s="26">
        <f>ROUND(T81/A81*1000,1)</f>
        <v>4.3</v>
      </c>
      <c r="V81" s="45">
        <v>83</v>
      </c>
      <c r="W81" s="62">
        <f t="shared" si="4"/>
        <v>1.66</v>
      </c>
      <c r="X81" s="58">
        <v>1.19</v>
      </c>
      <c r="Y81" s="4">
        <f>C81+L81+N81</f>
        <v>422</v>
      </c>
      <c r="Z81" s="4"/>
      <c r="AA81">
        <f>C81+R81</f>
        <v>416</v>
      </c>
    </row>
    <row r="82" spans="1:27" ht="24">
      <c r="A82" s="4">
        <v>6676</v>
      </c>
      <c r="B82" s="36" t="s">
        <v>80</v>
      </c>
      <c r="C82" s="45">
        <v>79</v>
      </c>
      <c r="D82" s="8">
        <f>ROUND(C82/A82*1000,1)</f>
        <v>11.8</v>
      </c>
      <c r="E82" s="47">
        <v>7</v>
      </c>
      <c r="F82" s="49">
        <v>48</v>
      </c>
      <c r="G82" s="26">
        <f>ROUND(F82/A82*1000,1)</f>
        <v>7.2</v>
      </c>
      <c r="H82" s="52">
        <v>1</v>
      </c>
      <c r="I82" s="102">
        <f>ROUND(H82/C82*1000,1)</f>
        <v>12.7</v>
      </c>
      <c r="J82" s="52">
        <v>1</v>
      </c>
      <c r="K82" s="102">
        <f t="shared" si="3"/>
        <v>12.7</v>
      </c>
      <c r="L82" s="52">
        <v>3</v>
      </c>
      <c r="M82" s="102">
        <f>ROUND(L82/Y82*1000,1)</f>
        <v>36.6</v>
      </c>
      <c r="N82" s="54">
        <v>0</v>
      </c>
      <c r="O82" s="102">
        <f>ROUND(N82/Y82*1000,1)</f>
        <v>0</v>
      </c>
      <c r="P82" s="52">
        <v>3</v>
      </c>
      <c r="Q82" s="102">
        <f>ROUND(P82/AA82*1000,1)</f>
        <v>37</v>
      </c>
      <c r="R82" s="52">
        <v>2</v>
      </c>
      <c r="S82" s="56">
        <f>P82-R82</f>
        <v>1</v>
      </c>
      <c r="T82" s="45">
        <v>35</v>
      </c>
      <c r="U82" s="26">
        <f>ROUND(T82/A82*1000,1)</f>
        <v>5.2</v>
      </c>
      <c r="V82" s="45">
        <v>7</v>
      </c>
      <c r="W82" s="62">
        <f t="shared" si="4"/>
        <v>1.05</v>
      </c>
      <c r="X82" s="58">
        <v>1.72</v>
      </c>
      <c r="Y82" s="4">
        <f>C82+L82+N82</f>
        <v>82</v>
      </c>
      <c r="Z82" s="4"/>
      <c r="AA82">
        <f>C82+R82</f>
        <v>81</v>
      </c>
    </row>
    <row r="83" spans="1:27" ht="24">
      <c r="A83" s="4">
        <v>25788</v>
      </c>
      <c r="B83" s="36" t="s">
        <v>81</v>
      </c>
      <c r="C83" s="45">
        <v>146</v>
      </c>
      <c r="D83" s="8">
        <f>ROUND(C83/A83*1000,1)</f>
        <v>5.7</v>
      </c>
      <c r="E83" s="47">
        <v>16</v>
      </c>
      <c r="F83" s="49">
        <v>143</v>
      </c>
      <c r="G83" s="26">
        <f>ROUND(F83/A83*1000,1)</f>
        <v>5.5</v>
      </c>
      <c r="H83" s="52">
        <v>0</v>
      </c>
      <c r="I83" s="102">
        <f>ROUND(H83/C83*1000,1)</f>
        <v>0</v>
      </c>
      <c r="J83" s="52">
        <v>0</v>
      </c>
      <c r="K83" s="102">
        <f t="shared" si="3"/>
        <v>0</v>
      </c>
      <c r="L83" s="52">
        <v>0</v>
      </c>
      <c r="M83" s="102">
        <f>ROUND(L83/Y83*1000,1)</f>
        <v>0</v>
      </c>
      <c r="N83" s="54">
        <v>2</v>
      </c>
      <c r="O83" s="102">
        <f>ROUND(N83/Y83*1000,1)</f>
        <v>13.5</v>
      </c>
      <c r="P83" s="52">
        <v>0</v>
      </c>
      <c r="Q83" s="102">
        <f>ROUND(P83/AA83*1000,1)</f>
        <v>0</v>
      </c>
      <c r="R83" s="52">
        <v>0</v>
      </c>
      <c r="S83" s="56">
        <f>P83-R83</f>
        <v>0</v>
      </c>
      <c r="T83" s="45">
        <v>112</v>
      </c>
      <c r="U83" s="26">
        <f>ROUND(T83/A83*1000,1)</f>
        <v>4.3</v>
      </c>
      <c r="V83" s="45">
        <v>42</v>
      </c>
      <c r="W83" s="62">
        <f t="shared" si="4"/>
        <v>1.63</v>
      </c>
      <c r="X83" s="58">
        <v>1.06</v>
      </c>
      <c r="Y83" s="4">
        <f>C83+L83+N83</f>
        <v>148</v>
      </c>
      <c r="Z83" s="4"/>
      <c r="AA83">
        <f>C83+R83</f>
        <v>146</v>
      </c>
    </row>
    <row r="84" spans="1:27" ht="24">
      <c r="A84" s="4">
        <v>8300</v>
      </c>
      <c r="B84" s="36" t="s">
        <v>82</v>
      </c>
      <c r="C84" s="45">
        <v>49</v>
      </c>
      <c r="D84" s="8">
        <f>ROUND(C84/A84*1000,1)</f>
        <v>5.9</v>
      </c>
      <c r="E84" s="47">
        <v>2</v>
      </c>
      <c r="F84" s="49">
        <v>70</v>
      </c>
      <c r="G84" s="26">
        <f>ROUND(F84/A84*1000,1)</f>
        <v>8.4</v>
      </c>
      <c r="H84" s="52">
        <v>0</v>
      </c>
      <c r="I84" s="102">
        <f aca="true" t="shared" si="5" ref="I84:I132">ROUND(H84/C84*1000,1)</f>
        <v>0</v>
      </c>
      <c r="J84" s="52">
        <v>0</v>
      </c>
      <c r="K84" s="102">
        <f t="shared" si="3"/>
        <v>0</v>
      </c>
      <c r="L84" s="52">
        <v>1</v>
      </c>
      <c r="M84" s="102">
        <f>ROUND(L84/Y84*1000,1)</f>
        <v>19.2</v>
      </c>
      <c r="N84" s="54">
        <v>2</v>
      </c>
      <c r="O84" s="102">
        <f>ROUND(N84/Y84*1000,1)</f>
        <v>38.5</v>
      </c>
      <c r="P84" s="52">
        <v>1</v>
      </c>
      <c r="Q84" s="102">
        <f>ROUND(P84/AA84*1000,1)</f>
        <v>20</v>
      </c>
      <c r="R84" s="52">
        <v>1</v>
      </c>
      <c r="S84" s="56">
        <f>P84-R84</f>
        <v>0</v>
      </c>
      <c r="T84" s="45">
        <v>33</v>
      </c>
      <c r="U84" s="26">
        <f>ROUND(T84/A84*1000,1)</f>
        <v>4</v>
      </c>
      <c r="V84" s="45">
        <v>16</v>
      </c>
      <c r="W84" s="62">
        <f t="shared" si="4"/>
        <v>1.93</v>
      </c>
      <c r="X84" s="58">
        <v>1.11</v>
      </c>
      <c r="Y84" s="4">
        <f>C84+L84+N84</f>
        <v>52</v>
      </c>
      <c r="Z84" s="4"/>
      <c r="AA84">
        <f>C84+R84</f>
        <v>50</v>
      </c>
    </row>
    <row r="85" spans="1:26" ht="15" customHeight="1">
      <c r="A85" s="4"/>
      <c r="B85" s="36"/>
      <c r="C85" s="45"/>
      <c r="D85" s="8"/>
      <c r="E85" s="47"/>
      <c r="F85" s="49"/>
      <c r="G85" s="26"/>
      <c r="H85" s="52" t="s">
        <v>2</v>
      </c>
      <c r="I85" s="102"/>
      <c r="J85" s="52"/>
      <c r="K85" s="102"/>
      <c r="L85" s="52"/>
      <c r="M85" s="102" t="s">
        <v>2</v>
      </c>
      <c r="N85" s="54"/>
      <c r="O85" s="102" t="s">
        <v>2</v>
      </c>
      <c r="P85" s="52"/>
      <c r="Q85" s="102" t="s">
        <v>2</v>
      </c>
      <c r="R85" s="52"/>
      <c r="S85" s="56" t="s">
        <v>2</v>
      </c>
      <c r="T85" s="45"/>
      <c r="U85" s="26"/>
      <c r="V85" s="45"/>
      <c r="W85" s="62"/>
      <c r="X85" s="58"/>
      <c r="Y85" s="4"/>
      <c r="Z85" s="4"/>
    </row>
    <row r="86" spans="1:27" ht="24">
      <c r="A86" s="4">
        <v>6831</v>
      </c>
      <c r="B86" s="37" t="s">
        <v>83</v>
      </c>
      <c r="C86" s="45">
        <v>58</v>
      </c>
      <c r="D86" s="8">
        <f>ROUND(C86/A86*1000,1)</f>
        <v>8.5</v>
      </c>
      <c r="E86" s="47">
        <v>6</v>
      </c>
      <c r="F86" s="48">
        <v>49</v>
      </c>
      <c r="G86" s="26">
        <f>ROUND(F86/A86*1000,1)</f>
        <v>7.2</v>
      </c>
      <c r="H86" s="52">
        <v>0</v>
      </c>
      <c r="I86" s="102">
        <f t="shared" si="5"/>
        <v>0</v>
      </c>
      <c r="J86" s="52">
        <v>0</v>
      </c>
      <c r="K86" s="102">
        <f t="shared" si="3"/>
        <v>0</v>
      </c>
      <c r="L86" s="52">
        <v>0</v>
      </c>
      <c r="M86" s="113">
        <v>0</v>
      </c>
      <c r="N86" s="54">
        <v>1</v>
      </c>
      <c r="O86" s="102">
        <f>ROUND(N86/Y86*1000,1)</f>
        <v>16.9</v>
      </c>
      <c r="P86" s="52">
        <v>0</v>
      </c>
      <c r="Q86" s="102">
        <f aca="true" t="shared" si="6" ref="Q86:Q131">ROUND(P86/AA86*1000,1)</f>
        <v>0</v>
      </c>
      <c r="R86" s="52">
        <v>0</v>
      </c>
      <c r="S86" s="56">
        <f>P86-R86</f>
        <v>0</v>
      </c>
      <c r="T86" s="45">
        <v>33</v>
      </c>
      <c r="U86" s="26">
        <f>ROUND(T86/A86*1000,1)</f>
        <v>4.8</v>
      </c>
      <c r="V86" s="45">
        <v>13</v>
      </c>
      <c r="W86" s="62">
        <f t="shared" si="4"/>
        <v>1.9</v>
      </c>
      <c r="X86" s="58">
        <v>1.4</v>
      </c>
      <c r="Y86" s="4">
        <f>C86+L86+N86</f>
        <v>59</v>
      </c>
      <c r="Z86" s="4"/>
      <c r="AA86">
        <f>C86+R86</f>
        <v>58</v>
      </c>
    </row>
    <row r="87" spans="1:27" ht="24">
      <c r="A87" s="4">
        <v>12993</v>
      </c>
      <c r="B87" s="36" t="s">
        <v>84</v>
      </c>
      <c r="C87" s="45">
        <v>100</v>
      </c>
      <c r="D87" s="8">
        <f>ROUND(C87/A87*1000,1)</f>
        <v>7.7</v>
      </c>
      <c r="E87" s="47">
        <v>7</v>
      </c>
      <c r="F87" s="49">
        <v>110</v>
      </c>
      <c r="G87" s="26">
        <f>ROUND(F87/A87*1000,1)</f>
        <v>8.5</v>
      </c>
      <c r="H87" s="52">
        <v>0</v>
      </c>
      <c r="I87" s="102">
        <f t="shared" si="5"/>
        <v>0</v>
      </c>
      <c r="J87" s="52">
        <v>0</v>
      </c>
      <c r="K87" s="102">
        <f t="shared" si="3"/>
        <v>0</v>
      </c>
      <c r="L87" s="52">
        <v>3</v>
      </c>
      <c r="M87" s="102">
        <f>ROUND(L87/Y87*1000,1)</f>
        <v>28.8</v>
      </c>
      <c r="N87" s="54">
        <v>1</v>
      </c>
      <c r="O87" s="102">
        <f>ROUND(N87/Y87*1000,1)</f>
        <v>9.6</v>
      </c>
      <c r="P87" s="52">
        <v>1</v>
      </c>
      <c r="Q87" s="102">
        <f t="shared" si="6"/>
        <v>9.9</v>
      </c>
      <c r="R87" s="52">
        <v>1</v>
      </c>
      <c r="S87" s="56">
        <f>P87-R87</f>
        <v>0</v>
      </c>
      <c r="T87" s="45">
        <v>59</v>
      </c>
      <c r="U87" s="26">
        <f>ROUND(T87/A87*1000,1)</f>
        <v>4.5</v>
      </c>
      <c r="V87" s="45">
        <v>29</v>
      </c>
      <c r="W87" s="62">
        <f t="shared" si="4"/>
        <v>2.23</v>
      </c>
      <c r="X87" s="58">
        <v>1.29</v>
      </c>
      <c r="Y87" s="4">
        <f>C87+L87+N87</f>
        <v>104</v>
      </c>
      <c r="Z87" s="4"/>
      <c r="AA87">
        <f>C87+R87</f>
        <v>101</v>
      </c>
    </row>
    <row r="88" spans="1:27" ht="24">
      <c r="A88" s="4">
        <v>26708</v>
      </c>
      <c r="B88" s="36" t="s">
        <v>85</v>
      </c>
      <c r="C88" s="45">
        <v>221</v>
      </c>
      <c r="D88" s="8">
        <f>ROUND(C88/A88*1000,1)</f>
        <v>8.3</v>
      </c>
      <c r="E88" s="47">
        <v>18</v>
      </c>
      <c r="F88" s="49">
        <v>245</v>
      </c>
      <c r="G88" s="26">
        <f>ROUND(F88/A88*1000,1)</f>
        <v>9.2</v>
      </c>
      <c r="H88" s="52">
        <v>0</v>
      </c>
      <c r="I88" s="102">
        <f t="shared" si="5"/>
        <v>0</v>
      </c>
      <c r="J88" s="52">
        <v>0</v>
      </c>
      <c r="K88" s="102">
        <f t="shared" si="3"/>
        <v>0</v>
      </c>
      <c r="L88" s="52">
        <v>9</v>
      </c>
      <c r="M88" s="102">
        <f>ROUND(L88/Y88*1000,1)</f>
        <v>39</v>
      </c>
      <c r="N88" s="54">
        <v>1</v>
      </c>
      <c r="O88" s="102">
        <f>ROUND(N88/Y88*1000,1)</f>
        <v>4.3</v>
      </c>
      <c r="P88" s="52">
        <v>2</v>
      </c>
      <c r="Q88" s="102">
        <f t="shared" si="6"/>
        <v>9</v>
      </c>
      <c r="R88" s="52">
        <v>2</v>
      </c>
      <c r="S88" s="56">
        <f>P88-R88</f>
        <v>0</v>
      </c>
      <c r="T88" s="45">
        <v>144</v>
      </c>
      <c r="U88" s="26">
        <f>ROUND(T88/A88*1000,1)</f>
        <v>5.4</v>
      </c>
      <c r="V88" s="45">
        <v>39</v>
      </c>
      <c r="W88" s="62">
        <f t="shared" si="4"/>
        <v>1.46</v>
      </c>
      <c r="X88" s="58">
        <v>1.32</v>
      </c>
      <c r="Y88" s="4">
        <f>C88+L88+N88</f>
        <v>231</v>
      </c>
      <c r="Z88" s="4"/>
      <c r="AA88">
        <f>C88+R88</f>
        <v>223</v>
      </c>
    </row>
    <row r="89" spans="1:27" ht="24">
      <c r="A89" s="4">
        <v>11467</v>
      </c>
      <c r="B89" s="37" t="s">
        <v>86</v>
      </c>
      <c r="C89" s="45">
        <v>89</v>
      </c>
      <c r="D89" s="8">
        <f>ROUND(C89/A89*1000,1)</f>
        <v>7.8</v>
      </c>
      <c r="E89" s="47">
        <v>8</v>
      </c>
      <c r="F89" s="48">
        <v>140</v>
      </c>
      <c r="G89" s="26">
        <f>ROUND(F89/A89*1000,1)</f>
        <v>12.2</v>
      </c>
      <c r="H89" s="52">
        <v>0</v>
      </c>
      <c r="I89" s="102">
        <f>ROUND(H89/C89*1000,1)</f>
        <v>0</v>
      </c>
      <c r="J89" s="52">
        <v>0</v>
      </c>
      <c r="K89" s="102">
        <f t="shared" si="3"/>
        <v>0</v>
      </c>
      <c r="L89" s="52">
        <v>0</v>
      </c>
      <c r="M89" s="102">
        <f>ROUND(L89/Y89*1000,1)</f>
        <v>0</v>
      </c>
      <c r="N89" s="54">
        <v>0</v>
      </c>
      <c r="O89" s="102">
        <f>ROUND(N89/Y89*1000,1)</f>
        <v>0</v>
      </c>
      <c r="P89" s="52">
        <v>0</v>
      </c>
      <c r="Q89" s="102">
        <f t="shared" si="6"/>
        <v>0</v>
      </c>
      <c r="R89" s="52">
        <v>0</v>
      </c>
      <c r="S89" s="56">
        <f>P89-R89</f>
        <v>0</v>
      </c>
      <c r="T89" s="45">
        <v>65</v>
      </c>
      <c r="U89" s="26">
        <f>ROUND(T89/A89*1000,1)</f>
        <v>5.7</v>
      </c>
      <c r="V89" s="45">
        <v>14</v>
      </c>
      <c r="W89" s="62">
        <f t="shared" si="4"/>
        <v>1.22</v>
      </c>
      <c r="X89" s="58">
        <v>1.45</v>
      </c>
      <c r="Y89" s="4">
        <f>C89+L89+N89</f>
        <v>89</v>
      </c>
      <c r="Z89" s="4"/>
      <c r="AA89">
        <f>C89+R89</f>
        <v>89</v>
      </c>
    </row>
    <row r="90" spans="1:27" ht="24">
      <c r="A90" s="4">
        <v>5444</v>
      </c>
      <c r="B90" s="37" t="s">
        <v>87</v>
      </c>
      <c r="C90" s="45">
        <v>43</v>
      </c>
      <c r="D90" s="8">
        <f>ROUND(C90/A90*1000,1)</f>
        <v>7.9</v>
      </c>
      <c r="E90" s="47">
        <v>3</v>
      </c>
      <c r="F90" s="48">
        <v>50</v>
      </c>
      <c r="G90" s="26">
        <f>ROUND(F90/A90*1000,1)</f>
        <v>9.2</v>
      </c>
      <c r="H90" s="52">
        <v>0</v>
      </c>
      <c r="I90" s="102">
        <f t="shared" si="5"/>
        <v>0</v>
      </c>
      <c r="J90" s="52">
        <v>0</v>
      </c>
      <c r="K90" s="102">
        <f t="shared" si="3"/>
        <v>0</v>
      </c>
      <c r="L90" s="52">
        <v>0</v>
      </c>
      <c r="M90" s="102">
        <f>ROUND(L90/Y90*1000,1)</f>
        <v>0</v>
      </c>
      <c r="N90" s="54">
        <v>1</v>
      </c>
      <c r="O90" s="102">
        <f>ROUND(N90/Y90*1000,1)</f>
        <v>22.7</v>
      </c>
      <c r="P90" s="52">
        <v>0</v>
      </c>
      <c r="Q90" s="102">
        <f t="shared" si="6"/>
        <v>0</v>
      </c>
      <c r="R90" s="52">
        <v>0</v>
      </c>
      <c r="S90" s="56">
        <f>P90-R90</f>
        <v>0</v>
      </c>
      <c r="T90" s="45">
        <v>34</v>
      </c>
      <c r="U90" s="26">
        <f>ROUND(T90/A90*1000,1)</f>
        <v>6.2</v>
      </c>
      <c r="V90" s="45">
        <v>4</v>
      </c>
      <c r="W90" s="62">
        <f t="shared" si="4"/>
        <v>0.73</v>
      </c>
      <c r="X90" s="58">
        <v>1.5</v>
      </c>
      <c r="Y90" s="4">
        <f>C90+L90+N90</f>
        <v>44</v>
      </c>
      <c r="Z90" s="4"/>
      <c r="AA90">
        <f>C90+R90</f>
        <v>43</v>
      </c>
    </row>
    <row r="91" spans="1:26" ht="15" customHeight="1">
      <c r="A91" s="4"/>
      <c r="B91" s="37"/>
      <c r="C91" s="45"/>
      <c r="D91" s="8"/>
      <c r="E91" s="47"/>
      <c r="F91" s="48"/>
      <c r="G91" s="26"/>
      <c r="H91" s="52"/>
      <c r="I91" s="102"/>
      <c r="J91" s="52"/>
      <c r="K91" s="102"/>
      <c r="L91" s="52"/>
      <c r="M91" s="102" t="s">
        <v>2</v>
      </c>
      <c r="N91" s="54"/>
      <c r="O91" s="102" t="s">
        <v>2</v>
      </c>
      <c r="P91" s="52"/>
      <c r="Q91" s="102" t="s">
        <v>2</v>
      </c>
      <c r="R91" s="52"/>
      <c r="S91" s="56" t="s">
        <v>2</v>
      </c>
      <c r="T91" s="45"/>
      <c r="U91" s="26"/>
      <c r="V91" s="45"/>
      <c r="W91" s="62"/>
      <c r="X91" s="58"/>
      <c r="Y91" s="4"/>
      <c r="Z91" s="4"/>
    </row>
    <row r="92" spans="1:27" ht="24">
      <c r="A92" s="4">
        <v>18081</v>
      </c>
      <c r="B92" s="37" t="s">
        <v>88</v>
      </c>
      <c r="C92" s="45">
        <v>140</v>
      </c>
      <c r="D92" s="8">
        <f>ROUND(C92/A92*1000,1)</f>
        <v>7.7</v>
      </c>
      <c r="E92" s="47">
        <v>6</v>
      </c>
      <c r="F92" s="48">
        <v>191</v>
      </c>
      <c r="G92" s="26">
        <f>ROUND(F92/A92*1000,1)</f>
        <v>10.6</v>
      </c>
      <c r="H92" s="52">
        <v>0</v>
      </c>
      <c r="I92" s="102">
        <f t="shared" si="5"/>
        <v>0</v>
      </c>
      <c r="J92" s="52">
        <v>0</v>
      </c>
      <c r="K92" s="102">
        <f t="shared" si="3"/>
        <v>0</v>
      </c>
      <c r="L92" s="52">
        <v>6</v>
      </c>
      <c r="M92" s="102">
        <f>ROUND(L92/Y92*1000,1)</f>
        <v>40.3</v>
      </c>
      <c r="N92" s="54">
        <v>3</v>
      </c>
      <c r="O92" s="102">
        <f>ROUND(N92/Y92*1000,1)</f>
        <v>20.1</v>
      </c>
      <c r="P92" s="52">
        <v>2</v>
      </c>
      <c r="Q92" s="102">
        <f>ROUND(P92/AA92*1000,1)</f>
        <v>14.1</v>
      </c>
      <c r="R92" s="52">
        <v>2</v>
      </c>
      <c r="S92" s="56">
        <f>P92-R92</f>
        <v>0</v>
      </c>
      <c r="T92" s="45">
        <v>98</v>
      </c>
      <c r="U92" s="26">
        <f>ROUND(T92/A92*1000,1)</f>
        <v>5.4</v>
      </c>
      <c r="V92" s="45">
        <v>22</v>
      </c>
      <c r="W92" s="62">
        <f t="shared" si="4"/>
        <v>1.22</v>
      </c>
      <c r="X92" s="58">
        <v>1.42</v>
      </c>
      <c r="Y92" s="4">
        <f>C92+L92+N92</f>
        <v>149</v>
      </c>
      <c r="Z92" s="4"/>
      <c r="AA92">
        <f>C92+R92</f>
        <v>142</v>
      </c>
    </row>
    <row r="93" spans="1:27" ht="24">
      <c r="A93" s="4">
        <v>8526</v>
      </c>
      <c r="B93" s="37" t="s">
        <v>89</v>
      </c>
      <c r="C93" s="45">
        <v>55</v>
      </c>
      <c r="D93" s="8">
        <f>ROUND(C93/A93*1000,1)</f>
        <v>6.5</v>
      </c>
      <c r="E93" s="47">
        <v>0</v>
      </c>
      <c r="F93" s="48">
        <v>105</v>
      </c>
      <c r="G93" s="26">
        <f>ROUND(F93/A93*1000,1)</f>
        <v>12.3</v>
      </c>
      <c r="H93" s="52">
        <v>2</v>
      </c>
      <c r="I93" s="102">
        <f t="shared" si="5"/>
        <v>36.4</v>
      </c>
      <c r="J93" s="52">
        <v>0</v>
      </c>
      <c r="K93" s="102">
        <f t="shared" si="3"/>
        <v>0</v>
      </c>
      <c r="L93" s="52">
        <v>0</v>
      </c>
      <c r="M93" s="102">
        <f>ROUND(L93/Y93*1000,1)</f>
        <v>0</v>
      </c>
      <c r="N93" s="54">
        <v>1</v>
      </c>
      <c r="O93" s="102">
        <f>ROUND(N93/Y93*1000,1)</f>
        <v>17.9</v>
      </c>
      <c r="P93" s="52">
        <v>0</v>
      </c>
      <c r="Q93" s="102">
        <f>ROUND(P93/AA93*1000,1)</f>
        <v>0</v>
      </c>
      <c r="R93" s="52">
        <v>0</v>
      </c>
      <c r="S93" s="56">
        <f>P93-R93</f>
        <v>0</v>
      </c>
      <c r="T93" s="45">
        <v>27</v>
      </c>
      <c r="U93" s="26">
        <f>ROUND(T93/A93*1000,1)</f>
        <v>3.2</v>
      </c>
      <c r="V93" s="45">
        <v>10</v>
      </c>
      <c r="W93" s="62">
        <f t="shared" si="4"/>
        <v>1.17</v>
      </c>
      <c r="X93" s="58">
        <v>1.24</v>
      </c>
      <c r="Y93" s="4">
        <f>C93+L93+N93</f>
        <v>56</v>
      </c>
      <c r="Z93" s="4"/>
      <c r="AA93">
        <f>C93+R93</f>
        <v>55</v>
      </c>
    </row>
    <row r="94" spans="1:27" ht="24">
      <c r="A94" s="4">
        <v>17415</v>
      </c>
      <c r="B94" s="37" t="s">
        <v>90</v>
      </c>
      <c r="C94" s="45">
        <v>119</v>
      </c>
      <c r="D94" s="8">
        <f>ROUND(C94/A94*1000,1)</f>
        <v>6.8</v>
      </c>
      <c r="E94" s="47">
        <v>8</v>
      </c>
      <c r="F94" s="48">
        <v>173</v>
      </c>
      <c r="G94" s="26">
        <f>ROUND(F94/A94*1000,1)</f>
        <v>9.9</v>
      </c>
      <c r="H94" s="52">
        <v>2</v>
      </c>
      <c r="I94" s="102">
        <f t="shared" si="5"/>
        <v>16.8</v>
      </c>
      <c r="J94" s="52">
        <v>2</v>
      </c>
      <c r="K94" s="102">
        <f t="shared" si="3"/>
        <v>16.8</v>
      </c>
      <c r="L94" s="52">
        <v>0</v>
      </c>
      <c r="M94" s="102">
        <f>ROUND(L94/Y94*1000,1)</f>
        <v>0</v>
      </c>
      <c r="N94" s="54">
        <v>3</v>
      </c>
      <c r="O94" s="102">
        <f>ROUND(N94/Y94*1000,1)</f>
        <v>24.6</v>
      </c>
      <c r="P94" s="52">
        <v>0</v>
      </c>
      <c r="Q94" s="102">
        <f t="shared" si="6"/>
        <v>0</v>
      </c>
      <c r="R94" s="52">
        <v>0</v>
      </c>
      <c r="S94" s="56">
        <f>P94-R94</f>
        <v>0</v>
      </c>
      <c r="T94" s="45">
        <v>83</v>
      </c>
      <c r="U94" s="26">
        <f>ROUND(T94/A94*1000,1)</f>
        <v>4.8</v>
      </c>
      <c r="V94" s="45">
        <v>28</v>
      </c>
      <c r="W94" s="62">
        <f t="shared" si="4"/>
        <v>1.61</v>
      </c>
      <c r="X94" s="58">
        <v>1.22</v>
      </c>
      <c r="Y94" s="4">
        <f>C94+L94+N94</f>
        <v>122</v>
      </c>
      <c r="Z94" s="4"/>
      <c r="AA94">
        <f>C94+R94</f>
        <v>119</v>
      </c>
    </row>
    <row r="95" spans="1:27" ht="24">
      <c r="A95" s="4">
        <v>11119</v>
      </c>
      <c r="B95" s="37" t="s">
        <v>91</v>
      </c>
      <c r="C95" s="45">
        <v>118</v>
      </c>
      <c r="D95" s="8">
        <f>ROUND(C95/A95*1000,1)</f>
        <v>10.6</v>
      </c>
      <c r="E95" s="47">
        <v>9</v>
      </c>
      <c r="F95" s="48">
        <v>100</v>
      </c>
      <c r="G95" s="26">
        <f>ROUND(F95/A95*1000,1)</f>
        <v>9</v>
      </c>
      <c r="H95" s="52">
        <v>1</v>
      </c>
      <c r="I95" s="102">
        <f t="shared" si="5"/>
        <v>8.5</v>
      </c>
      <c r="J95" s="52">
        <v>1</v>
      </c>
      <c r="K95" s="102">
        <f t="shared" si="3"/>
        <v>8.5</v>
      </c>
      <c r="L95" s="52">
        <v>2</v>
      </c>
      <c r="M95" s="102">
        <f>ROUND(L95/Y95*1000,1)</f>
        <v>16.5</v>
      </c>
      <c r="N95" s="54">
        <v>1</v>
      </c>
      <c r="O95" s="102">
        <f>ROUND(N95/Y95*1000,1)</f>
        <v>8.3</v>
      </c>
      <c r="P95" s="52">
        <v>3</v>
      </c>
      <c r="Q95" s="102">
        <f t="shared" si="6"/>
        <v>25</v>
      </c>
      <c r="R95" s="52">
        <v>2</v>
      </c>
      <c r="S95" s="56">
        <f>P95-R95</f>
        <v>1</v>
      </c>
      <c r="T95" s="45">
        <v>69</v>
      </c>
      <c r="U95" s="26">
        <f>ROUND(T95/A95*1000,1)</f>
        <v>6.2</v>
      </c>
      <c r="V95" s="45">
        <v>11</v>
      </c>
      <c r="W95" s="62">
        <f t="shared" si="4"/>
        <v>0.99</v>
      </c>
      <c r="X95" s="58">
        <v>1.81</v>
      </c>
      <c r="Y95" s="4">
        <f>C95+L95+N95</f>
        <v>121</v>
      </c>
      <c r="Z95" s="4"/>
      <c r="AA95">
        <f>C95+R95</f>
        <v>120</v>
      </c>
    </row>
    <row r="96" spans="1:27" ht="24">
      <c r="A96" s="4">
        <v>11033</v>
      </c>
      <c r="B96" s="37" t="s">
        <v>92</v>
      </c>
      <c r="C96" s="45">
        <v>86</v>
      </c>
      <c r="D96" s="8">
        <f>ROUND(C96/A96*1000,1)</f>
        <v>7.8</v>
      </c>
      <c r="E96" s="47">
        <v>8</v>
      </c>
      <c r="F96" s="48">
        <v>114</v>
      </c>
      <c r="G96" s="26">
        <f>ROUND(F96/A96*1000,1)</f>
        <v>10.3</v>
      </c>
      <c r="H96" s="52">
        <v>0</v>
      </c>
      <c r="I96" s="102">
        <f t="shared" si="5"/>
        <v>0</v>
      </c>
      <c r="J96" s="52">
        <v>0</v>
      </c>
      <c r="K96" s="102">
        <f t="shared" si="3"/>
        <v>0</v>
      </c>
      <c r="L96" s="52">
        <v>2</v>
      </c>
      <c r="M96" s="102">
        <f>ROUND(L96/Y96*1000,1)</f>
        <v>22.2</v>
      </c>
      <c r="N96" s="54">
        <v>2</v>
      </c>
      <c r="O96" s="102">
        <f>ROUND(N96/Y96*1000,1)</f>
        <v>22.2</v>
      </c>
      <c r="P96" s="52">
        <v>1</v>
      </c>
      <c r="Q96" s="102">
        <f t="shared" si="6"/>
        <v>11.5</v>
      </c>
      <c r="R96" s="52">
        <v>1</v>
      </c>
      <c r="S96" s="56">
        <f>P96-R96</f>
        <v>0</v>
      </c>
      <c r="T96" s="45">
        <v>60</v>
      </c>
      <c r="U96" s="26">
        <f>ROUND(T96/A96*1000,1)</f>
        <v>5.4</v>
      </c>
      <c r="V96" s="45">
        <v>21</v>
      </c>
      <c r="W96" s="62">
        <f t="shared" si="4"/>
        <v>1.9</v>
      </c>
      <c r="X96" s="58">
        <v>1.38</v>
      </c>
      <c r="Y96" s="4">
        <f>C96+L96+N96</f>
        <v>90</v>
      </c>
      <c r="Z96" s="4"/>
      <c r="AA96">
        <f>C96+R96</f>
        <v>87</v>
      </c>
    </row>
    <row r="97" spans="1:26" ht="15" customHeight="1">
      <c r="A97" s="4"/>
      <c r="B97" s="37"/>
      <c r="C97" s="45"/>
      <c r="D97" s="8"/>
      <c r="E97" s="47"/>
      <c r="F97" s="48"/>
      <c r="G97" s="26"/>
      <c r="H97" s="52"/>
      <c r="I97" s="102"/>
      <c r="J97" s="52"/>
      <c r="K97" s="102"/>
      <c r="L97" s="52"/>
      <c r="M97" s="102" t="s">
        <v>2</v>
      </c>
      <c r="N97" s="54"/>
      <c r="O97" s="102" t="s">
        <v>2</v>
      </c>
      <c r="P97" s="52" t="s">
        <v>2</v>
      </c>
      <c r="Q97" s="102" t="s">
        <v>2</v>
      </c>
      <c r="R97" s="52"/>
      <c r="S97" s="56" t="s">
        <v>2</v>
      </c>
      <c r="T97" s="45"/>
      <c r="U97" s="26"/>
      <c r="V97" s="45"/>
      <c r="W97" s="62"/>
      <c r="X97" s="59"/>
      <c r="Y97" s="4"/>
      <c r="Z97" s="4"/>
    </row>
    <row r="98" spans="1:27" ht="24">
      <c r="A98" s="4">
        <v>12180</v>
      </c>
      <c r="B98" s="37" t="s">
        <v>93</v>
      </c>
      <c r="C98" s="45">
        <v>96</v>
      </c>
      <c r="D98" s="8">
        <f>ROUND(C98/A98*1000,1)</f>
        <v>7.9</v>
      </c>
      <c r="E98" s="47">
        <v>11</v>
      </c>
      <c r="F98" s="48">
        <v>132</v>
      </c>
      <c r="G98" s="26">
        <f>ROUND(F98/A98*1000,1)</f>
        <v>10.8</v>
      </c>
      <c r="H98" s="52">
        <v>2</v>
      </c>
      <c r="I98" s="102">
        <f t="shared" si="5"/>
        <v>20.8</v>
      </c>
      <c r="J98" s="52">
        <v>0</v>
      </c>
      <c r="K98" s="102">
        <f t="shared" si="3"/>
        <v>0</v>
      </c>
      <c r="L98" s="52">
        <v>3</v>
      </c>
      <c r="M98" s="102">
        <f>ROUND(L98/Y98*1000,1)</f>
        <v>30</v>
      </c>
      <c r="N98" s="54">
        <v>1</v>
      </c>
      <c r="O98" s="102">
        <f>ROUND(N98/Y98*1000,1)</f>
        <v>10</v>
      </c>
      <c r="P98" s="52">
        <v>0</v>
      </c>
      <c r="Q98" s="102">
        <f>ROUND(P98/AA98*1000,1)</f>
        <v>0</v>
      </c>
      <c r="R98" s="52">
        <v>0</v>
      </c>
      <c r="S98" s="56">
        <f>P98-R98</f>
        <v>0</v>
      </c>
      <c r="T98" s="45">
        <v>52</v>
      </c>
      <c r="U98" s="26">
        <f>ROUND(T98/A98*1000,1)</f>
        <v>4.3</v>
      </c>
      <c r="V98" s="45">
        <v>23</v>
      </c>
      <c r="W98" s="62">
        <f t="shared" si="4"/>
        <v>1.89</v>
      </c>
      <c r="X98" s="58">
        <v>1.39</v>
      </c>
      <c r="Y98" s="4">
        <f>C98+L98+N98</f>
        <v>100</v>
      </c>
      <c r="Z98" s="4"/>
      <c r="AA98">
        <f>C98+R98</f>
        <v>96</v>
      </c>
    </row>
    <row r="99" spans="1:27" ht="24">
      <c r="A99" s="4">
        <v>10104</v>
      </c>
      <c r="B99" s="37" t="s">
        <v>94</v>
      </c>
      <c r="C99" s="45">
        <v>84</v>
      </c>
      <c r="D99" s="8">
        <f>ROUND(C99/A99*1000,1)</f>
        <v>8.3</v>
      </c>
      <c r="E99" s="47">
        <v>7</v>
      </c>
      <c r="F99" s="48">
        <v>112</v>
      </c>
      <c r="G99" s="26">
        <f>ROUND(F99/A99*1000,1)</f>
        <v>11.1</v>
      </c>
      <c r="H99" s="52">
        <v>0</v>
      </c>
      <c r="I99" s="102">
        <f t="shared" si="5"/>
        <v>0</v>
      </c>
      <c r="J99" s="52">
        <v>0</v>
      </c>
      <c r="K99" s="102">
        <f t="shared" si="3"/>
        <v>0</v>
      </c>
      <c r="L99" s="52">
        <v>2</v>
      </c>
      <c r="M99" s="102">
        <f>ROUND(L99/Y99*1000,1)</f>
        <v>23</v>
      </c>
      <c r="N99" s="54">
        <v>1</v>
      </c>
      <c r="O99" s="102">
        <f>ROUND(N99/Y99*1000,1)</f>
        <v>11.5</v>
      </c>
      <c r="P99" s="52">
        <v>0</v>
      </c>
      <c r="Q99" s="102">
        <f>ROUND(P99/AA99*1000,1)</f>
        <v>0</v>
      </c>
      <c r="R99" s="52">
        <v>0</v>
      </c>
      <c r="S99" s="56">
        <f>P99-R99</f>
        <v>0</v>
      </c>
      <c r="T99" s="45">
        <v>67</v>
      </c>
      <c r="U99" s="26">
        <f>ROUND(T99/A99*1000,1)</f>
        <v>6.6</v>
      </c>
      <c r="V99" s="45">
        <v>18</v>
      </c>
      <c r="W99" s="62">
        <f t="shared" si="4"/>
        <v>1.78</v>
      </c>
      <c r="X99" s="58">
        <v>1.5</v>
      </c>
      <c r="Y99" s="4">
        <f>C99+L99+N99</f>
        <v>87</v>
      </c>
      <c r="Z99" s="4"/>
      <c r="AA99">
        <f>C99+R99</f>
        <v>84</v>
      </c>
    </row>
    <row r="100" spans="1:27" ht="24">
      <c r="A100" s="4">
        <v>45973</v>
      </c>
      <c r="B100" s="149" t="s">
        <v>95</v>
      </c>
      <c r="C100" s="45">
        <v>380</v>
      </c>
      <c r="D100" s="8">
        <f>ROUND(C100/A100*1000,1)</f>
        <v>8.3</v>
      </c>
      <c r="E100" s="47">
        <v>29</v>
      </c>
      <c r="F100" s="48">
        <v>309</v>
      </c>
      <c r="G100" s="26">
        <f>ROUND(F100/A100*1000,1)</f>
        <v>6.7</v>
      </c>
      <c r="H100" s="52">
        <v>1</v>
      </c>
      <c r="I100" s="102">
        <f t="shared" si="5"/>
        <v>2.6</v>
      </c>
      <c r="J100" s="52">
        <v>1</v>
      </c>
      <c r="K100" s="102">
        <f t="shared" si="3"/>
        <v>2.6</v>
      </c>
      <c r="L100" s="52">
        <v>3</v>
      </c>
      <c r="M100" s="102">
        <f>ROUND(L100/Y100*1000,1)</f>
        <v>7.7</v>
      </c>
      <c r="N100" s="54">
        <v>8</v>
      </c>
      <c r="O100" s="102">
        <f>ROUND(N100/Y100*1000,1)</f>
        <v>20.5</v>
      </c>
      <c r="P100" s="52">
        <v>2</v>
      </c>
      <c r="Q100" s="102">
        <f t="shared" si="6"/>
        <v>5.2</v>
      </c>
      <c r="R100" s="52">
        <v>1</v>
      </c>
      <c r="S100" s="56">
        <f>P100-R100</f>
        <v>1</v>
      </c>
      <c r="T100" s="45">
        <v>213</v>
      </c>
      <c r="U100" s="26">
        <f>ROUND(T100/A100*1000,1)</f>
        <v>4.6</v>
      </c>
      <c r="V100" s="45">
        <v>87</v>
      </c>
      <c r="W100" s="62">
        <f t="shared" si="4"/>
        <v>1.89</v>
      </c>
      <c r="X100" s="58">
        <v>1.35</v>
      </c>
      <c r="Y100" s="4">
        <f>C100+L100+N100</f>
        <v>391</v>
      </c>
      <c r="Z100" s="4"/>
      <c r="AA100">
        <f>C100+R100</f>
        <v>381</v>
      </c>
    </row>
    <row r="101" spans="1:27" ht="24">
      <c r="A101" s="4">
        <v>20219</v>
      </c>
      <c r="B101" s="149" t="s">
        <v>96</v>
      </c>
      <c r="C101" s="45">
        <v>147</v>
      </c>
      <c r="D101" s="8">
        <f>ROUND(C101/A101*1000,1)</f>
        <v>7.3</v>
      </c>
      <c r="E101" s="47">
        <v>16</v>
      </c>
      <c r="F101" s="48">
        <v>214</v>
      </c>
      <c r="G101" s="26">
        <f>ROUND(F101/A101*1000,1)</f>
        <v>10.6</v>
      </c>
      <c r="H101" s="52">
        <v>0</v>
      </c>
      <c r="I101" s="102">
        <f t="shared" si="5"/>
        <v>0</v>
      </c>
      <c r="J101" s="52">
        <v>0</v>
      </c>
      <c r="K101" s="102">
        <f t="shared" si="3"/>
        <v>0</v>
      </c>
      <c r="L101" s="52">
        <v>2</v>
      </c>
      <c r="M101" s="102">
        <f>ROUND(L101/Y101*1000,1)</f>
        <v>13.1</v>
      </c>
      <c r="N101" s="54">
        <v>4</v>
      </c>
      <c r="O101" s="102">
        <f>ROUND(N101/Y101*1000,1)</f>
        <v>26.1</v>
      </c>
      <c r="P101" s="52">
        <v>0</v>
      </c>
      <c r="Q101" s="102">
        <f t="shared" si="6"/>
        <v>0</v>
      </c>
      <c r="R101" s="52">
        <v>0</v>
      </c>
      <c r="S101" s="56">
        <f>P101-R101</f>
        <v>0</v>
      </c>
      <c r="T101" s="45">
        <v>91</v>
      </c>
      <c r="U101" s="26">
        <f>ROUND(T101/A101*1000,1)</f>
        <v>4.5</v>
      </c>
      <c r="V101" s="45">
        <v>44</v>
      </c>
      <c r="W101" s="62">
        <f t="shared" si="4"/>
        <v>2.18</v>
      </c>
      <c r="X101" s="58">
        <v>1.27</v>
      </c>
      <c r="Y101" s="4">
        <f>C101+L101+N101</f>
        <v>153</v>
      </c>
      <c r="Z101" s="4"/>
      <c r="AA101">
        <f>C101+R101</f>
        <v>147</v>
      </c>
    </row>
    <row r="102" spans="1:27" ht="24">
      <c r="A102" s="4">
        <v>24563</v>
      </c>
      <c r="B102" s="36" t="s">
        <v>97</v>
      </c>
      <c r="C102" s="45">
        <v>231</v>
      </c>
      <c r="D102" s="8">
        <f>ROUND(C102/A102*1000,1)</f>
        <v>9.4</v>
      </c>
      <c r="E102" s="47">
        <v>19</v>
      </c>
      <c r="F102" s="49">
        <v>229</v>
      </c>
      <c r="G102" s="26">
        <f>ROUND(F102/A102*1000,1)</f>
        <v>9.3</v>
      </c>
      <c r="H102" s="52">
        <v>1</v>
      </c>
      <c r="I102" s="102">
        <f t="shared" si="5"/>
        <v>4.3</v>
      </c>
      <c r="J102" s="52">
        <v>0</v>
      </c>
      <c r="K102" s="102">
        <f t="shared" si="3"/>
        <v>0</v>
      </c>
      <c r="L102" s="52">
        <v>1</v>
      </c>
      <c r="M102" s="102">
        <f>ROUND(L102/Y102*1000,1)</f>
        <v>4.3</v>
      </c>
      <c r="N102" s="54">
        <v>1</v>
      </c>
      <c r="O102" s="102">
        <f>ROUND(N102/Y102*1000,1)</f>
        <v>4.3</v>
      </c>
      <c r="P102" s="52">
        <v>0</v>
      </c>
      <c r="Q102" s="102">
        <f t="shared" si="6"/>
        <v>0</v>
      </c>
      <c r="R102" s="52">
        <v>0</v>
      </c>
      <c r="S102" s="56">
        <f>P102-R102</f>
        <v>0</v>
      </c>
      <c r="T102" s="45">
        <v>119</v>
      </c>
      <c r="U102" s="26">
        <f>ROUND(T102/A102*1000,1)</f>
        <v>4.8</v>
      </c>
      <c r="V102" s="45">
        <v>57</v>
      </c>
      <c r="W102" s="62">
        <f t="shared" si="4"/>
        <v>2.32</v>
      </c>
      <c r="X102" s="58">
        <v>1.5</v>
      </c>
      <c r="Y102" s="4">
        <f>C102+L102+N102</f>
        <v>233</v>
      </c>
      <c r="Z102" s="4"/>
      <c r="AA102">
        <f>C102+R102</f>
        <v>231</v>
      </c>
    </row>
    <row r="103" spans="1:26" ht="15" customHeight="1">
      <c r="A103" s="4"/>
      <c r="B103" s="36"/>
      <c r="C103" s="45"/>
      <c r="D103" s="8"/>
      <c r="E103" s="47"/>
      <c r="F103" s="49"/>
      <c r="G103" s="26"/>
      <c r="H103" s="52"/>
      <c r="I103" s="102" t="s">
        <v>2</v>
      </c>
      <c r="J103" s="52"/>
      <c r="K103" s="102"/>
      <c r="L103" s="52"/>
      <c r="M103" s="102" t="s">
        <v>2</v>
      </c>
      <c r="N103" s="54"/>
      <c r="O103" s="102" t="s">
        <v>2</v>
      </c>
      <c r="P103" s="52"/>
      <c r="Q103" s="102" t="s">
        <v>2</v>
      </c>
      <c r="R103" s="52"/>
      <c r="S103" s="56" t="s">
        <v>2</v>
      </c>
      <c r="T103" s="45"/>
      <c r="U103" s="26"/>
      <c r="V103" s="45"/>
      <c r="W103" s="62"/>
      <c r="X103" s="58"/>
      <c r="Y103" s="4"/>
      <c r="Z103" s="4"/>
    </row>
    <row r="104" spans="1:27" ht="24">
      <c r="A104" s="4">
        <v>19988</v>
      </c>
      <c r="B104" s="36" t="s">
        <v>98</v>
      </c>
      <c r="C104" s="45">
        <v>160</v>
      </c>
      <c r="D104" s="8">
        <f>ROUND(C104/A104*1000,1)</f>
        <v>8</v>
      </c>
      <c r="E104" s="47">
        <v>19</v>
      </c>
      <c r="F104" s="49">
        <v>138</v>
      </c>
      <c r="G104" s="26">
        <f>ROUND(F104/A104*1000,1)</f>
        <v>6.9</v>
      </c>
      <c r="H104" s="52">
        <v>0</v>
      </c>
      <c r="I104" s="102">
        <f t="shared" si="5"/>
        <v>0</v>
      </c>
      <c r="J104" s="52">
        <v>0</v>
      </c>
      <c r="K104" s="102">
        <f t="shared" si="3"/>
        <v>0</v>
      </c>
      <c r="L104" s="52">
        <v>3</v>
      </c>
      <c r="M104" s="102">
        <f>ROUND(L104/Y104*1000,1)</f>
        <v>17.9</v>
      </c>
      <c r="N104" s="54">
        <v>5</v>
      </c>
      <c r="O104" s="102">
        <f>ROUND(N104/Y104*1000,1)</f>
        <v>29.8</v>
      </c>
      <c r="P104" s="52">
        <v>2</v>
      </c>
      <c r="Q104" s="102">
        <f>ROUND(P104/AA104*1000,1)</f>
        <v>12.3</v>
      </c>
      <c r="R104" s="52">
        <v>2</v>
      </c>
      <c r="S104" s="56">
        <f>P104-R104</f>
        <v>0</v>
      </c>
      <c r="T104" s="45">
        <v>89</v>
      </c>
      <c r="U104" s="26">
        <f>ROUND(T104/A104*1000,1)</f>
        <v>4.5</v>
      </c>
      <c r="V104" s="45">
        <v>59</v>
      </c>
      <c r="W104" s="62">
        <f t="shared" si="4"/>
        <v>2.95</v>
      </c>
      <c r="X104" s="58">
        <v>1.3</v>
      </c>
      <c r="Y104" s="4">
        <f>C104+L104+N104</f>
        <v>168</v>
      </c>
      <c r="Z104" s="4"/>
      <c r="AA104">
        <f>C104+R104</f>
        <v>162</v>
      </c>
    </row>
    <row r="105" spans="1:27" ht="24">
      <c r="A105" s="4">
        <v>4807</v>
      </c>
      <c r="B105" s="36" t="s">
        <v>99</v>
      </c>
      <c r="C105" s="45">
        <v>44</v>
      </c>
      <c r="D105" s="8">
        <f>ROUND(C105/A105*1000,1)</f>
        <v>9.2</v>
      </c>
      <c r="E105" s="47">
        <v>6</v>
      </c>
      <c r="F105" s="49">
        <v>51</v>
      </c>
      <c r="G105" s="26">
        <f>ROUND(F105/A105*1000,1)</f>
        <v>10.6</v>
      </c>
      <c r="H105" s="52">
        <v>0</v>
      </c>
      <c r="I105" s="102">
        <f t="shared" si="5"/>
        <v>0</v>
      </c>
      <c r="J105" s="52">
        <v>0</v>
      </c>
      <c r="K105" s="102">
        <f t="shared" si="3"/>
        <v>0</v>
      </c>
      <c r="L105" s="52">
        <v>0</v>
      </c>
      <c r="M105" s="102">
        <f>ROUND(L105/Y105*1000,1)</f>
        <v>0</v>
      </c>
      <c r="N105" s="54">
        <v>0</v>
      </c>
      <c r="O105" s="102">
        <f>ROUND(N105/Y105*1000,1)</f>
        <v>0</v>
      </c>
      <c r="P105" s="52">
        <v>0</v>
      </c>
      <c r="Q105" s="102">
        <f>ROUND(P105/AA105*1000,1)</f>
        <v>0</v>
      </c>
      <c r="R105" s="52">
        <v>0</v>
      </c>
      <c r="S105" s="56">
        <f>P105-R105</f>
        <v>0</v>
      </c>
      <c r="T105" s="45">
        <v>30</v>
      </c>
      <c r="U105" s="26">
        <f>ROUND(T105/A105*1000,1)</f>
        <v>6.2</v>
      </c>
      <c r="V105" s="45">
        <v>7</v>
      </c>
      <c r="W105" s="62">
        <f t="shared" si="4"/>
        <v>1.46</v>
      </c>
      <c r="X105" s="58">
        <v>1.56</v>
      </c>
      <c r="Y105" s="4">
        <f>C105+L105+N105</f>
        <v>44</v>
      </c>
      <c r="Z105" s="4"/>
      <c r="AA105">
        <f>C105+R105</f>
        <v>44</v>
      </c>
    </row>
    <row r="106" spans="1:27" ht="24">
      <c r="A106" s="4">
        <v>11569</v>
      </c>
      <c r="B106" s="36" t="s">
        <v>100</v>
      </c>
      <c r="C106" s="45">
        <v>88</v>
      </c>
      <c r="D106" s="8">
        <f>ROUND(C106/A106*1000,1)</f>
        <v>7.6</v>
      </c>
      <c r="E106" s="47">
        <v>9</v>
      </c>
      <c r="F106" s="49">
        <v>118</v>
      </c>
      <c r="G106" s="26">
        <f>ROUND(F106/A106*1000,1)</f>
        <v>10.2</v>
      </c>
      <c r="H106" s="52">
        <v>0</v>
      </c>
      <c r="I106" s="102">
        <f t="shared" si="5"/>
        <v>0</v>
      </c>
      <c r="J106" s="52">
        <v>0</v>
      </c>
      <c r="K106" s="102">
        <f t="shared" si="3"/>
        <v>0</v>
      </c>
      <c r="L106" s="52">
        <v>5</v>
      </c>
      <c r="M106" s="102">
        <f>ROUND(L106/Y106*1000,1)</f>
        <v>52.6</v>
      </c>
      <c r="N106" s="54">
        <v>2</v>
      </c>
      <c r="O106" s="102">
        <f>ROUND(N106/Y106*1000,1)</f>
        <v>21.1</v>
      </c>
      <c r="P106" s="52">
        <v>2</v>
      </c>
      <c r="Q106" s="102">
        <f t="shared" si="6"/>
        <v>22.2</v>
      </c>
      <c r="R106" s="52">
        <v>2</v>
      </c>
      <c r="S106" s="56">
        <f>P106-R106</f>
        <v>0</v>
      </c>
      <c r="T106" s="45">
        <v>59</v>
      </c>
      <c r="U106" s="26">
        <f>ROUND(T106/A106*1000,1)</f>
        <v>5.1</v>
      </c>
      <c r="V106" s="45">
        <v>19</v>
      </c>
      <c r="W106" s="62">
        <f t="shared" si="4"/>
        <v>1.64</v>
      </c>
      <c r="X106" s="58">
        <v>1.27</v>
      </c>
      <c r="Y106" s="4">
        <f>C106+L106+N106</f>
        <v>95</v>
      </c>
      <c r="Z106" s="4"/>
      <c r="AA106">
        <f>C106+R106</f>
        <v>90</v>
      </c>
    </row>
    <row r="107" spans="1:27" ht="24">
      <c r="A107" s="4">
        <v>14631</v>
      </c>
      <c r="B107" s="37" t="s">
        <v>101</v>
      </c>
      <c r="C107" s="45">
        <v>125</v>
      </c>
      <c r="D107" s="8">
        <f>ROUND(C107/A107*1000,1)</f>
        <v>8.5</v>
      </c>
      <c r="E107" s="47">
        <v>9</v>
      </c>
      <c r="F107" s="48">
        <v>135</v>
      </c>
      <c r="G107" s="26">
        <f>ROUND(F107/A107*1000,1)</f>
        <v>9.2</v>
      </c>
      <c r="H107" s="52">
        <v>0</v>
      </c>
      <c r="I107" s="102">
        <f t="shared" si="5"/>
        <v>0</v>
      </c>
      <c r="J107" s="52">
        <v>0</v>
      </c>
      <c r="K107" s="102">
        <f t="shared" si="3"/>
        <v>0</v>
      </c>
      <c r="L107" s="52">
        <v>1</v>
      </c>
      <c r="M107" s="102">
        <f>ROUND(L107/Y107*1000,1)</f>
        <v>7.9</v>
      </c>
      <c r="N107" s="54">
        <v>1</v>
      </c>
      <c r="O107" s="102">
        <f>ROUND(N107/Y107*1000,1)</f>
        <v>7.9</v>
      </c>
      <c r="P107" s="52">
        <v>0</v>
      </c>
      <c r="Q107" s="102">
        <f t="shared" si="6"/>
        <v>0</v>
      </c>
      <c r="R107" s="52">
        <v>0</v>
      </c>
      <c r="S107" s="56">
        <f>P107-R107</f>
        <v>0</v>
      </c>
      <c r="T107" s="45">
        <v>82</v>
      </c>
      <c r="U107" s="26">
        <f>ROUND(T107/A107*1000,1)</f>
        <v>5.6</v>
      </c>
      <c r="V107" s="45">
        <v>32</v>
      </c>
      <c r="W107" s="62">
        <f t="shared" si="4"/>
        <v>2.19</v>
      </c>
      <c r="X107" s="58">
        <v>1.38</v>
      </c>
      <c r="Y107" s="4">
        <f>C107+L107+N107</f>
        <v>127</v>
      </c>
      <c r="Z107" s="4"/>
      <c r="AA107">
        <f>C107+R107</f>
        <v>125</v>
      </c>
    </row>
    <row r="108" spans="1:27" ht="24">
      <c r="A108" s="4">
        <v>8480</v>
      </c>
      <c r="B108" s="36" t="s">
        <v>102</v>
      </c>
      <c r="C108" s="45">
        <v>51</v>
      </c>
      <c r="D108" s="8">
        <f>ROUND(C108/A108*1000,1)</f>
        <v>6</v>
      </c>
      <c r="E108" s="47">
        <v>9</v>
      </c>
      <c r="F108" s="49">
        <v>103</v>
      </c>
      <c r="G108" s="26">
        <f>ROUND(F108/A108*1000,1)</f>
        <v>12.1</v>
      </c>
      <c r="H108" s="52">
        <v>1</v>
      </c>
      <c r="I108" s="102">
        <f t="shared" si="5"/>
        <v>19.6</v>
      </c>
      <c r="J108" s="52">
        <v>1</v>
      </c>
      <c r="K108" s="102">
        <f t="shared" si="3"/>
        <v>19.6</v>
      </c>
      <c r="L108" s="52">
        <v>1</v>
      </c>
      <c r="M108" s="102">
        <f>ROUND(L108/Y108*1000,1)</f>
        <v>19.2</v>
      </c>
      <c r="N108" s="54">
        <v>0</v>
      </c>
      <c r="O108" s="102">
        <f>ROUND(N108/Y108*1000,1)</f>
        <v>0</v>
      </c>
      <c r="P108" s="52">
        <v>1</v>
      </c>
      <c r="Q108" s="102">
        <f t="shared" si="6"/>
        <v>19.2</v>
      </c>
      <c r="R108" s="52">
        <v>1</v>
      </c>
      <c r="S108" s="56">
        <f>P108-R108</f>
        <v>0</v>
      </c>
      <c r="T108" s="45">
        <v>40</v>
      </c>
      <c r="U108" s="26">
        <f>ROUND(T108/A108*1000,1)</f>
        <v>4.7</v>
      </c>
      <c r="V108" s="45">
        <v>12</v>
      </c>
      <c r="W108" s="62">
        <f t="shared" si="4"/>
        <v>1.42</v>
      </c>
      <c r="X108" s="58">
        <v>1</v>
      </c>
      <c r="Y108" s="4">
        <f>C108+L108+N108</f>
        <v>52</v>
      </c>
      <c r="Z108" s="4"/>
      <c r="AA108">
        <f>C108+R108</f>
        <v>52</v>
      </c>
    </row>
    <row r="109" spans="1:26" ht="15" customHeight="1">
      <c r="A109" s="4"/>
      <c r="B109" s="36"/>
      <c r="C109" s="45"/>
      <c r="D109" s="8"/>
      <c r="E109" s="47"/>
      <c r="F109" s="49"/>
      <c r="G109" s="26"/>
      <c r="H109" s="52"/>
      <c r="I109" s="102" t="s">
        <v>2</v>
      </c>
      <c r="J109" s="52"/>
      <c r="K109" s="113"/>
      <c r="L109" s="52"/>
      <c r="M109" s="102" t="s">
        <v>2</v>
      </c>
      <c r="N109" s="54"/>
      <c r="O109" s="102"/>
      <c r="P109" s="52"/>
      <c r="Q109" s="102" t="s">
        <v>2</v>
      </c>
      <c r="R109" s="52"/>
      <c r="S109" s="56" t="s">
        <v>2</v>
      </c>
      <c r="T109" s="45"/>
      <c r="U109" s="26"/>
      <c r="V109" s="45"/>
      <c r="W109" s="62"/>
      <c r="X109" s="58"/>
      <c r="Y109" s="4"/>
      <c r="Z109" s="4"/>
    </row>
    <row r="110" spans="1:27" ht="24">
      <c r="A110" s="4">
        <v>11702</v>
      </c>
      <c r="B110" s="36" t="s">
        <v>103</v>
      </c>
      <c r="C110" s="45">
        <v>73</v>
      </c>
      <c r="D110" s="8">
        <f>ROUND(C110/A110*1000,1)</f>
        <v>6.2</v>
      </c>
      <c r="E110" s="47">
        <v>7</v>
      </c>
      <c r="F110" s="49">
        <v>104</v>
      </c>
      <c r="G110" s="26">
        <f>ROUND(F110/A110*1000,1)</f>
        <v>8.9</v>
      </c>
      <c r="H110" s="52">
        <v>0</v>
      </c>
      <c r="I110" s="102">
        <f t="shared" si="5"/>
        <v>0</v>
      </c>
      <c r="J110" s="52">
        <v>0</v>
      </c>
      <c r="K110" s="102">
        <f t="shared" si="3"/>
        <v>0</v>
      </c>
      <c r="L110" s="52">
        <v>2</v>
      </c>
      <c r="M110" s="102">
        <f>ROUND(L110/Y110*1000,1)</f>
        <v>26.7</v>
      </c>
      <c r="N110" s="54">
        <v>0</v>
      </c>
      <c r="O110" s="102">
        <f>ROUND(N110/Y110*1000,1)</f>
        <v>0</v>
      </c>
      <c r="P110" s="69">
        <v>1</v>
      </c>
      <c r="Q110" s="102">
        <f>ROUND(P110/AA110*1000,1)</f>
        <v>13.5</v>
      </c>
      <c r="R110" s="52">
        <v>1</v>
      </c>
      <c r="S110" s="56">
        <f>P110-R110</f>
        <v>0</v>
      </c>
      <c r="T110" s="45">
        <v>61</v>
      </c>
      <c r="U110" s="26">
        <f>ROUND(T110/A110*1000,1)</f>
        <v>5.2</v>
      </c>
      <c r="V110" s="45">
        <v>17</v>
      </c>
      <c r="W110" s="62">
        <f t="shared" si="4"/>
        <v>1.45</v>
      </c>
      <c r="X110" s="58">
        <v>1.13</v>
      </c>
      <c r="Y110" s="4">
        <f>C110+L110+N110</f>
        <v>75</v>
      </c>
      <c r="Z110" s="4"/>
      <c r="AA110">
        <f>C110+R110</f>
        <v>74</v>
      </c>
    </row>
    <row r="111" spans="1:27" ht="24">
      <c r="A111" s="4">
        <v>8331</v>
      </c>
      <c r="B111" s="36" t="s">
        <v>104</v>
      </c>
      <c r="C111" s="45">
        <v>56</v>
      </c>
      <c r="D111" s="8">
        <f>ROUND(C111/A111*1000,1)</f>
        <v>6.7</v>
      </c>
      <c r="E111" s="47">
        <v>5</v>
      </c>
      <c r="F111" s="49">
        <v>81</v>
      </c>
      <c r="G111" s="26">
        <f>ROUND(F111/A111*1000,1)</f>
        <v>9.7</v>
      </c>
      <c r="H111" s="52">
        <v>0</v>
      </c>
      <c r="I111" s="102">
        <f t="shared" si="5"/>
        <v>0</v>
      </c>
      <c r="J111" s="52">
        <v>0</v>
      </c>
      <c r="K111" s="102">
        <f t="shared" si="3"/>
        <v>0</v>
      </c>
      <c r="L111" s="52">
        <v>1</v>
      </c>
      <c r="M111" s="102">
        <f>ROUND(L111/Y111*1000,1)</f>
        <v>17.5</v>
      </c>
      <c r="N111" s="54">
        <v>0</v>
      </c>
      <c r="O111" s="102">
        <f>ROUND(N111/Y111*1000,1)</f>
        <v>0</v>
      </c>
      <c r="P111" s="69">
        <v>1</v>
      </c>
      <c r="Q111" s="102">
        <f>ROUND(P111/AA111*1000,1)</f>
        <v>17.5</v>
      </c>
      <c r="R111" s="52">
        <v>1</v>
      </c>
      <c r="S111" s="56">
        <f>P111-R111</f>
        <v>0</v>
      </c>
      <c r="T111" s="45">
        <v>29</v>
      </c>
      <c r="U111" s="26">
        <f>ROUND(T111/A111*1000,1)</f>
        <v>3.5</v>
      </c>
      <c r="V111" s="45">
        <v>8</v>
      </c>
      <c r="W111" s="62">
        <f t="shared" si="4"/>
        <v>0.96</v>
      </c>
      <c r="X111" s="58">
        <v>1.22</v>
      </c>
      <c r="Y111" s="4">
        <f>C111+L111+N111</f>
        <v>57</v>
      </c>
      <c r="Z111" s="4"/>
      <c r="AA111">
        <f>C111+R111</f>
        <v>57</v>
      </c>
    </row>
    <row r="112" spans="1:27" ht="24">
      <c r="A112" s="4">
        <v>13996</v>
      </c>
      <c r="B112" s="37" t="s">
        <v>105</v>
      </c>
      <c r="C112" s="45">
        <v>139</v>
      </c>
      <c r="D112" s="8">
        <f>ROUND(C112/A112*1000,1)</f>
        <v>9.9</v>
      </c>
      <c r="E112" s="47">
        <v>7</v>
      </c>
      <c r="F112" s="48">
        <v>125</v>
      </c>
      <c r="G112" s="26">
        <f>ROUND(F112/A112*1000,1)</f>
        <v>8.9</v>
      </c>
      <c r="H112" s="52">
        <v>0</v>
      </c>
      <c r="I112" s="102">
        <f t="shared" si="5"/>
        <v>0</v>
      </c>
      <c r="J112" s="52">
        <v>0</v>
      </c>
      <c r="K112" s="102">
        <f t="shared" si="3"/>
        <v>0</v>
      </c>
      <c r="L112" s="52">
        <v>2</v>
      </c>
      <c r="M112" s="102">
        <f>ROUND(L112/Y112*1000,1)</f>
        <v>14</v>
      </c>
      <c r="N112" s="54">
        <v>2</v>
      </c>
      <c r="O112" s="102">
        <f>ROUND(N112/Y112*1000,1)</f>
        <v>14</v>
      </c>
      <c r="P112" s="69">
        <v>1</v>
      </c>
      <c r="Q112" s="102">
        <f t="shared" si="6"/>
        <v>7.1</v>
      </c>
      <c r="R112" s="52">
        <v>1</v>
      </c>
      <c r="S112" s="56">
        <f>P112-R112</f>
        <v>0</v>
      </c>
      <c r="T112" s="45">
        <v>58</v>
      </c>
      <c r="U112" s="26">
        <f>ROUND(T112/A112*1000,1)</f>
        <v>4.1</v>
      </c>
      <c r="V112" s="45">
        <v>28</v>
      </c>
      <c r="W112" s="62">
        <f t="shared" si="4"/>
        <v>2</v>
      </c>
      <c r="X112" s="58">
        <v>1.59</v>
      </c>
      <c r="Y112" s="4">
        <f>C112+L112+N112</f>
        <v>143</v>
      </c>
      <c r="Z112" s="4"/>
      <c r="AA112">
        <f>C112+R112</f>
        <v>140</v>
      </c>
    </row>
    <row r="113" spans="1:27" ht="24">
      <c r="A113" s="4">
        <v>13251</v>
      </c>
      <c r="B113" s="36" t="s">
        <v>106</v>
      </c>
      <c r="C113" s="45">
        <v>81</v>
      </c>
      <c r="D113" s="8">
        <f>ROUND(C113/A113*1000,1)</f>
        <v>6.1</v>
      </c>
      <c r="E113" s="47">
        <v>5</v>
      </c>
      <c r="F113" s="49">
        <v>143</v>
      </c>
      <c r="G113" s="26">
        <f>ROUND(F113/A113*1000,1)</f>
        <v>10.8</v>
      </c>
      <c r="H113" s="52">
        <v>1</v>
      </c>
      <c r="I113" s="102">
        <f t="shared" si="5"/>
        <v>12.3</v>
      </c>
      <c r="J113" s="52">
        <v>0</v>
      </c>
      <c r="K113" s="102">
        <f t="shared" si="3"/>
        <v>0</v>
      </c>
      <c r="L113" s="52">
        <v>2</v>
      </c>
      <c r="M113" s="102">
        <f>ROUND(L113/Y113*1000,1)</f>
        <v>24.1</v>
      </c>
      <c r="N113" s="54">
        <v>0</v>
      </c>
      <c r="O113" s="102">
        <f>ROUND(N113/Y113*1000,1)</f>
        <v>0</v>
      </c>
      <c r="P113" s="69">
        <v>1</v>
      </c>
      <c r="Q113" s="102">
        <f t="shared" si="6"/>
        <v>12.2</v>
      </c>
      <c r="R113" s="52">
        <v>1</v>
      </c>
      <c r="S113" s="56">
        <f>P113-R113</f>
        <v>0</v>
      </c>
      <c r="T113" s="45">
        <v>51</v>
      </c>
      <c r="U113" s="26">
        <f>ROUND(T113/A113*1000,1)</f>
        <v>3.8</v>
      </c>
      <c r="V113" s="45">
        <v>26</v>
      </c>
      <c r="W113" s="62">
        <f t="shared" si="4"/>
        <v>1.96</v>
      </c>
      <c r="X113" s="58">
        <v>1.07</v>
      </c>
      <c r="Y113" s="4">
        <f>C113+L113+N113</f>
        <v>83</v>
      </c>
      <c r="Z113" s="4"/>
      <c r="AA113">
        <f>C113+R113</f>
        <v>82</v>
      </c>
    </row>
    <row r="114" spans="1:27" ht="24">
      <c r="A114" s="4">
        <v>8774</v>
      </c>
      <c r="B114" s="36" t="s">
        <v>107</v>
      </c>
      <c r="C114" s="45">
        <v>65</v>
      </c>
      <c r="D114" s="8">
        <f>ROUND(C114/A114*1000,1)</f>
        <v>7.4</v>
      </c>
      <c r="E114" s="47">
        <v>3</v>
      </c>
      <c r="F114" s="49">
        <v>79</v>
      </c>
      <c r="G114" s="26">
        <f>ROUND(F114/A114*1000,1)</f>
        <v>9</v>
      </c>
      <c r="H114" s="52">
        <v>0</v>
      </c>
      <c r="I114" s="102">
        <f t="shared" si="5"/>
        <v>0</v>
      </c>
      <c r="J114" s="52">
        <v>0</v>
      </c>
      <c r="K114" s="102">
        <f t="shared" si="3"/>
        <v>0</v>
      </c>
      <c r="L114" s="52">
        <v>1</v>
      </c>
      <c r="M114" s="102">
        <f>ROUND(L114/Y114*1000,1)</f>
        <v>15.2</v>
      </c>
      <c r="N114" s="54">
        <v>0</v>
      </c>
      <c r="O114" s="102">
        <f>ROUND(N114/Y114*1000,1)</f>
        <v>0</v>
      </c>
      <c r="P114" s="69">
        <v>1</v>
      </c>
      <c r="Q114" s="102">
        <f t="shared" si="6"/>
        <v>15.2</v>
      </c>
      <c r="R114" s="52">
        <v>1</v>
      </c>
      <c r="S114" s="56">
        <f>P114-R114</f>
        <v>0</v>
      </c>
      <c r="T114" s="45">
        <v>35</v>
      </c>
      <c r="U114" s="26">
        <f>ROUND(T114/A114*1000,1)</f>
        <v>4</v>
      </c>
      <c r="V114" s="45">
        <v>13</v>
      </c>
      <c r="W114" s="62">
        <f t="shared" si="4"/>
        <v>1.48</v>
      </c>
      <c r="X114" s="58">
        <v>1.39</v>
      </c>
      <c r="Y114" s="4">
        <f>C114+L114+N114</f>
        <v>66</v>
      </c>
      <c r="Z114" s="4"/>
      <c r="AA114">
        <f>C114+R114</f>
        <v>66</v>
      </c>
    </row>
    <row r="115" spans="2:26" ht="15" customHeight="1">
      <c r="B115" s="36"/>
      <c r="C115" s="45"/>
      <c r="D115" s="5"/>
      <c r="E115" s="47"/>
      <c r="F115" s="49"/>
      <c r="G115" s="25"/>
      <c r="H115" s="52"/>
      <c r="I115" s="102" t="s">
        <v>2</v>
      </c>
      <c r="J115" s="52"/>
      <c r="K115" s="113"/>
      <c r="L115" s="52"/>
      <c r="M115" s="102" t="s">
        <v>2</v>
      </c>
      <c r="N115" s="54"/>
      <c r="O115" s="102" t="s">
        <v>2</v>
      </c>
      <c r="P115" s="69"/>
      <c r="Q115" s="102" t="s">
        <v>2</v>
      </c>
      <c r="R115" s="52"/>
      <c r="S115" s="56" t="s">
        <v>2</v>
      </c>
      <c r="T115" s="45"/>
      <c r="U115" s="25"/>
      <c r="V115" s="45"/>
      <c r="W115" s="62"/>
      <c r="X115" s="58"/>
      <c r="Y115" s="4"/>
      <c r="Z115" s="4"/>
    </row>
    <row r="116" spans="1:27" ht="24">
      <c r="A116" s="4">
        <v>11023</v>
      </c>
      <c r="B116" s="36" t="s">
        <v>108</v>
      </c>
      <c r="C116" s="45">
        <v>45</v>
      </c>
      <c r="D116" s="8">
        <f>ROUND(C116/A116*1000,1)</f>
        <v>4.1</v>
      </c>
      <c r="E116" s="47">
        <v>4</v>
      </c>
      <c r="F116" s="49">
        <v>127</v>
      </c>
      <c r="G116" s="26">
        <f>ROUND(F116/A116*1000,1)</f>
        <v>11.5</v>
      </c>
      <c r="H116" s="52">
        <v>1</v>
      </c>
      <c r="I116" s="102">
        <f t="shared" si="5"/>
        <v>22.2</v>
      </c>
      <c r="J116" s="52">
        <v>0</v>
      </c>
      <c r="K116" s="102">
        <f t="shared" si="3"/>
        <v>0</v>
      </c>
      <c r="L116" s="52">
        <v>1</v>
      </c>
      <c r="M116" s="102">
        <f>ROUND(L116/Y116*1000,1)</f>
        <v>21.3</v>
      </c>
      <c r="N116" s="54">
        <v>1</v>
      </c>
      <c r="O116" s="102">
        <f aca="true" t="shared" si="7" ref="O116:O131">ROUND(N116/Y116*1000,1)</f>
        <v>21.3</v>
      </c>
      <c r="P116" s="69">
        <v>1</v>
      </c>
      <c r="Q116" s="102">
        <f>ROUND(P116/AA116*1000,1)</f>
        <v>21.7</v>
      </c>
      <c r="R116" s="52">
        <v>1</v>
      </c>
      <c r="S116" s="56">
        <f>P116-R116</f>
        <v>0</v>
      </c>
      <c r="T116" s="45">
        <v>34</v>
      </c>
      <c r="U116" s="26">
        <f>ROUND(T116/A116*1000,1)</f>
        <v>3.1</v>
      </c>
      <c r="V116" s="45">
        <v>18</v>
      </c>
      <c r="W116" s="62">
        <f t="shared" si="4"/>
        <v>1.63</v>
      </c>
      <c r="X116" s="59">
        <v>0.85</v>
      </c>
      <c r="Y116" s="4">
        <f>C116+L116+N116</f>
        <v>47</v>
      </c>
      <c r="Z116" s="4"/>
      <c r="AA116">
        <f>C116+R116</f>
        <v>46</v>
      </c>
    </row>
    <row r="117" spans="1:27" ht="24">
      <c r="A117" s="4">
        <v>12253</v>
      </c>
      <c r="B117" s="36" t="s">
        <v>109</v>
      </c>
      <c r="C117" s="45">
        <v>76</v>
      </c>
      <c r="D117" s="8">
        <f>ROUND(C117/A117*1000,1)</f>
        <v>6.2</v>
      </c>
      <c r="E117" s="47">
        <v>7</v>
      </c>
      <c r="F117" s="49">
        <v>162</v>
      </c>
      <c r="G117" s="26">
        <f>ROUND(F117/A117*1000,1)</f>
        <v>13.2</v>
      </c>
      <c r="H117" s="52">
        <v>0</v>
      </c>
      <c r="I117" s="102">
        <f t="shared" si="5"/>
        <v>0</v>
      </c>
      <c r="J117" s="52">
        <v>0</v>
      </c>
      <c r="K117" s="102">
        <f t="shared" si="3"/>
        <v>0</v>
      </c>
      <c r="L117" s="52">
        <v>1</v>
      </c>
      <c r="M117" s="102">
        <f>ROUND(L117/Y117*1000,1)</f>
        <v>12.8</v>
      </c>
      <c r="N117" s="54">
        <v>1</v>
      </c>
      <c r="O117" s="102">
        <f t="shared" si="7"/>
        <v>12.8</v>
      </c>
      <c r="P117" s="69">
        <v>0</v>
      </c>
      <c r="Q117" s="102">
        <f>ROUND(P117/AA117*1000,1)</f>
        <v>0</v>
      </c>
      <c r="R117" s="52">
        <v>0</v>
      </c>
      <c r="S117" s="56">
        <f>P117-R117</f>
        <v>0</v>
      </c>
      <c r="T117" s="45">
        <v>46</v>
      </c>
      <c r="U117" s="26">
        <f>ROUND(T117/A117*1000,1)</f>
        <v>3.8</v>
      </c>
      <c r="V117" s="45">
        <v>15</v>
      </c>
      <c r="W117" s="62">
        <f t="shared" si="4"/>
        <v>1.22</v>
      </c>
      <c r="X117" s="59">
        <v>1.28</v>
      </c>
      <c r="Y117" s="4">
        <f>C117+L117+N117</f>
        <v>78</v>
      </c>
      <c r="Z117" s="4"/>
      <c r="AA117">
        <f>C117+R117</f>
        <v>76</v>
      </c>
    </row>
    <row r="118" spans="1:27" ht="24">
      <c r="A118" s="4">
        <v>8127</v>
      </c>
      <c r="B118" s="36" t="s">
        <v>110</v>
      </c>
      <c r="C118" s="45">
        <v>47</v>
      </c>
      <c r="D118" s="8">
        <f>ROUND(C118/A118*1000,1)</f>
        <v>5.8</v>
      </c>
      <c r="E118" s="47">
        <v>2</v>
      </c>
      <c r="F118" s="49">
        <v>81</v>
      </c>
      <c r="G118" s="26">
        <f>ROUND(F118/A118*1000,1)</f>
        <v>10</v>
      </c>
      <c r="H118" s="52">
        <v>0</v>
      </c>
      <c r="I118" s="102">
        <f t="shared" si="5"/>
        <v>0</v>
      </c>
      <c r="J118" s="52">
        <v>0</v>
      </c>
      <c r="K118" s="102">
        <f t="shared" si="3"/>
        <v>0</v>
      </c>
      <c r="L118" s="52">
        <v>1</v>
      </c>
      <c r="M118" s="102">
        <f>ROUND(L118/Y118*1000,1)</f>
        <v>20.8</v>
      </c>
      <c r="N118" s="54">
        <v>0</v>
      </c>
      <c r="O118" s="102">
        <f t="shared" si="7"/>
        <v>0</v>
      </c>
      <c r="P118" s="69">
        <v>1</v>
      </c>
      <c r="Q118" s="102">
        <f t="shared" si="6"/>
        <v>20.8</v>
      </c>
      <c r="R118" s="52">
        <v>1</v>
      </c>
      <c r="S118" s="56">
        <f>P118-R118</f>
        <v>0</v>
      </c>
      <c r="T118" s="45">
        <v>30</v>
      </c>
      <c r="U118" s="26">
        <f>ROUND(T118/A118*1000,1)</f>
        <v>3.7</v>
      </c>
      <c r="V118" s="45">
        <v>10</v>
      </c>
      <c r="W118" s="62">
        <f t="shared" si="4"/>
        <v>1.23</v>
      </c>
      <c r="X118" s="59">
        <v>1.18</v>
      </c>
      <c r="Y118" s="4">
        <f>C118+L118+N118</f>
        <v>48</v>
      </c>
      <c r="Z118" s="4"/>
      <c r="AA118">
        <f>C118+R118</f>
        <v>48</v>
      </c>
    </row>
    <row r="119" spans="1:27" ht="24">
      <c r="A119" s="4">
        <v>8071</v>
      </c>
      <c r="B119" s="36" t="s">
        <v>111</v>
      </c>
      <c r="C119" s="45">
        <v>61</v>
      </c>
      <c r="D119" s="8">
        <f>ROUND(C119/A119*1000,1)</f>
        <v>7.6</v>
      </c>
      <c r="E119" s="47">
        <v>6</v>
      </c>
      <c r="F119" s="49">
        <v>123</v>
      </c>
      <c r="G119" s="26">
        <f>ROUND(F119/A119*1000,1)</f>
        <v>15.2</v>
      </c>
      <c r="H119" s="52">
        <v>0</v>
      </c>
      <c r="I119" s="102">
        <f t="shared" si="5"/>
        <v>0</v>
      </c>
      <c r="J119" s="52">
        <v>0</v>
      </c>
      <c r="K119" s="102">
        <f t="shared" si="3"/>
        <v>0</v>
      </c>
      <c r="L119" s="52">
        <v>4</v>
      </c>
      <c r="M119" s="102">
        <f>ROUND(L119/Y119*1000,1)</f>
        <v>60.6</v>
      </c>
      <c r="N119" s="54">
        <v>1</v>
      </c>
      <c r="O119" s="102">
        <f t="shared" si="7"/>
        <v>15.2</v>
      </c>
      <c r="P119" s="69">
        <v>0</v>
      </c>
      <c r="Q119" s="102">
        <f t="shared" si="6"/>
        <v>0</v>
      </c>
      <c r="R119" s="52">
        <v>0</v>
      </c>
      <c r="S119" s="56">
        <f>P119-R119</f>
        <v>0</v>
      </c>
      <c r="T119" s="45">
        <v>48</v>
      </c>
      <c r="U119" s="26">
        <f>ROUND(T119/A119*1000,1)</f>
        <v>5.9</v>
      </c>
      <c r="V119" s="45">
        <v>8</v>
      </c>
      <c r="W119" s="62">
        <f t="shared" si="4"/>
        <v>0.99</v>
      </c>
      <c r="X119" s="59">
        <v>1.55</v>
      </c>
      <c r="Y119" s="4">
        <f>C119+L119+N119</f>
        <v>66</v>
      </c>
      <c r="Z119" s="4"/>
      <c r="AA119">
        <f>C119+R119</f>
        <v>61</v>
      </c>
    </row>
    <row r="120" spans="1:27" ht="24">
      <c r="A120" s="4">
        <v>20612</v>
      </c>
      <c r="B120" s="37" t="s">
        <v>112</v>
      </c>
      <c r="C120" s="45">
        <v>153</v>
      </c>
      <c r="D120" s="8">
        <f>ROUND(C120/A120*1000,1)</f>
        <v>7.4</v>
      </c>
      <c r="E120" s="47">
        <v>10</v>
      </c>
      <c r="F120" s="48">
        <v>262</v>
      </c>
      <c r="G120" s="26">
        <f>ROUND(F120/A120*1000,1)</f>
        <v>12.7</v>
      </c>
      <c r="H120" s="52">
        <v>0</v>
      </c>
      <c r="I120" s="102">
        <f t="shared" si="5"/>
        <v>0</v>
      </c>
      <c r="J120" s="52">
        <v>0</v>
      </c>
      <c r="K120" s="102">
        <f t="shared" si="3"/>
        <v>0</v>
      </c>
      <c r="L120" s="52">
        <v>1</v>
      </c>
      <c r="M120" s="102">
        <f>ROUND(L120/Y120*1000,1)</f>
        <v>6.4</v>
      </c>
      <c r="N120" s="54">
        <v>2</v>
      </c>
      <c r="O120" s="102">
        <f t="shared" si="7"/>
        <v>12.8</v>
      </c>
      <c r="P120" s="69">
        <v>0</v>
      </c>
      <c r="Q120" s="102">
        <f t="shared" si="6"/>
        <v>0</v>
      </c>
      <c r="R120" s="52">
        <v>0</v>
      </c>
      <c r="S120" s="56">
        <f>P120-R120</f>
        <v>0</v>
      </c>
      <c r="T120" s="45">
        <v>94</v>
      </c>
      <c r="U120" s="26">
        <f>ROUND(T120/A120*1000,1)</f>
        <v>4.6</v>
      </c>
      <c r="V120" s="45">
        <v>33</v>
      </c>
      <c r="W120" s="62">
        <f t="shared" si="4"/>
        <v>1.6</v>
      </c>
      <c r="X120" s="59">
        <v>1.32</v>
      </c>
      <c r="Y120" s="4">
        <f>C120+L120+N120</f>
        <v>156</v>
      </c>
      <c r="Z120" s="4"/>
      <c r="AA120">
        <f>C120+R120</f>
        <v>153</v>
      </c>
    </row>
    <row r="121" spans="1:26" ht="15" customHeight="1">
      <c r="A121" s="4"/>
      <c r="B121" s="37"/>
      <c r="C121" s="45"/>
      <c r="D121" s="8"/>
      <c r="E121" s="47"/>
      <c r="F121" s="48"/>
      <c r="G121" s="26"/>
      <c r="H121" s="52"/>
      <c r="I121" s="102" t="s">
        <v>2</v>
      </c>
      <c r="J121" s="52" t="s">
        <v>2</v>
      </c>
      <c r="K121" s="113"/>
      <c r="L121" s="52"/>
      <c r="M121" s="102" t="s">
        <v>2</v>
      </c>
      <c r="N121" s="54"/>
      <c r="O121" s="102" t="s">
        <v>2</v>
      </c>
      <c r="P121" s="54"/>
      <c r="Q121" s="102" t="s">
        <v>2</v>
      </c>
      <c r="R121" s="52"/>
      <c r="S121" s="56" t="s">
        <v>2</v>
      </c>
      <c r="T121" s="45"/>
      <c r="U121" s="26"/>
      <c r="V121" s="45"/>
      <c r="W121" s="62"/>
      <c r="X121" s="59"/>
      <c r="Y121" s="4"/>
      <c r="Z121" s="4"/>
    </row>
    <row r="122" spans="1:27" ht="24">
      <c r="A122" s="4">
        <v>14711</v>
      </c>
      <c r="B122" s="36" t="s">
        <v>113</v>
      </c>
      <c r="C122" s="45">
        <v>109</v>
      </c>
      <c r="D122" s="8">
        <f>ROUND(C122/A122*1000,1)</f>
        <v>7.4</v>
      </c>
      <c r="E122" s="47">
        <v>7</v>
      </c>
      <c r="F122" s="49">
        <v>151</v>
      </c>
      <c r="G122" s="26">
        <f>ROUND(F122/A122*1000,1)</f>
        <v>10.3</v>
      </c>
      <c r="H122" s="52">
        <v>1</v>
      </c>
      <c r="I122" s="102">
        <f t="shared" si="5"/>
        <v>9.2</v>
      </c>
      <c r="J122" s="52">
        <v>0</v>
      </c>
      <c r="K122" s="102">
        <f t="shared" si="3"/>
        <v>0</v>
      </c>
      <c r="L122" s="52">
        <v>0</v>
      </c>
      <c r="M122" s="102">
        <f>ROUND(L122/Y122*1000,1)</f>
        <v>0</v>
      </c>
      <c r="N122" s="54">
        <v>0</v>
      </c>
      <c r="O122" s="102">
        <f>ROUND(N122/Y122*1000,1)</f>
        <v>0</v>
      </c>
      <c r="P122" s="54">
        <v>0</v>
      </c>
      <c r="Q122" s="102">
        <f>ROUND(P122/AA122*1000,1)</f>
        <v>0</v>
      </c>
      <c r="R122" s="52">
        <v>0</v>
      </c>
      <c r="S122" s="56">
        <f>P122-R122</f>
        <v>0</v>
      </c>
      <c r="T122" s="45">
        <v>76</v>
      </c>
      <c r="U122" s="26">
        <f>ROUND(T122/A122*1000,1)</f>
        <v>5.2</v>
      </c>
      <c r="V122" s="45">
        <v>17</v>
      </c>
      <c r="W122" s="62">
        <f t="shared" si="4"/>
        <v>1.16</v>
      </c>
      <c r="X122" s="59">
        <v>1.38</v>
      </c>
      <c r="Y122" s="4">
        <f>C122+L122+N122</f>
        <v>109</v>
      </c>
      <c r="Z122" s="4"/>
      <c r="AA122">
        <f>C122+R122</f>
        <v>109</v>
      </c>
    </row>
    <row r="123" spans="1:27" ht="24">
      <c r="A123" s="4">
        <v>5743</v>
      </c>
      <c r="B123" s="37" t="s">
        <v>114</v>
      </c>
      <c r="C123" s="45">
        <v>37</v>
      </c>
      <c r="D123" s="8">
        <f>ROUND(C123/A123*1000,1)</f>
        <v>6.4</v>
      </c>
      <c r="E123" s="47">
        <v>7</v>
      </c>
      <c r="F123" s="48">
        <v>62</v>
      </c>
      <c r="G123" s="26">
        <f>ROUND(F123/A123*1000,1)</f>
        <v>10.8</v>
      </c>
      <c r="H123" s="52">
        <v>0</v>
      </c>
      <c r="I123" s="102">
        <f t="shared" si="5"/>
        <v>0</v>
      </c>
      <c r="J123" s="52">
        <v>0</v>
      </c>
      <c r="K123" s="102">
        <f t="shared" si="3"/>
        <v>0</v>
      </c>
      <c r="L123" s="52">
        <v>0</v>
      </c>
      <c r="M123" s="113">
        <v>0</v>
      </c>
      <c r="N123" s="54">
        <v>0</v>
      </c>
      <c r="O123" s="102">
        <f t="shared" si="7"/>
        <v>0</v>
      </c>
      <c r="P123" s="54">
        <v>0</v>
      </c>
      <c r="Q123" s="102">
        <f>ROUND(P123/AA123*1000,1)</f>
        <v>0</v>
      </c>
      <c r="R123" s="52">
        <v>0</v>
      </c>
      <c r="S123" s="56">
        <f>P123-R123</f>
        <v>0</v>
      </c>
      <c r="T123" s="45">
        <v>17</v>
      </c>
      <c r="U123" s="26">
        <f>ROUND(T123/A123*1000,1)</f>
        <v>3</v>
      </c>
      <c r="V123" s="45">
        <v>8</v>
      </c>
      <c r="W123" s="62">
        <f t="shared" si="4"/>
        <v>1.39</v>
      </c>
      <c r="X123" s="59">
        <v>1.38</v>
      </c>
      <c r="Y123" s="4">
        <f>C123+L123+N123</f>
        <v>37</v>
      </c>
      <c r="Z123" s="4"/>
      <c r="AA123">
        <f>C123+R123</f>
        <v>37</v>
      </c>
    </row>
    <row r="124" spans="1:27" ht="24">
      <c r="A124" s="4">
        <v>6312</v>
      </c>
      <c r="B124" s="37" t="s">
        <v>115</v>
      </c>
      <c r="C124" s="45">
        <v>29</v>
      </c>
      <c r="D124" s="8">
        <f>ROUND(C124/A124*1000,1)</f>
        <v>4.6</v>
      </c>
      <c r="E124" s="47">
        <v>6</v>
      </c>
      <c r="F124" s="48">
        <v>87</v>
      </c>
      <c r="G124" s="26">
        <f>ROUND(F124/A124*1000,1)</f>
        <v>13.8</v>
      </c>
      <c r="H124" s="52">
        <v>0</v>
      </c>
      <c r="I124" s="102">
        <f t="shared" si="5"/>
        <v>0</v>
      </c>
      <c r="J124" s="52">
        <v>0</v>
      </c>
      <c r="K124" s="102">
        <f t="shared" si="3"/>
        <v>0</v>
      </c>
      <c r="L124" s="52">
        <v>0</v>
      </c>
      <c r="M124" s="102">
        <f>ROUND(L124/Y124*1000,1)</f>
        <v>0</v>
      </c>
      <c r="N124" s="54">
        <v>1</v>
      </c>
      <c r="O124" s="102">
        <f t="shared" si="7"/>
        <v>33.3</v>
      </c>
      <c r="P124" s="54">
        <v>0</v>
      </c>
      <c r="Q124" s="102">
        <f t="shared" si="6"/>
        <v>0</v>
      </c>
      <c r="R124" s="52">
        <v>0</v>
      </c>
      <c r="S124" s="56">
        <f>P124-R124</f>
        <v>0</v>
      </c>
      <c r="T124" s="45">
        <v>18</v>
      </c>
      <c r="U124" s="26">
        <f>ROUND(T124/A124*1000,1)</f>
        <v>2.9</v>
      </c>
      <c r="V124" s="45">
        <v>5</v>
      </c>
      <c r="W124" s="62">
        <f t="shared" si="4"/>
        <v>0.79</v>
      </c>
      <c r="X124" s="59">
        <v>1.17</v>
      </c>
      <c r="Y124" s="4">
        <f>C124+L124+N124</f>
        <v>30</v>
      </c>
      <c r="Z124" s="4"/>
      <c r="AA124">
        <f>C124+R124</f>
        <v>29</v>
      </c>
    </row>
    <row r="125" spans="1:27" ht="24">
      <c r="A125" s="4">
        <v>10685</v>
      </c>
      <c r="B125" s="37" t="s">
        <v>116</v>
      </c>
      <c r="C125" s="45">
        <v>71</v>
      </c>
      <c r="D125" s="8">
        <f>ROUND(C125/A125*1000,1)</f>
        <v>6.6</v>
      </c>
      <c r="E125" s="47">
        <v>3</v>
      </c>
      <c r="F125" s="48">
        <v>122</v>
      </c>
      <c r="G125" s="26">
        <f>ROUND(F125/A125*1000,1)</f>
        <v>11.4</v>
      </c>
      <c r="H125" s="52">
        <v>0</v>
      </c>
      <c r="I125" s="102">
        <f t="shared" si="5"/>
        <v>0</v>
      </c>
      <c r="J125" s="52">
        <v>0</v>
      </c>
      <c r="K125" s="102">
        <f t="shared" si="3"/>
        <v>0</v>
      </c>
      <c r="L125" s="52">
        <v>1</v>
      </c>
      <c r="M125" s="102">
        <f>ROUND(L125/Y125*1000,1)</f>
        <v>13.7</v>
      </c>
      <c r="N125" s="54">
        <v>1</v>
      </c>
      <c r="O125" s="102">
        <f t="shared" si="7"/>
        <v>13.7</v>
      </c>
      <c r="P125" s="54">
        <v>0</v>
      </c>
      <c r="Q125" s="102">
        <f t="shared" si="6"/>
        <v>0</v>
      </c>
      <c r="R125" s="52">
        <v>0</v>
      </c>
      <c r="S125" s="56">
        <f>P125-R125</f>
        <v>0</v>
      </c>
      <c r="T125" s="45">
        <v>35</v>
      </c>
      <c r="U125" s="26">
        <f>ROUND(T125/A125*1000,1)</f>
        <v>3.3</v>
      </c>
      <c r="V125" s="45">
        <v>4</v>
      </c>
      <c r="W125" s="62">
        <f t="shared" si="4"/>
        <v>0.37</v>
      </c>
      <c r="X125" s="59">
        <v>1.47</v>
      </c>
      <c r="Y125" s="4">
        <f>C125+L125+N125</f>
        <v>73</v>
      </c>
      <c r="Z125" s="4"/>
      <c r="AA125">
        <f>C125+R125</f>
        <v>71</v>
      </c>
    </row>
    <row r="126" spans="1:27" ht="24">
      <c r="A126" s="4">
        <v>4772</v>
      </c>
      <c r="B126" s="36" t="s">
        <v>117</v>
      </c>
      <c r="C126" s="45">
        <v>21</v>
      </c>
      <c r="D126" s="8">
        <f>ROUND(C126/A126*1000,1)</f>
        <v>4.4</v>
      </c>
      <c r="E126" s="47">
        <v>1</v>
      </c>
      <c r="F126" s="49">
        <v>63</v>
      </c>
      <c r="G126" s="26">
        <f>ROUND(F126/A126*1000,1)</f>
        <v>13.2</v>
      </c>
      <c r="H126" s="52">
        <v>0</v>
      </c>
      <c r="I126" s="102">
        <f t="shared" si="5"/>
        <v>0</v>
      </c>
      <c r="J126" s="52">
        <v>0</v>
      </c>
      <c r="K126" s="102">
        <f t="shared" si="3"/>
        <v>0</v>
      </c>
      <c r="L126" s="52">
        <v>0</v>
      </c>
      <c r="M126" s="113">
        <v>0</v>
      </c>
      <c r="N126" s="54">
        <v>1</v>
      </c>
      <c r="O126" s="102">
        <f t="shared" si="7"/>
        <v>45.5</v>
      </c>
      <c r="P126" s="54">
        <v>0</v>
      </c>
      <c r="Q126" s="102">
        <f t="shared" si="6"/>
        <v>0</v>
      </c>
      <c r="R126" s="52">
        <v>0</v>
      </c>
      <c r="S126" s="56">
        <f>P126-R126</f>
        <v>0</v>
      </c>
      <c r="T126" s="45">
        <v>17</v>
      </c>
      <c r="U126" s="26">
        <f>ROUND(T126/A126*1000,1)</f>
        <v>3.6</v>
      </c>
      <c r="V126" s="45">
        <v>11</v>
      </c>
      <c r="W126" s="62">
        <f t="shared" si="4"/>
        <v>2.31</v>
      </c>
      <c r="X126" s="59">
        <v>1.09</v>
      </c>
      <c r="Y126" s="4">
        <f>C126+L126+N126</f>
        <v>22</v>
      </c>
      <c r="Z126" s="4"/>
      <c r="AA126">
        <f>C126+R126</f>
        <v>21</v>
      </c>
    </row>
    <row r="127" spans="1:26" ht="15" customHeight="1">
      <c r="A127" s="4"/>
      <c r="B127" s="36"/>
      <c r="C127" s="45"/>
      <c r="D127" s="8"/>
      <c r="E127" s="47" t="s">
        <v>2</v>
      </c>
      <c r="F127" s="49"/>
      <c r="G127" s="26"/>
      <c r="H127" s="52"/>
      <c r="I127" s="102" t="s">
        <v>2</v>
      </c>
      <c r="J127" s="52"/>
      <c r="K127" s="113"/>
      <c r="L127" s="52"/>
      <c r="M127" s="102" t="s">
        <v>2</v>
      </c>
      <c r="N127" s="54"/>
      <c r="O127" s="102" t="s">
        <v>2</v>
      </c>
      <c r="P127" s="54"/>
      <c r="Q127" s="102" t="s">
        <v>2</v>
      </c>
      <c r="R127" s="52"/>
      <c r="S127" s="56" t="s">
        <v>2</v>
      </c>
      <c r="T127" s="45"/>
      <c r="U127" s="26"/>
      <c r="V127" s="45"/>
      <c r="W127" s="62"/>
      <c r="X127" s="59"/>
      <c r="Y127" s="4"/>
      <c r="Z127" s="4"/>
    </row>
    <row r="128" spans="1:27" ht="24">
      <c r="A128">
        <v>6129</v>
      </c>
      <c r="B128" s="37" t="s">
        <v>118</v>
      </c>
      <c r="C128" s="45">
        <v>42</v>
      </c>
      <c r="D128" s="8">
        <f>ROUND(C128/A128*1000,1)</f>
        <v>6.9</v>
      </c>
      <c r="E128" s="47">
        <v>7</v>
      </c>
      <c r="F128" s="48">
        <v>91</v>
      </c>
      <c r="G128" s="26">
        <f>ROUND(F128/A128*1000,1)</f>
        <v>14.8</v>
      </c>
      <c r="H128" s="52">
        <v>1</v>
      </c>
      <c r="I128" s="102">
        <f t="shared" si="5"/>
        <v>23.8</v>
      </c>
      <c r="J128" s="52">
        <v>1</v>
      </c>
      <c r="K128" s="102">
        <f t="shared" si="3"/>
        <v>23.8</v>
      </c>
      <c r="L128" s="52">
        <v>0</v>
      </c>
      <c r="M128" s="102">
        <f>ROUND(L128/Y128*1000,1)</f>
        <v>0</v>
      </c>
      <c r="N128" s="54">
        <v>1</v>
      </c>
      <c r="O128" s="102">
        <f>ROUND(N128/Y128*1000,1)</f>
        <v>23.3</v>
      </c>
      <c r="P128" s="54">
        <v>1</v>
      </c>
      <c r="Q128" s="102">
        <f>ROUND(P128/AA128*1000,1)</f>
        <v>23.8</v>
      </c>
      <c r="R128" s="52">
        <v>0</v>
      </c>
      <c r="S128" s="56">
        <f>P128-R128</f>
        <v>1</v>
      </c>
      <c r="T128" s="45">
        <v>22</v>
      </c>
      <c r="U128" s="26">
        <f>ROUND(T128/A128*1000,1)</f>
        <v>3.6</v>
      </c>
      <c r="V128" s="45">
        <v>8</v>
      </c>
      <c r="W128" s="62">
        <f t="shared" si="4"/>
        <v>1.31</v>
      </c>
      <c r="X128" s="59">
        <v>1.44</v>
      </c>
      <c r="Y128" s="4">
        <f>C128+L128+N128</f>
        <v>43</v>
      </c>
      <c r="Z128" s="4"/>
      <c r="AA128">
        <f>C128+R128</f>
        <v>42</v>
      </c>
    </row>
    <row r="129" spans="1:27" ht="24">
      <c r="A129">
        <v>13273</v>
      </c>
      <c r="B129" s="37" t="s">
        <v>119</v>
      </c>
      <c r="C129" s="45">
        <v>79</v>
      </c>
      <c r="D129" s="8">
        <f>ROUND(C129/A129*1000,1)</f>
        <v>6</v>
      </c>
      <c r="E129" s="47">
        <v>8</v>
      </c>
      <c r="F129" s="48">
        <v>165</v>
      </c>
      <c r="G129" s="26">
        <f>ROUND(F129/A129*1000,1)</f>
        <v>12.4</v>
      </c>
      <c r="H129" s="52">
        <v>0</v>
      </c>
      <c r="I129" s="102">
        <f t="shared" si="5"/>
        <v>0</v>
      </c>
      <c r="J129" s="52">
        <v>0</v>
      </c>
      <c r="K129" s="102">
        <f t="shared" si="3"/>
        <v>0</v>
      </c>
      <c r="L129" s="52">
        <v>4</v>
      </c>
      <c r="M129" s="102">
        <f>ROUND(L129/Y129*1000,1)</f>
        <v>46</v>
      </c>
      <c r="N129" s="54">
        <v>4</v>
      </c>
      <c r="O129" s="102">
        <f t="shared" si="7"/>
        <v>46</v>
      </c>
      <c r="P129" s="54">
        <v>1</v>
      </c>
      <c r="Q129" s="102">
        <f>ROUND(P129/AA129*1000,1)</f>
        <v>12.5</v>
      </c>
      <c r="R129" s="52">
        <v>1</v>
      </c>
      <c r="S129" s="56">
        <f>P129-R129</f>
        <v>0</v>
      </c>
      <c r="T129" s="45">
        <v>44</v>
      </c>
      <c r="U129" s="26">
        <f>ROUND(T129/A129*1000,1)</f>
        <v>3.3</v>
      </c>
      <c r="V129" s="45">
        <v>13</v>
      </c>
      <c r="W129" s="62">
        <f t="shared" si="4"/>
        <v>0.98</v>
      </c>
      <c r="X129" s="59">
        <v>1.24</v>
      </c>
      <c r="Y129" s="4">
        <f>C129+L129+N129</f>
        <v>87</v>
      </c>
      <c r="Z129" s="4"/>
      <c r="AA129">
        <f>C129+R129</f>
        <v>80</v>
      </c>
    </row>
    <row r="130" spans="1:27" ht="24">
      <c r="A130">
        <v>5827</v>
      </c>
      <c r="B130" s="37" t="s">
        <v>120</v>
      </c>
      <c r="C130" s="45">
        <v>35</v>
      </c>
      <c r="D130" s="8">
        <f>ROUND(C130/A130*1000,1)</f>
        <v>6</v>
      </c>
      <c r="E130" s="47">
        <v>6</v>
      </c>
      <c r="F130" s="48">
        <v>87</v>
      </c>
      <c r="G130" s="26">
        <f>ROUND(F130/A130*1000,1)</f>
        <v>14.9</v>
      </c>
      <c r="H130" s="52">
        <v>0</v>
      </c>
      <c r="I130" s="102">
        <f t="shared" si="5"/>
        <v>0</v>
      </c>
      <c r="J130" s="52">
        <v>0</v>
      </c>
      <c r="K130" s="102">
        <f t="shared" si="3"/>
        <v>0</v>
      </c>
      <c r="L130" s="52">
        <v>1</v>
      </c>
      <c r="M130" s="102">
        <f>ROUND(L130/Y130*1000,1)</f>
        <v>27.8</v>
      </c>
      <c r="N130" s="54">
        <v>0</v>
      </c>
      <c r="O130" s="102">
        <f t="shared" si="7"/>
        <v>0</v>
      </c>
      <c r="P130" s="54">
        <v>0</v>
      </c>
      <c r="Q130" s="102">
        <f t="shared" si="6"/>
        <v>0</v>
      </c>
      <c r="R130" s="52">
        <v>0</v>
      </c>
      <c r="S130" s="56">
        <f>P130-R130</f>
        <v>0</v>
      </c>
      <c r="T130" s="45">
        <v>18</v>
      </c>
      <c r="U130" s="26">
        <f>ROUND(T130/A130*1000,1)</f>
        <v>3.1</v>
      </c>
      <c r="V130" s="45">
        <v>4</v>
      </c>
      <c r="W130" s="62">
        <f t="shared" si="4"/>
        <v>0.69</v>
      </c>
      <c r="X130" s="59">
        <v>1.43</v>
      </c>
      <c r="Y130" s="4">
        <f>C130+L130+N130</f>
        <v>36</v>
      </c>
      <c r="Z130" s="4"/>
      <c r="AA130">
        <f>C130+R130</f>
        <v>35</v>
      </c>
    </row>
    <row r="131" spans="1:27" ht="24">
      <c r="A131">
        <v>5840</v>
      </c>
      <c r="B131" s="37" t="s">
        <v>121</v>
      </c>
      <c r="C131" s="45">
        <v>33</v>
      </c>
      <c r="D131" s="8">
        <f>ROUND(C131/A131*1000,1)</f>
        <v>5.7</v>
      </c>
      <c r="E131" s="47">
        <v>0</v>
      </c>
      <c r="F131" s="48">
        <v>76</v>
      </c>
      <c r="G131" s="26">
        <f>ROUND(F131/A131*1000,1)</f>
        <v>13</v>
      </c>
      <c r="H131" s="52">
        <v>0</v>
      </c>
      <c r="I131" s="102">
        <f t="shared" si="5"/>
        <v>0</v>
      </c>
      <c r="J131" s="52">
        <v>0</v>
      </c>
      <c r="K131" s="102">
        <f t="shared" si="3"/>
        <v>0</v>
      </c>
      <c r="L131" s="52">
        <v>1</v>
      </c>
      <c r="M131" s="102">
        <f>ROUND(L131/Y131*1000,1)</f>
        <v>28.6</v>
      </c>
      <c r="N131" s="54">
        <v>1</v>
      </c>
      <c r="O131" s="102">
        <f t="shared" si="7"/>
        <v>28.6</v>
      </c>
      <c r="P131" s="54">
        <v>0</v>
      </c>
      <c r="Q131" s="102">
        <f t="shared" si="6"/>
        <v>0</v>
      </c>
      <c r="R131" s="52">
        <v>0</v>
      </c>
      <c r="S131" s="56">
        <f>P131-R131</f>
        <v>0</v>
      </c>
      <c r="T131" s="45">
        <v>24</v>
      </c>
      <c r="U131" s="26">
        <f>ROUND(T131/A131*1000,1)</f>
        <v>4.1</v>
      </c>
      <c r="V131" s="45">
        <v>8</v>
      </c>
      <c r="W131" s="62">
        <f t="shared" si="4"/>
        <v>1.37</v>
      </c>
      <c r="X131" s="59">
        <v>1.35</v>
      </c>
      <c r="Y131" s="4">
        <f>C131+L131+N131</f>
        <v>35</v>
      </c>
      <c r="Z131" s="4"/>
      <c r="AA131">
        <f>C131+R131</f>
        <v>33</v>
      </c>
    </row>
    <row r="132" spans="1:27" ht="24.75" thickBot="1">
      <c r="A132">
        <v>7865</v>
      </c>
      <c r="B132" s="150" t="s">
        <v>122</v>
      </c>
      <c r="C132" s="46">
        <v>53</v>
      </c>
      <c r="D132" s="29">
        <f>ROUND(C132/A132*1000,1)</f>
        <v>6.7</v>
      </c>
      <c r="E132" s="50">
        <v>3</v>
      </c>
      <c r="F132" s="51">
        <v>96</v>
      </c>
      <c r="G132" s="30">
        <f>ROUND(F132/A132*1000,1)</f>
        <v>12.2</v>
      </c>
      <c r="H132" s="53">
        <v>0</v>
      </c>
      <c r="I132" s="103">
        <f t="shared" si="5"/>
        <v>0</v>
      </c>
      <c r="J132" s="53">
        <v>0</v>
      </c>
      <c r="K132" s="122">
        <f t="shared" si="3"/>
        <v>0</v>
      </c>
      <c r="L132" s="53">
        <v>1</v>
      </c>
      <c r="M132" s="103">
        <f>ROUND(L132/Y132*1000,1)</f>
        <v>18.2</v>
      </c>
      <c r="N132" s="55">
        <v>1</v>
      </c>
      <c r="O132" s="129">
        <f>ROUND(N132/Y132*1000,1)</f>
        <v>18.2</v>
      </c>
      <c r="P132" s="55">
        <v>0</v>
      </c>
      <c r="Q132" s="103">
        <f>ROUND(P132/AA132*1000,1)</f>
        <v>0</v>
      </c>
      <c r="R132" s="53">
        <v>0</v>
      </c>
      <c r="S132" s="57">
        <f>P132-R132</f>
        <v>0</v>
      </c>
      <c r="T132" s="46">
        <v>35</v>
      </c>
      <c r="U132" s="30">
        <f>ROUND(T132/A132*1000,1)</f>
        <v>4.5</v>
      </c>
      <c r="V132" s="46">
        <v>16</v>
      </c>
      <c r="W132" s="63">
        <f>ROUND(V132/A132*1000,2)</f>
        <v>2.03</v>
      </c>
      <c r="X132" s="68">
        <v>1.3</v>
      </c>
      <c r="Y132" s="31">
        <f>C132+L132+N132</f>
        <v>55</v>
      </c>
      <c r="Z132" s="31"/>
      <c r="AA132">
        <f>C132+R132</f>
        <v>53</v>
      </c>
    </row>
    <row r="133" spans="1:26" ht="24.75" customHeight="1">
      <c r="A133" s="4"/>
      <c r="B133" s="2"/>
      <c r="C133" s="3"/>
      <c r="D133" s="2"/>
      <c r="E133" s="3"/>
      <c r="F133" s="32"/>
      <c r="G133" s="2"/>
      <c r="H133" s="2"/>
      <c r="I133" s="114"/>
      <c r="J133" s="2"/>
      <c r="L133" s="2"/>
      <c r="M133" s="123" t="s">
        <v>1</v>
      </c>
      <c r="N133" s="2"/>
      <c r="O133" s="123" t="s">
        <v>1</v>
      </c>
      <c r="P133" s="2"/>
      <c r="Q133" s="123" t="s">
        <v>1</v>
      </c>
      <c r="R133" s="2"/>
      <c r="S133" s="2"/>
      <c r="T133" s="3"/>
      <c r="U133" s="27" t="s">
        <v>2</v>
      </c>
      <c r="V133" s="3"/>
      <c r="W133" s="27" t="s">
        <v>2</v>
      </c>
      <c r="Y133" s="4"/>
      <c r="Z133" s="4"/>
    </row>
    <row r="134" spans="1:26" ht="24.75" customHeight="1">
      <c r="A134" s="4"/>
      <c r="B134" s="2"/>
      <c r="C134" s="3"/>
      <c r="D134" s="2"/>
      <c r="E134" s="3"/>
      <c r="F134" s="32"/>
      <c r="G134" s="2"/>
      <c r="H134" s="2"/>
      <c r="I134" s="114"/>
      <c r="J134" s="2"/>
      <c r="K134" s="123" t="s">
        <v>1</v>
      </c>
      <c r="L134" s="2"/>
      <c r="M134" s="123"/>
      <c r="N134" s="2"/>
      <c r="O134" s="123"/>
      <c r="P134" s="2"/>
      <c r="Q134" s="123"/>
      <c r="R134" s="2"/>
      <c r="S134" s="2"/>
      <c r="T134" s="3"/>
      <c r="U134" s="27"/>
      <c r="V134" s="3"/>
      <c r="W134" s="27"/>
      <c r="Y134" s="4"/>
      <c r="Z134" s="4"/>
    </row>
    <row r="135" ht="24.75" customHeight="1">
      <c r="K135" s="123"/>
    </row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</sheetData>
  <mergeCells count="34">
    <mergeCell ref="V72:V73"/>
    <mergeCell ref="L72:L73"/>
    <mergeCell ref="N72:N73"/>
    <mergeCell ref="P72:P73"/>
    <mergeCell ref="T72:T73"/>
    <mergeCell ref="C72:C73"/>
    <mergeCell ref="F72:F73"/>
    <mergeCell ref="H72:H73"/>
    <mergeCell ref="J72:J73"/>
    <mergeCell ref="V5:V6"/>
    <mergeCell ref="C70:E71"/>
    <mergeCell ref="F70:G71"/>
    <mergeCell ref="H70:I70"/>
    <mergeCell ref="J70:K70"/>
    <mergeCell ref="T70:U71"/>
    <mergeCell ref="V70:W71"/>
    <mergeCell ref="L71:M71"/>
    <mergeCell ref="N71:O71"/>
    <mergeCell ref="L5:L6"/>
    <mergeCell ref="N5:N6"/>
    <mergeCell ref="P5:P6"/>
    <mergeCell ref="T5:T6"/>
    <mergeCell ref="C5:C6"/>
    <mergeCell ref="F5:F6"/>
    <mergeCell ref="H5:H6"/>
    <mergeCell ref="J5:J6"/>
    <mergeCell ref="L4:M4"/>
    <mergeCell ref="N4:O4"/>
    <mergeCell ref="T3:U4"/>
    <mergeCell ref="V3:W4"/>
    <mergeCell ref="C3:E4"/>
    <mergeCell ref="H3:I3"/>
    <mergeCell ref="J3:K3"/>
    <mergeCell ref="F3:G4"/>
  </mergeCells>
  <printOptions/>
  <pageMargins left="0.7874015748031497" right="0.4330708661417323" top="0.984251968503937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2007-04-10T02:23:55Z</cp:lastPrinted>
  <dcterms:created xsi:type="dcterms:W3CDTF">2000-02-15T01:29:42Z</dcterms:created>
  <dcterms:modified xsi:type="dcterms:W3CDTF">2007-04-10T05:32:26Z</dcterms:modified>
  <cp:category/>
  <cp:version/>
  <cp:contentType/>
  <cp:contentStatus/>
</cp:coreProperties>
</file>