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775" activeTab="0"/>
  </bookViews>
  <sheets>
    <sheet name="１２表" sheetId="1" r:id="rId1"/>
  </sheets>
  <definedNames>
    <definedName name="_xlnm.Print_Area" localSheetId="0">'１２表'!$B$1:$O$99</definedName>
    <definedName name="_xlnm.Print_Titles" localSheetId="0">'１２表'!$B:$C,'１２表'!$1:$9</definedName>
  </definedNames>
  <calcPr fullCalcOnLoad="1"/>
</workbook>
</file>

<file path=xl/sharedStrings.xml><?xml version="1.0" encoding="utf-8"?>
<sst xmlns="http://schemas.openxmlformats.org/spreadsheetml/2006/main" count="127" uniqueCount="107">
  <si>
    <t>総   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</si>
  <si>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</si>
  <si>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</si>
  <si>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</si>
  <si>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</si>
  <si>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</si>
  <si>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</si>
  <si>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</si>
  <si>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千葉市保健所</t>
  </si>
  <si>
    <t>千葉市中央区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</si>
  <si>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</si>
  <si>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</si>
  <si>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</si>
  <si>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</si>
  <si>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</si>
  <si>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</si>
  <si>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</si>
  <si>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成田市</t>
  </si>
  <si>
    <t>佐倉市</t>
  </si>
  <si>
    <t>四街道市</t>
  </si>
  <si>
    <t>八街市</t>
  </si>
  <si>
    <t>印西市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</si>
  <si>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</si>
  <si>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</si>
  <si>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</si>
  <si>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</si>
  <si>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</si>
  <si>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</si>
  <si>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</si>
  <si>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</si>
  <si>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</si>
  <si>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大多喜町</t>
  </si>
  <si>
    <t>御宿町</t>
  </si>
  <si>
    <t>市原保健所</t>
  </si>
  <si>
    <t>市原市</t>
  </si>
  <si>
    <t>木更津市</t>
  </si>
  <si>
    <t>君津市</t>
  </si>
  <si>
    <t>富津市</t>
  </si>
  <si>
    <t>袖ヶ浦市</t>
  </si>
  <si>
    <t>船橋市</t>
  </si>
  <si>
    <t>鎌ヶ谷市</t>
  </si>
  <si>
    <t>柏市</t>
  </si>
  <si>
    <t>流山市</t>
  </si>
  <si>
    <t>我孫子市</t>
  </si>
  <si>
    <t>習志野保健所</t>
  </si>
  <si>
    <t>習志野市</t>
  </si>
  <si>
    <t>八千代市</t>
  </si>
  <si>
    <t>香取保健所</t>
  </si>
  <si>
    <t>神崎町</t>
  </si>
  <si>
    <t>多古町</t>
  </si>
  <si>
    <t>東庄町</t>
  </si>
  <si>
    <t>海匝保健所</t>
  </si>
  <si>
    <t>銚子市</t>
  </si>
  <si>
    <t>旭市</t>
  </si>
  <si>
    <t>山武保健所</t>
  </si>
  <si>
    <t>東金市</t>
  </si>
  <si>
    <t>大網白里町</t>
  </si>
  <si>
    <t>九十九里町</t>
  </si>
  <si>
    <t>芝山町</t>
  </si>
  <si>
    <t>安房保健所</t>
  </si>
  <si>
    <t>館山市</t>
  </si>
  <si>
    <t>鴨川市</t>
  </si>
  <si>
    <t>鋸南町</t>
  </si>
  <si>
    <t>総　数</t>
  </si>
  <si>
    <t>（再掲）</t>
  </si>
  <si>
    <t>医療施設の</t>
  </si>
  <si>
    <t>従事者</t>
  </si>
  <si>
    <t>薬局・医療</t>
  </si>
  <si>
    <t>施設の従事者</t>
  </si>
  <si>
    <t>医師数(人）</t>
  </si>
  <si>
    <t>歯科医師数(人）</t>
  </si>
  <si>
    <t>薬剤師数(人）</t>
  </si>
  <si>
    <t>夷隅保健所</t>
  </si>
  <si>
    <t>長生保健所</t>
  </si>
  <si>
    <t>印旛保健所</t>
  </si>
  <si>
    <t>君津保健所</t>
  </si>
  <si>
    <t>船橋市保健所</t>
  </si>
  <si>
    <t>（保健所）</t>
  </si>
  <si>
    <t>（市町村）</t>
  </si>
  <si>
    <t>　　　花見川区</t>
  </si>
  <si>
    <t>　　　稲毛区</t>
  </si>
  <si>
    <t>　　　若葉区</t>
  </si>
  <si>
    <t>　　　緑　区</t>
  </si>
  <si>
    <t>　　　美浜区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</si>
  <si>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</si>
  <si>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</si>
  <si>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</si>
  <si>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</si>
  <si>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</si>
  <si>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</si>
  <si>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</si>
  <si>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</si>
  <si>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市原</t>
  </si>
  <si>
    <t>酒々井町</t>
  </si>
  <si>
    <t>人口１０万対（人）</t>
  </si>
  <si>
    <t>医　　師</t>
  </si>
  <si>
    <t>歯科医師</t>
  </si>
  <si>
    <t>薬剤師</t>
  </si>
  <si>
    <t>医師数・歯科医師数・薬剤師数</t>
  </si>
  <si>
    <t>表１２　医師・歯科医師・薬剤師数及び人口１０万対、</t>
  </si>
  <si>
    <t>二次保健医療圏・保健所・市町村別（従業地別）</t>
  </si>
  <si>
    <t>印旛</t>
  </si>
  <si>
    <t>山武長生夷隅</t>
  </si>
  <si>
    <t>柏市保健所</t>
  </si>
  <si>
    <t>　</t>
  </si>
  <si>
    <t>平成２２年１２月３１日現在</t>
  </si>
  <si>
    <t>表１２医師・歯科医師・薬剤師数及び人口１０万対、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</si>
</sst>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  <numFmt numFmtId="178" formatCode="#,##0.0;\-#,##0.0;&quot;-&quot;"/>
    <numFmt numFmtId="179" formatCode="#,##0.00;\-#,##0.00;&quot;-&quot;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);[Red]\(#,##0\)"/>
    <numFmt numFmtId="190" formatCode="#,##0.0;[Red]\-#,##0.0"/>
    <numFmt numFmtId="191" formatCode="#,##0_ "/>
    <numFmt numFmtId="192" formatCode="#,##0.0_ "/>
    <numFmt numFmtId="193" formatCode="0.00_ "/>
    <numFmt numFmtId="194" formatCode="0.0_ "/>
  </numFmts>
  <fonts count="12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38" fontId="5" fillId="0" borderId="5" xfId="17" applyFont="1" applyBorder="1" applyAlignment="1">
      <alignment horizontal="right"/>
    </xf>
    <xf numFmtId="38" fontId="5" fillId="0" borderId="5" xfId="17" applyFont="1" applyBorder="1" applyAlignment="1">
      <alignment/>
    </xf>
    <xf numFmtId="38" fontId="0" fillId="0" borderId="5" xfId="17" applyFont="1" applyBorder="1" applyAlignment="1">
      <alignment horizontal="right"/>
    </xf>
    <xf numFmtId="38" fontId="3" fillId="0" borderId="5" xfId="17" applyFont="1" applyBorder="1" applyAlignment="1">
      <alignment/>
    </xf>
    <xf numFmtId="38" fontId="1" fillId="0" borderId="5" xfId="17" applyFont="1" applyBorder="1" applyAlignment="1">
      <alignment horizontal="right"/>
    </xf>
    <xf numFmtId="38" fontId="1" fillId="0" borderId="5" xfId="17" applyFont="1" applyBorder="1" applyAlignment="1">
      <alignment/>
    </xf>
    <xf numFmtId="38" fontId="1" fillId="0" borderId="4" xfId="17" applyFont="1" applyBorder="1" applyAlignment="1">
      <alignment horizontal="right"/>
    </xf>
    <xf numFmtId="38" fontId="1" fillId="0" borderId="4" xfId="17" applyFont="1" applyBorder="1" applyAlignment="1">
      <alignment/>
    </xf>
    <xf numFmtId="38" fontId="1" fillId="0" borderId="5" xfId="17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78" fontId="3" fillId="0" borderId="3" xfId="0" applyNumberFormat="1" applyFont="1" applyBorder="1" applyAlignment="1">
      <alignment/>
    </xf>
    <xf numFmtId="184" fontId="3" fillId="0" borderId="3" xfId="0" applyNumberFormat="1" applyFont="1" applyBorder="1" applyAlignment="1">
      <alignment/>
    </xf>
    <xf numFmtId="178" fontId="3" fillId="0" borderId="3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5" fillId="0" borderId="5" xfId="0" applyFont="1" applyBorder="1" applyAlignment="1">
      <alignment/>
    </xf>
    <xf numFmtId="38" fontId="11" fillId="0" borderId="0" xfId="17" applyFont="1" applyBorder="1" applyAlignment="1">
      <alignment/>
    </xf>
    <xf numFmtId="190" fontId="5" fillId="0" borderId="8" xfId="17" applyNumberFormat="1" applyFont="1" applyBorder="1" applyAlignment="1">
      <alignment horizontal="right"/>
    </xf>
    <xf numFmtId="190" fontId="1" fillId="0" borderId="8" xfId="17" applyNumberFormat="1" applyFont="1" applyBorder="1" applyAlignment="1">
      <alignment horizontal="right"/>
    </xf>
    <xf numFmtId="190" fontId="1" fillId="0" borderId="4" xfId="17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3" fillId="0" borderId="8" xfId="0" applyFont="1" applyBorder="1" applyAlignment="1">
      <alignment horizontal="distributed"/>
    </xf>
    <xf numFmtId="0" fontId="4" fillId="0" borderId="8" xfId="0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190" fontId="1" fillId="0" borderId="9" xfId="17" applyNumberFormat="1" applyFont="1" applyBorder="1" applyAlignment="1">
      <alignment horizontal="right"/>
    </xf>
    <xf numFmtId="57" fontId="5" fillId="0" borderId="0" xfId="0" applyNumberFormat="1" applyFont="1" applyBorder="1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/>
    </xf>
    <xf numFmtId="176" fontId="1" fillId="0" borderId="5" xfId="0" applyNumberFormat="1" applyFont="1" applyFill="1" applyBorder="1" applyAlignment="1">
      <alignment/>
    </xf>
    <xf numFmtId="38" fontId="5" fillId="0" borderId="5" xfId="17" applyFont="1" applyFill="1" applyBorder="1" applyAlignment="1">
      <alignment horizontal="right"/>
    </xf>
    <xf numFmtId="38" fontId="5" fillId="0" borderId="5" xfId="17" applyFont="1" applyFill="1" applyBorder="1" applyAlignment="1">
      <alignment/>
    </xf>
    <xf numFmtId="38" fontId="3" fillId="0" borderId="5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5" xfId="17" applyFont="1" applyFill="1" applyBorder="1" applyAlignment="1">
      <alignment horizontal="right"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 vertical="center"/>
    </xf>
    <xf numFmtId="38" fontId="1" fillId="0" borderId="4" xfId="17" applyFont="1" applyFill="1" applyBorder="1" applyAlignment="1">
      <alignment horizontal="right"/>
    </xf>
    <xf numFmtId="0" fontId="5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8" fontId="0" fillId="0" borderId="0" xfId="17" applyFont="1" applyBorder="1" applyAlignment="1">
      <alignment/>
    </xf>
    <xf numFmtId="38" fontId="0" fillId="0" borderId="0" xfId="17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5" customHeight="1"/>
  <cols>
    <col min="1" max="1" width="1.37890625" style="11" customWidth="1"/>
    <col min="2" max="2" width="20.875" style="11" customWidth="1"/>
    <col min="3" max="3" width="1.37890625" style="11" customWidth="1"/>
    <col min="4" max="5" width="11.625" style="11" customWidth="1"/>
    <col min="6" max="9" width="11.625" style="74" customWidth="1"/>
    <col min="10" max="15" width="11.625" style="11" customWidth="1"/>
    <col min="16" max="16" width="9.00390625" style="11" customWidth="1"/>
    <col min="17" max="17" width="8.50390625" style="24" hidden="1" customWidth="1"/>
    <col min="18" max="18" width="9.25390625" style="11" bestFit="1" customWidth="1"/>
    <col min="19" max="16384" width="9.00390625" style="11" customWidth="1"/>
  </cols>
  <sheetData>
    <row r="1" spans="3:10" ht="14.25" customHeight="1">
      <c r="C1" s="10"/>
      <c r="D1" s="10" t="s">
        <v>106</v>
      </c>
      <c r="E1" s="10"/>
      <c r="F1" s="59"/>
      <c r="G1" s="59"/>
      <c r="H1" s="59"/>
      <c r="I1" s="59"/>
      <c r="J1" s="10" t="s">
        <v>99</v>
      </c>
    </row>
    <row r="2" spans="3:10" ht="14.25" customHeight="1">
      <c r="C2" s="10"/>
      <c r="D2" s="10" t="s">
        <v>100</v>
      </c>
      <c r="E2" s="10"/>
      <c r="F2" s="59"/>
      <c r="G2" s="59"/>
      <c r="H2" s="59"/>
      <c r="I2" s="59"/>
      <c r="J2" s="10" t="s">
        <v>100</v>
      </c>
    </row>
    <row r="3" spans="2:9" ht="14.25" customHeight="1">
      <c r="B3" s="10"/>
      <c r="C3" s="10"/>
      <c r="D3" s="10"/>
      <c r="E3" s="10"/>
      <c r="F3" s="59"/>
      <c r="G3" s="59"/>
      <c r="H3" s="59"/>
      <c r="I3" s="59"/>
    </row>
    <row r="4" spans="2:15" ht="14.25" customHeight="1">
      <c r="B4" s="1"/>
      <c r="C4" s="2"/>
      <c r="D4" s="2"/>
      <c r="E4" s="2"/>
      <c r="F4" s="60"/>
      <c r="G4" s="60"/>
      <c r="H4" s="60"/>
      <c r="I4" s="75" t="s">
        <v>105</v>
      </c>
      <c r="J4" s="12"/>
      <c r="O4" s="18" t="s">
        <v>105</v>
      </c>
    </row>
    <row r="5" spans="1:15" ht="14.25" customHeight="1">
      <c r="A5" s="24"/>
      <c r="B5" s="38"/>
      <c r="C5" s="39"/>
      <c r="D5" s="85" t="s">
        <v>98</v>
      </c>
      <c r="E5" s="86"/>
      <c r="F5" s="86"/>
      <c r="G5" s="86"/>
      <c r="H5" s="86"/>
      <c r="I5" s="87"/>
      <c r="J5" s="88" t="s">
        <v>94</v>
      </c>
      <c r="K5" s="89"/>
      <c r="L5" s="89"/>
      <c r="M5" s="89"/>
      <c r="N5" s="89"/>
      <c r="O5" s="90"/>
    </row>
    <row r="6" spans="1:15" ht="14.25" customHeight="1">
      <c r="A6" s="24"/>
      <c r="B6" s="13"/>
      <c r="C6" s="36"/>
      <c r="D6" s="89" t="s">
        <v>69</v>
      </c>
      <c r="E6" s="90"/>
      <c r="F6" s="97" t="s">
        <v>70</v>
      </c>
      <c r="G6" s="98"/>
      <c r="H6" s="97" t="s">
        <v>71</v>
      </c>
      <c r="I6" s="98"/>
      <c r="J6" s="88" t="s">
        <v>95</v>
      </c>
      <c r="K6" s="90"/>
      <c r="L6" s="88" t="s">
        <v>96</v>
      </c>
      <c r="M6" s="90"/>
      <c r="N6" s="88" t="s">
        <v>97</v>
      </c>
      <c r="O6" s="90"/>
    </row>
    <row r="7" spans="1:15" ht="14.25" customHeight="1">
      <c r="A7" s="24"/>
      <c r="B7" s="13"/>
      <c r="C7" s="36"/>
      <c r="D7" s="91" t="s">
        <v>63</v>
      </c>
      <c r="E7" s="8" t="s">
        <v>64</v>
      </c>
      <c r="F7" s="94" t="s">
        <v>63</v>
      </c>
      <c r="G7" s="61" t="s">
        <v>64</v>
      </c>
      <c r="H7" s="94" t="s">
        <v>63</v>
      </c>
      <c r="I7" s="61" t="s">
        <v>64</v>
      </c>
      <c r="J7" s="82" t="s">
        <v>63</v>
      </c>
      <c r="K7" s="8" t="s">
        <v>64</v>
      </c>
      <c r="L7" s="82" t="s">
        <v>63</v>
      </c>
      <c r="M7" s="8" t="s">
        <v>64</v>
      </c>
      <c r="N7" s="82" t="s">
        <v>63</v>
      </c>
      <c r="O7" s="8" t="s">
        <v>64</v>
      </c>
    </row>
    <row r="8" spans="1:15" ht="14.25" customHeight="1">
      <c r="A8" s="24"/>
      <c r="B8" s="13"/>
      <c r="C8" s="36"/>
      <c r="D8" s="92"/>
      <c r="E8" s="15" t="s">
        <v>65</v>
      </c>
      <c r="F8" s="95"/>
      <c r="G8" s="62" t="s">
        <v>65</v>
      </c>
      <c r="H8" s="95"/>
      <c r="I8" s="76" t="s">
        <v>67</v>
      </c>
      <c r="J8" s="83"/>
      <c r="K8" s="15" t="s">
        <v>65</v>
      </c>
      <c r="L8" s="83"/>
      <c r="M8" s="15" t="s">
        <v>65</v>
      </c>
      <c r="N8" s="83"/>
      <c r="O8" s="16" t="s">
        <v>67</v>
      </c>
    </row>
    <row r="9" spans="1:17" ht="14.25" customHeight="1">
      <c r="A9" s="24"/>
      <c r="B9" s="14"/>
      <c r="C9" s="37"/>
      <c r="D9" s="93"/>
      <c r="E9" s="9" t="s">
        <v>66</v>
      </c>
      <c r="F9" s="96"/>
      <c r="G9" s="63" t="s">
        <v>66</v>
      </c>
      <c r="H9" s="96"/>
      <c r="I9" s="77" t="s">
        <v>68</v>
      </c>
      <c r="J9" s="84"/>
      <c r="K9" s="9" t="s">
        <v>66</v>
      </c>
      <c r="L9" s="84"/>
      <c r="M9" s="9" t="s">
        <v>66</v>
      </c>
      <c r="N9" s="84"/>
      <c r="O9" s="17" t="s">
        <v>68</v>
      </c>
      <c r="Q9" s="58">
        <v>40452</v>
      </c>
    </row>
    <row r="10" spans="1:18" ht="20.25" customHeight="1">
      <c r="A10" s="19"/>
      <c r="B10" s="3" t="s">
        <v>0</v>
      </c>
      <c r="C10" s="49"/>
      <c r="D10" s="21">
        <v>10584</v>
      </c>
      <c r="E10" s="21">
        <v>10213</v>
      </c>
      <c r="F10" s="64">
        <v>4951</v>
      </c>
      <c r="G10" s="64">
        <v>4822</v>
      </c>
      <c r="H10" s="64">
        <v>12254</v>
      </c>
      <c r="I10" s="64">
        <v>9156</v>
      </c>
      <c r="J10" s="40">
        <v>170.3</v>
      </c>
      <c r="K10" s="41">
        <v>164.3</v>
      </c>
      <c r="L10" s="42">
        <v>79.6</v>
      </c>
      <c r="M10" s="41">
        <v>77.6</v>
      </c>
      <c r="N10" s="40">
        <v>197.1</v>
      </c>
      <c r="O10" s="41">
        <v>147.3</v>
      </c>
      <c r="Q10" s="45">
        <f>SUM(Q13:Q21)</f>
        <v>6216289</v>
      </c>
      <c r="R10" s="79" t="s">
        <v>104</v>
      </c>
    </row>
    <row r="11" spans="1:17" ht="10.5" customHeight="1">
      <c r="A11" s="19"/>
      <c r="B11" s="4"/>
      <c r="C11" s="50"/>
      <c r="D11" s="22"/>
      <c r="E11" s="22"/>
      <c r="F11" s="65"/>
      <c r="G11" s="65"/>
      <c r="H11" s="65"/>
      <c r="I11" s="65"/>
      <c r="J11" s="43"/>
      <c r="K11" s="44"/>
      <c r="L11" s="44"/>
      <c r="M11" s="44"/>
      <c r="N11" s="44"/>
      <c r="O11" s="44"/>
      <c r="Q11" s="45"/>
    </row>
    <row r="12" spans="1:17" ht="14.25" customHeight="1">
      <c r="A12" s="19"/>
      <c r="B12" s="5" t="s">
        <v>1</v>
      </c>
      <c r="C12" s="51"/>
      <c r="D12" s="22"/>
      <c r="E12" s="22"/>
      <c r="F12" s="65"/>
      <c r="G12" s="65"/>
      <c r="H12" s="65"/>
      <c r="I12" s="65"/>
      <c r="J12" s="43"/>
      <c r="K12" s="44"/>
      <c r="L12" s="44"/>
      <c r="M12" s="44"/>
      <c r="N12" s="44"/>
      <c r="O12" s="44"/>
      <c r="Q12" s="45"/>
    </row>
    <row r="13" spans="1:17" ht="14.25" customHeight="1">
      <c r="A13" s="19"/>
      <c r="B13" s="23" t="s">
        <v>2</v>
      </c>
      <c r="C13" s="52"/>
      <c r="D13" s="27">
        <v>2509</v>
      </c>
      <c r="E13" s="27">
        <v>2345</v>
      </c>
      <c r="F13" s="66">
        <v>1099</v>
      </c>
      <c r="G13" s="66">
        <v>1031</v>
      </c>
      <c r="H13" s="66">
        <v>2504</v>
      </c>
      <c r="I13" s="78">
        <v>1665</v>
      </c>
      <c r="J13" s="46">
        <f>D13/$Q13*100000</f>
        <v>260.87887796088165</v>
      </c>
      <c r="K13" s="46">
        <f aca="true" t="shared" si="0" ref="K13:O21">E13/$Q13*100000</f>
        <v>243.82661172509668</v>
      </c>
      <c r="L13" s="46">
        <f t="shared" si="0"/>
        <v>114.2709792263886</v>
      </c>
      <c r="M13" s="46">
        <f t="shared" si="0"/>
        <v>107.20052737252651</v>
      </c>
      <c r="N13" s="46">
        <f t="shared" si="0"/>
        <v>260.35899179515656</v>
      </c>
      <c r="O13" s="46">
        <f t="shared" si="0"/>
        <v>173.1220931864759</v>
      </c>
      <c r="Q13" s="45">
        <f>Q24</f>
        <v>961749</v>
      </c>
    </row>
    <row r="14" spans="1:17" ht="14.25" customHeight="1">
      <c r="A14" s="19"/>
      <c r="B14" s="23" t="s">
        <v>3</v>
      </c>
      <c r="C14" s="52"/>
      <c r="D14" s="27">
        <v>2481</v>
      </c>
      <c r="E14" s="27">
        <v>2439</v>
      </c>
      <c r="F14" s="66">
        <v>1194</v>
      </c>
      <c r="G14" s="66">
        <v>1179</v>
      </c>
      <c r="H14" s="66">
        <v>3490</v>
      </c>
      <c r="I14" s="78">
        <v>2602</v>
      </c>
      <c r="J14" s="46">
        <f aca="true" t="shared" si="1" ref="J14:J77">D14/$Q14*100000</f>
        <v>145.08771929824562</v>
      </c>
      <c r="K14" s="46">
        <f t="shared" si="0"/>
        <v>142.6315789473684</v>
      </c>
      <c r="L14" s="46">
        <f t="shared" si="0"/>
        <v>69.82456140350878</v>
      </c>
      <c r="M14" s="46">
        <f t="shared" si="0"/>
        <v>68.94736842105263</v>
      </c>
      <c r="N14" s="46">
        <f t="shared" si="0"/>
        <v>204.09356725146196</v>
      </c>
      <c r="O14" s="46">
        <f t="shared" si="0"/>
        <v>152.16374269005848</v>
      </c>
      <c r="Q14" s="45">
        <f>Q27+Q25+Q35</f>
        <v>1710000</v>
      </c>
    </row>
    <row r="15" spans="1:17" ht="14.25" customHeight="1">
      <c r="A15" s="19"/>
      <c r="B15" s="23" t="s">
        <v>4</v>
      </c>
      <c r="C15" s="52"/>
      <c r="D15" s="27">
        <v>2033</v>
      </c>
      <c r="E15" s="27">
        <v>1977</v>
      </c>
      <c r="F15" s="66">
        <v>1255</v>
      </c>
      <c r="G15" s="66">
        <v>1224</v>
      </c>
      <c r="H15" s="66">
        <v>2520</v>
      </c>
      <c r="I15" s="78">
        <v>1946</v>
      </c>
      <c r="J15" s="46">
        <f t="shared" si="1"/>
        <v>151.4947155692304</v>
      </c>
      <c r="K15" s="46">
        <f t="shared" si="0"/>
        <v>147.3217179932949</v>
      </c>
      <c r="L15" s="46">
        <f t="shared" si="0"/>
        <v>93.51985638926914</v>
      </c>
      <c r="M15" s="46">
        <f t="shared" si="0"/>
        <v>91.20980415973341</v>
      </c>
      <c r="N15" s="46">
        <f t="shared" si="0"/>
        <v>187.78489091709818</v>
      </c>
      <c r="O15" s="46">
        <f t="shared" si="0"/>
        <v>145.01166576375914</v>
      </c>
      <c r="Q15" s="45">
        <f>Q28+Q29+Q26</f>
        <v>1341961</v>
      </c>
    </row>
    <row r="16" spans="1:17" ht="14.25" customHeight="1">
      <c r="A16" s="19"/>
      <c r="B16" s="23" t="s">
        <v>101</v>
      </c>
      <c r="C16" s="52"/>
      <c r="D16" s="27">
        <v>1101</v>
      </c>
      <c r="E16" s="27">
        <v>1070</v>
      </c>
      <c r="F16" s="66">
        <v>431</v>
      </c>
      <c r="G16" s="66">
        <v>430</v>
      </c>
      <c r="H16" s="66">
        <v>1248</v>
      </c>
      <c r="I16" s="78">
        <v>1018</v>
      </c>
      <c r="J16" s="46">
        <f t="shared" si="1"/>
        <v>156.2863745535689</v>
      </c>
      <c r="K16" s="46">
        <f t="shared" si="0"/>
        <v>151.88594075596615</v>
      </c>
      <c r="L16" s="46">
        <f t="shared" si="0"/>
        <v>61.180224734412526</v>
      </c>
      <c r="M16" s="46">
        <f t="shared" si="0"/>
        <v>61.0382752570705</v>
      </c>
      <c r="N16" s="46">
        <f t="shared" si="0"/>
        <v>177.15294772284648</v>
      </c>
      <c r="O16" s="46">
        <f t="shared" si="0"/>
        <v>144.50456793418087</v>
      </c>
      <c r="Q16" s="45">
        <f>Q30</f>
        <v>704476</v>
      </c>
    </row>
    <row r="17" spans="1:17" ht="14.25" customHeight="1">
      <c r="A17" s="19"/>
      <c r="B17" s="23" t="s">
        <v>5</v>
      </c>
      <c r="C17" s="52"/>
      <c r="D17" s="27">
        <v>546</v>
      </c>
      <c r="E17" s="27">
        <v>531</v>
      </c>
      <c r="F17" s="66">
        <v>209</v>
      </c>
      <c r="G17" s="66">
        <v>207</v>
      </c>
      <c r="H17" s="66">
        <v>474</v>
      </c>
      <c r="I17" s="78">
        <v>347</v>
      </c>
      <c r="J17" s="46">
        <f t="shared" si="1"/>
        <v>182.2685423190167</v>
      </c>
      <c r="K17" s="46">
        <f t="shared" si="0"/>
        <v>177.26116478277996</v>
      </c>
      <c r="L17" s="46">
        <f t="shared" si="0"/>
        <v>69.76946033823167</v>
      </c>
      <c r="M17" s="46">
        <f t="shared" si="0"/>
        <v>69.10181000006676</v>
      </c>
      <c r="N17" s="46">
        <f t="shared" si="0"/>
        <v>158.23313014508042</v>
      </c>
      <c r="O17" s="46">
        <f t="shared" si="0"/>
        <v>115.8373336716095</v>
      </c>
      <c r="Q17" s="45">
        <f>Q36+Q37</f>
        <v>299558</v>
      </c>
    </row>
    <row r="18" spans="1:17" ht="14.25" customHeight="1">
      <c r="A18" s="19"/>
      <c r="B18" s="23" t="s">
        <v>102</v>
      </c>
      <c r="C18" s="53"/>
      <c r="D18" s="27">
        <v>475</v>
      </c>
      <c r="E18" s="27">
        <v>457</v>
      </c>
      <c r="F18" s="66">
        <v>288</v>
      </c>
      <c r="G18" s="66">
        <v>284</v>
      </c>
      <c r="H18" s="66">
        <v>716</v>
      </c>
      <c r="I18" s="78">
        <v>555</v>
      </c>
      <c r="J18" s="46">
        <f t="shared" si="1"/>
        <v>104.37014266849187</v>
      </c>
      <c r="K18" s="46">
        <f t="shared" si="0"/>
        <v>100.41506357789639</v>
      </c>
      <c r="L18" s="46">
        <f t="shared" si="0"/>
        <v>63.281265449527694</v>
      </c>
      <c r="M18" s="46">
        <f t="shared" si="0"/>
        <v>62.40235898495092</v>
      </c>
      <c r="N18" s="46">
        <f t="shared" si="0"/>
        <v>157.32425715924248</v>
      </c>
      <c r="O18" s="46">
        <f t="shared" si="0"/>
        <v>121.94827196002733</v>
      </c>
      <c r="Q18" s="45">
        <f>Q31+Q32+Q38</f>
        <v>455111</v>
      </c>
    </row>
    <row r="19" spans="1:17" ht="14.25" customHeight="1">
      <c r="A19" s="19"/>
      <c r="B19" s="23" t="s">
        <v>6</v>
      </c>
      <c r="C19" s="52"/>
      <c r="D19" s="27">
        <v>517</v>
      </c>
      <c r="E19" s="27">
        <v>505</v>
      </c>
      <c r="F19" s="66">
        <v>123</v>
      </c>
      <c r="G19" s="66">
        <v>118</v>
      </c>
      <c r="H19" s="66">
        <v>289</v>
      </c>
      <c r="I19" s="78">
        <v>258</v>
      </c>
      <c r="J19" s="46">
        <f t="shared" si="1"/>
        <v>379.83983542722797</v>
      </c>
      <c r="K19" s="46">
        <f t="shared" si="0"/>
        <v>371.02343692601573</v>
      </c>
      <c r="L19" s="46">
        <f t="shared" si="0"/>
        <v>90.36808463742561</v>
      </c>
      <c r="M19" s="46">
        <f t="shared" si="0"/>
        <v>86.69458526192051</v>
      </c>
      <c r="N19" s="46">
        <f t="shared" si="0"/>
        <v>212.32826390419515</v>
      </c>
      <c r="O19" s="46">
        <f t="shared" si="0"/>
        <v>189.55256777606348</v>
      </c>
      <c r="Q19" s="45">
        <f>Q39</f>
        <v>136110</v>
      </c>
    </row>
    <row r="20" spans="1:17" ht="14.25" customHeight="1">
      <c r="A20" s="19"/>
      <c r="B20" s="23" t="s">
        <v>7</v>
      </c>
      <c r="C20" s="52"/>
      <c r="D20" s="27">
        <v>437</v>
      </c>
      <c r="E20" s="27">
        <v>423</v>
      </c>
      <c r="F20" s="66">
        <v>185</v>
      </c>
      <c r="G20" s="66">
        <v>183</v>
      </c>
      <c r="H20" s="66">
        <v>537</v>
      </c>
      <c r="I20" s="78">
        <v>394</v>
      </c>
      <c r="J20" s="46">
        <f t="shared" si="1"/>
        <v>133.6767530926132</v>
      </c>
      <c r="K20" s="46">
        <f t="shared" si="0"/>
        <v>129.39420265028693</v>
      </c>
      <c r="L20" s="46">
        <f t="shared" si="0"/>
        <v>56.59084513074014</v>
      </c>
      <c r="M20" s="46">
        <f t="shared" si="0"/>
        <v>55.979052210407815</v>
      </c>
      <c r="N20" s="46">
        <f t="shared" si="0"/>
        <v>164.2663991092295</v>
      </c>
      <c r="O20" s="46">
        <f t="shared" si="0"/>
        <v>120.52320530546821</v>
      </c>
      <c r="Q20" s="45">
        <f>Q34</f>
        <v>326908</v>
      </c>
    </row>
    <row r="21" spans="1:17" ht="14.25" customHeight="1">
      <c r="A21" s="19"/>
      <c r="B21" s="23" t="s">
        <v>92</v>
      </c>
      <c r="C21" s="53"/>
      <c r="D21" s="27">
        <v>485</v>
      </c>
      <c r="E21" s="27">
        <v>466</v>
      </c>
      <c r="F21" s="66">
        <v>167</v>
      </c>
      <c r="G21" s="66">
        <v>166</v>
      </c>
      <c r="H21" s="66">
        <v>476</v>
      </c>
      <c r="I21" s="78">
        <v>371</v>
      </c>
      <c r="J21" s="46">
        <f t="shared" si="1"/>
        <v>172.95732055232227</v>
      </c>
      <c r="K21" s="46">
        <f t="shared" si="0"/>
        <v>166.18167294305601</v>
      </c>
      <c r="L21" s="46">
        <f t="shared" si="0"/>
        <v>59.55437635512953</v>
      </c>
      <c r="M21" s="46">
        <f t="shared" si="0"/>
        <v>59.19776332306288</v>
      </c>
      <c r="N21" s="46">
        <f t="shared" si="0"/>
        <v>169.74780326372246</v>
      </c>
      <c r="O21" s="46">
        <f t="shared" si="0"/>
        <v>132.30343489672487</v>
      </c>
      <c r="Q21" s="45">
        <f>Q33</f>
        <v>280416</v>
      </c>
    </row>
    <row r="22" spans="1:17" ht="10.5" customHeight="1">
      <c r="A22" s="19"/>
      <c r="B22" s="24"/>
      <c r="C22" s="54"/>
      <c r="D22" s="27"/>
      <c r="E22" s="27"/>
      <c r="F22" s="67"/>
      <c r="G22" s="67"/>
      <c r="H22" s="67"/>
      <c r="I22" s="67"/>
      <c r="J22" s="46"/>
      <c r="K22" s="46"/>
      <c r="L22" s="46"/>
      <c r="M22" s="46"/>
      <c r="N22" s="46"/>
      <c r="O22" s="46"/>
      <c r="Q22" s="45"/>
    </row>
    <row r="23" spans="1:17" ht="14.25" customHeight="1">
      <c r="A23" s="19"/>
      <c r="B23" s="25" t="s">
        <v>77</v>
      </c>
      <c r="C23" s="54"/>
      <c r="D23" s="27"/>
      <c r="E23" s="28"/>
      <c r="F23" s="67"/>
      <c r="G23" s="67"/>
      <c r="H23" s="67"/>
      <c r="I23" s="67"/>
      <c r="J23" s="46"/>
      <c r="K23" s="46"/>
      <c r="L23" s="46"/>
      <c r="M23" s="46"/>
      <c r="N23" s="46"/>
      <c r="O23" s="46"/>
      <c r="Q23" s="45"/>
    </row>
    <row r="24" spans="1:17" ht="14.25" customHeight="1">
      <c r="A24" s="19"/>
      <c r="B24" s="23" t="s">
        <v>8</v>
      </c>
      <c r="C24" s="55"/>
      <c r="D24" s="27">
        <f aca="true" t="shared" si="2" ref="D24:I24">SUM(D41:D46)</f>
        <v>2509</v>
      </c>
      <c r="E24" s="27">
        <f t="shared" si="2"/>
        <v>2345</v>
      </c>
      <c r="F24" s="66">
        <f t="shared" si="2"/>
        <v>1099</v>
      </c>
      <c r="G24" s="66">
        <f t="shared" si="2"/>
        <v>1031</v>
      </c>
      <c r="H24" s="66">
        <f t="shared" si="2"/>
        <v>2504</v>
      </c>
      <c r="I24" s="78">
        <f t="shared" si="2"/>
        <v>1665</v>
      </c>
      <c r="J24" s="46">
        <f t="shared" si="1"/>
        <v>260.87887796088165</v>
      </c>
      <c r="K24" s="46">
        <f aca="true" t="shared" si="3" ref="K24:K39">E24/$Q24*100000</f>
        <v>243.82661172509668</v>
      </c>
      <c r="L24" s="46">
        <f aca="true" t="shared" si="4" ref="L24:L39">F24/$Q24*100000</f>
        <v>114.2709792263886</v>
      </c>
      <c r="M24" s="46">
        <f aca="true" t="shared" si="5" ref="M24:M39">G24/$Q24*100000</f>
        <v>107.20052737252651</v>
      </c>
      <c r="N24" s="46">
        <f aca="true" t="shared" si="6" ref="N24:N39">H24/$Q24*100000</f>
        <v>260.35899179515656</v>
      </c>
      <c r="O24" s="46">
        <f aca="true" t="shared" si="7" ref="O24:O39">I24/$Q24*100000</f>
        <v>173.1220931864759</v>
      </c>
      <c r="Q24" s="45">
        <f>SUM(Q41:Q46)</f>
        <v>961749</v>
      </c>
    </row>
    <row r="25" spans="1:17" ht="14.25" customHeight="1">
      <c r="A25" s="19"/>
      <c r="B25" s="23" t="s">
        <v>76</v>
      </c>
      <c r="C25" s="55"/>
      <c r="D25" s="27">
        <f aca="true" t="shared" si="8" ref="D25:I25">SUM(D49:D49)</f>
        <v>775</v>
      </c>
      <c r="E25" s="27">
        <f t="shared" si="8"/>
        <v>757</v>
      </c>
      <c r="F25" s="66">
        <f t="shared" si="8"/>
        <v>414</v>
      </c>
      <c r="G25" s="66">
        <f t="shared" si="8"/>
        <v>405</v>
      </c>
      <c r="H25" s="66">
        <f t="shared" si="8"/>
        <v>1388</v>
      </c>
      <c r="I25" s="78">
        <f t="shared" si="8"/>
        <v>927</v>
      </c>
      <c r="J25" s="46">
        <f t="shared" si="1"/>
        <v>127.24944174438461</v>
      </c>
      <c r="K25" s="46">
        <f t="shared" si="3"/>
        <v>124.29397083935373</v>
      </c>
      <c r="L25" s="46">
        <f t="shared" si="4"/>
        <v>67.97583081570997</v>
      </c>
      <c r="M25" s="46">
        <f t="shared" si="5"/>
        <v>66.49809536319454</v>
      </c>
      <c r="N25" s="46">
        <f t="shared" si="6"/>
        <v>227.8996453434914</v>
      </c>
      <c r="O25" s="46">
        <f t="shared" si="7"/>
        <v>152.20675160908974</v>
      </c>
      <c r="Q25" s="45">
        <f>SUM(Q49:Q49)</f>
        <v>609040</v>
      </c>
    </row>
    <row r="26" spans="1:17" ht="14.25" customHeight="1">
      <c r="A26" s="19"/>
      <c r="B26" s="23" t="s">
        <v>103</v>
      </c>
      <c r="C26" s="55"/>
      <c r="D26" s="27">
        <f aca="true" t="shared" si="9" ref="D26:I26">SUM(D60)</f>
        <v>862</v>
      </c>
      <c r="E26" s="27">
        <f t="shared" si="9"/>
        <v>842</v>
      </c>
      <c r="F26" s="27">
        <f t="shared" si="9"/>
        <v>280</v>
      </c>
      <c r="G26" s="27">
        <f t="shared" si="9"/>
        <v>277</v>
      </c>
      <c r="H26" s="27">
        <f t="shared" si="9"/>
        <v>851</v>
      </c>
      <c r="I26" s="27">
        <f t="shared" si="9"/>
        <v>707</v>
      </c>
      <c r="J26" s="46">
        <f aca="true" t="shared" si="10" ref="J26:O26">D26/$Q26*100000</f>
        <v>213.35999920794433</v>
      </c>
      <c r="K26" s="46">
        <f t="shared" si="10"/>
        <v>208.40965119847922</v>
      </c>
      <c r="L26" s="46">
        <f t="shared" si="10"/>
        <v>69.30487213251092</v>
      </c>
      <c r="M26" s="46">
        <f t="shared" si="10"/>
        <v>68.56231993109115</v>
      </c>
      <c r="N26" s="46">
        <f t="shared" si="10"/>
        <v>210.63730780273852</v>
      </c>
      <c r="O26" s="46">
        <f t="shared" si="10"/>
        <v>174.99480213459006</v>
      </c>
      <c r="Q26" s="45">
        <f>SUM(Q60)</f>
        <v>404012</v>
      </c>
    </row>
    <row r="27" spans="1:17" ht="14.25" customHeight="1">
      <c r="A27" s="19"/>
      <c r="B27" s="23" t="s">
        <v>10</v>
      </c>
      <c r="C27" s="55"/>
      <c r="D27" s="27">
        <f aca="true" t="shared" si="11" ref="D27:I27">SUM(D48,D70)</f>
        <v>970</v>
      </c>
      <c r="E27" s="27">
        <f t="shared" si="11"/>
        <v>958</v>
      </c>
      <c r="F27" s="66">
        <f t="shared" si="11"/>
        <v>440</v>
      </c>
      <c r="G27" s="66">
        <f t="shared" si="11"/>
        <v>436</v>
      </c>
      <c r="H27" s="66">
        <f t="shared" si="11"/>
        <v>1118</v>
      </c>
      <c r="I27" s="78">
        <f t="shared" si="11"/>
        <v>882</v>
      </c>
      <c r="J27" s="46">
        <f t="shared" si="1"/>
        <v>151.84816435920075</v>
      </c>
      <c r="K27" s="46">
        <f t="shared" si="3"/>
        <v>149.96963036712816</v>
      </c>
      <c r="L27" s="46">
        <f t="shared" si="4"/>
        <v>68.87957970932817</v>
      </c>
      <c r="M27" s="46">
        <f t="shared" si="5"/>
        <v>68.25340171197064</v>
      </c>
      <c r="N27" s="46">
        <f t="shared" si="6"/>
        <v>175.01675026142934</v>
      </c>
      <c r="O27" s="46">
        <f t="shared" si="7"/>
        <v>138.07224841733512</v>
      </c>
      <c r="Q27" s="45">
        <f>SUM(Q48,Q70)</f>
        <v>638796</v>
      </c>
    </row>
    <row r="28" spans="1:17" ht="14.25" customHeight="1">
      <c r="A28" s="19"/>
      <c r="B28" s="23" t="s">
        <v>13</v>
      </c>
      <c r="C28" s="55"/>
      <c r="D28" s="27">
        <f aca="true" t="shared" si="12" ref="D28:I28">SUM(D52,D63,D65)</f>
        <v>988</v>
      </c>
      <c r="E28" s="27">
        <f t="shared" si="12"/>
        <v>961</v>
      </c>
      <c r="F28" s="27">
        <f t="shared" si="12"/>
        <v>875</v>
      </c>
      <c r="G28" s="27">
        <f t="shared" si="12"/>
        <v>848</v>
      </c>
      <c r="H28" s="27">
        <f t="shared" si="12"/>
        <v>1316</v>
      </c>
      <c r="I28" s="27">
        <f t="shared" si="12"/>
        <v>1046</v>
      </c>
      <c r="J28" s="46">
        <f t="shared" si="1"/>
        <v>126.26875819532805</v>
      </c>
      <c r="K28" s="46">
        <f t="shared" si="3"/>
        <v>122.81809375071887</v>
      </c>
      <c r="L28" s="46">
        <f t="shared" si="4"/>
        <v>111.8270884827045</v>
      </c>
      <c r="M28" s="46">
        <f t="shared" si="5"/>
        <v>108.37642403809532</v>
      </c>
      <c r="N28" s="46">
        <f t="shared" si="6"/>
        <v>168.18794107798757</v>
      </c>
      <c r="O28" s="46">
        <f t="shared" si="7"/>
        <v>133.6812966318959</v>
      </c>
      <c r="Q28" s="45">
        <f>SUM(Q52,Q63,Q65)</f>
        <v>782458</v>
      </c>
    </row>
    <row r="29" spans="1:17" ht="14.25" customHeight="1">
      <c r="A29" s="19"/>
      <c r="B29" s="23" t="s">
        <v>15</v>
      </c>
      <c r="C29" s="55"/>
      <c r="D29" s="27">
        <f aca="true" t="shared" si="13" ref="D29:I29">SUM(D53:D53)</f>
        <v>183</v>
      </c>
      <c r="E29" s="27">
        <f t="shared" si="13"/>
        <v>174</v>
      </c>
      <c r="F29" s="66">
        <f t="shared" si="13"/>
        <v>100</v>
      </c>
      <c r="G29" s="66">
        <f t="shared" si="13"/>
        <v>99</v>
      </c>
      <c r="H29" s="66">
        <f t="shared" si="13"/>
        <v>353</v>
      </c>
      <c r="I29" s="78">
        <f t="shared" si="13"/>
        <v>193</v>
      </c>
      <c r="J29" s="46">
        <f t="shared" si="1"/>
        <v>117.69169919802432</v>
      </c>
      <c r="K29" s="46">
        <f t="shared" si="3"/>
        <v>111.90358284402313</v>
      </c>
      <c r="L29" s="46">
        <f t="shared" si="4"/>
        <v>64.31240393334663</v>
      </c>
      <c r="M29" s="46">
        <f t="shared" si="5"/>
        <v>63.669279894013165</v>
      </c>
      <c r="N29" s="46">
        <f t="shared" si="6"/>
        <v>227.02278588471358</v>
      </c>
      <c r="O29" s="46">
        <f t="shared" si="7"/>
        <v>124.12293959135899</v>
      </c>
      <c r="Q29" s="45">
        <f>SUM(Q53:Q53)</f>
        <v>155491</v>
      </c>
    </row>
    <row r="30" spans="1:17" ht="14.25" customHeight="1">
      <c r="A30" s="19"/>
      <c r="B30" s="23" t="s">
        <v>74</v>
      </c>
      <c r="C30" s="55"/>
      <c r="D30" s="27">
        <f aca="true" t="shared" si="14" ref="D30:I30">SUM(D55,D56,D71,D73,D74,D75,D76,D82:D83)</f>
        <v>1101</v>
      </c>
      <c r="E30" s="27">
        <f t="shared" si="14"/>
        <v>1070</v>
      </c>
      <c r="F30" s="66">
        <f t="shared" si="14"/>
        <v>431</v>
      </c>
      <c r="G30" s="66">
        <f t="shared" si="14"/>
        <v>430</v>
      </c>
      <c r="H30" s="66">
        <f t="shared" si="14"/>
        <v>1248</v>
      </c>
      <c r="I30" s="78">
        <f t="shared" si="14"/>
        <v>1018</v>
      </c>
      <c r="J30" s="46">
        <f t="shared" si="1"/>
        <v>156.2863745535689</v>
      </c>
      <c r="K30" s="46">
        <f t="shared" si="3"/>
        <v>151.88594075596615</v>
      </c>
      <c r="L30" s="46">
        <f t="shared" si="4"/>
        <v>61.180224734412526</v>
      </c>
      <c r="M30" s="46">
        <f t="shared" si="5"/>
        <v>61.0382752570705</v>
      </c>
      <c r="N30" s="46">
        <f t="shared" si="6"/>
        <v>177.15294772284648</v>
      </c>
      <c r="O30" s="46">
        <f t="shared" si="7"/>
        <v>144.50456793418087</v>
      </c>
      <c r="Q30" s="45">
        <f>SUM(Q55,Q56,Q71,Q73,Q74,Q75,Q76,Q82:Q83)</f>
        <v>704476</v>
      </c>
    </row>
    <row r="31" spans="1:17" ht="14.25" customHeight="1">
      <c r="A31" s="19"/>
      <c r="B31" s="23" t="s">
        <v>73</v>
      </c>
      <c r="C31" s="55"/>
      <c r="D31" s="27">
        <f aca="true" t="shared" si="15" ref="D31:I31">SUM(D54,D91:D96)</f>
        <v>159</v>
      </c>
      <c r="E31" s="27">
        <f t="shared" si="15"/>
        <v>152</v>
      </c>
      <c r="F31" s="66">
        <f t="shared" si="15"/>
        <v>99</v>
      </c>
      <c r="G31" s="66">
        <f t="shared" si="15"/>
        <v>99</v>
      </c>
      <c r="H31" s="66">
        <f t="shared" si="15"/>
        <v>277</v>
      </c>
      <c r="I31" s="78">
        <f t="shared" si="15"/>
        <v>226</v>
      </c>
      <c r="J31" s="46">
        <f t="shared" si="1"/>
        <v>101.66240409207161</v>
      </c>
      <c r="K31" s="46">
        <f t="shared" si="3"/>
        <v>97.18670076726343</v>
      </c>
      <c r="L31" s="46">
        <f t="shared" si="4"/>
        <v>63.29923273657289</v>
      </c>
      <c r="M31" s="46">
        <f t="shared" si="5"/>
        <v>63.29923273657289</v>
      </c>
      <c r="N31" s="46">
        <f t="shared" si="6"/>
        <v>177.10997442455243</v>
      </c>
      <c r="O31" s="46">
        <f t="shared" si="7"/>
        <v>144.50127877237853</v>
      </c>
      <c r="Q31" s="45">
        <f>SUM(Q54,Q91:Q96)</f>
        <v>156400</v>
      </c>
    </row>
    <row r="32" spans="1:17" ht="14.25" customHeight="1">
      <c r="A32" s="19"/>
      <c r="B32" s="23" t="s">
        <v>72</v>
      </c>
      <c r="C32" s="55"/>
      <c r="D32" s="27">
        <f aca="true" t="shared" si="16" ref="D32:I32">SUM(D61,D81,D97:D98)</f>
        <v>97</v>
      </c>
      <c r="E32" s="27">
        <f t="shared" si="16"/>
        <v>93</v>
      </c>
      <c r="F32" s="66">
        <f t="shared" si="16"/>
        <v>45</v>
      </c>
      <c r="G32" s="66">
        <f t="shared" si="16"/>
        <v>44</v>
      </c>
      <c r="H32" s="66">
        <f t="shared" si="16"/>
        <v>109</v>
      </c>
      <c r="I32" s="78">
        <f t="shared" si="16"/>
        <v>99</v>
      </c>
      <c r="J32" s="46">
        <f t="shared" si="1"/>
        <v>121.00949363140758</v>
      </c>
      <c r="K32" s="46">
        <f t="shared" si="3"/>
        <v>116.01941141980315</v>
      </c>
      <c r="L32" s="46">
        <f t="shared" si="4"/>
        <v>56.138424880549906</v>
      </c>
      <c r="M32" s="46">
        <f t="shared" si="5"/>
        <v>54.8909043276488</v>
      </c>
      <c r="N32" s="46">
        <f t="shared" si="6"/>
        <v>135.9797402662209</v>
      </c>
      <c r="O32" s="46">
        <f t="shared" si="7"/>
        <v>123.50453473720981</v>
      </c>
      <c r="Q32" s="45">
        <f>SUM(Q61,Q81,Q97:Q98)</f>
        <v>80159</v>
      </c>
    </row>
    <row r="33" spans="1:17" ht="14.25" customHeight="1">
      <c r="A33" s="19"/>
      <c r="B33" s="23" t="s">
        <v>33</v>
      </c>
      <c r="C33" s="55"/>
      <c r="D33" s="27">
        <f aca="true" t="shared" si="17" ref="D33:I33">SUM(D62)</f>
        <v>485</v>
      </c>
      <c r="E33" s="27">
        <f t="shared" si="17"/>
        <v>466</v>
      </c>
      <c r="F33" s="66">
        <f t="shared" si="17"/>
        <v>167</v>
      </c>
      <c r="G33" s="66">
        <f t="shared" si="17"/>
        <v>166</v>
      </c>
      <c r="H33" s="66">
        <f t="shared" si="17"/>
        <v>476</v>
      </c>
      <c r="I33" s="78">
        <f t="shared" si="17"/>
        <v>371</v>
      </c>
      <c r="J33" s="46">
        <f t="shared" si="1"/>
        <v>172.95732055232227</v>
      </c>
      <c r="K33" s="46">
        <f t="shared" si="3"/>
        <v>166.18167294305601</v>
      </c>
      <c r="L33" s="46">
        <f t="shared" si="4"/>
        <v>59.55437635512953</v>
      </c>
      <c r="M33" s="46">
        <f t="shared" si="5"/>
        <v>59.19776332306288</v>
      </c>
      <c r="N33" s="46">
        <f t="shared" si="6"/>
        <v>169.74780326372246</v>
      </c>
      <c r="O33" s="46">
        <f t="shared" si="7"/>
        <v>132.30343489672487</v>
      </c>
      <c r="Q33" s="45">
        <f>SUM(Q62)</f>
        <v>280416</v>
      </c>
    </row>
    <row r="34" spans="1:17" ht="14.25" customHeight="1">
      <c r="A34" s="19"/>
      <c r="B34" s="23" t="s">
        <v>75</v>
      </c>
      <c r="C34" s="55"/>
      <c r="D34" s="27">
        <f aca="true" t="shared" si="18" ref="D34:I34">SUM(D51,D68,D69,D72)</f>
        <v>437</v>
      </c>
      <c r="E34" s="27">
        <f t="shared" si="18"/>
        <v>423</v>
      </c>
      <c r="F34" s="66">
        <f t="shared" si="18"/>
        <v>185</v>
      </c>
      <c r="G34" s="66">
        <f t="shared" si="18"/>
        <v>183</v>
      </c>
      <c r="H34" s="66">
        <f t="shared" si="18"/>
        <v>537</v>
      </c>
      <c r="I34" s="78">
        <f t="shared" si="18"/>
        <v>394</v>
      </c>
      <c r="J34" s="46">
        <f t="shared" si="1"/>
        <v>133.6767530926132</v>
      </c>
      <c r="K34" s="46">
        <f t="shared" si="3"/>
        <v>129.39420265028693</v>
      </c>
      <c r="L34" s="46">
        <f t="shared" si="4"/>
        <v>56.59084513074014</v>
      </c>
      <c r="M34" s="46">
        <f t="shared" si="5"/>
        <v>55.979052210407815</v>
      </c>
      <c r="N34" s="46">
        <f t="shared" si="6"/>
        <v>164.2663991092295</v>
      </c>
      <c r="O34" s="46">
        <f t="shared" si="7"/>
        <v>120.52320530546821</v>
      </c>
      <c r="Q34" s="45">
        <f>SUM(Q51,Q68,Q69,Q72)</f>
        <v>326908</v>
      </c>
    </row>
    <row r="35" spans="1:17" ht="14.25" customHeight="1">
      <c r="A35" s="19"/>
      <c r="B35" s="23" t="s">
        <v>44</v>
      </c>
      <c r="C35" s="55"/>
      <c r="D35" s="27">
        <f aca="true" t="shared" si="19" ref="D35:I35">SUM(D59,D64,D67)</f>
        <v>736</v>
      </c>
      <c r="E35" s="27">
        <f t="shared" si="19"/>
        <v>724</v>
      </c>
      <c r="F35" s="66">
        <f t="shared" si="19"/>
        <v>340</v>
      </c>
      <c r="G35" s="66">
        <f t="shared" si="19"/>
        <v>338</v>
      </c>
      <c r="H35" s="66">
        <f t="shared" si="19"/>
        <v>984</v>
      </c>
      <c r="I35" s="78">
        <f t="shared" si="19"/>
        <v>793</v>
      </c>
      <c r="J35" s="46">
        <f t="shared" si="1"/>
        <v>159.25082871015482</v>
      </c>
      <c r="K35" s="46">
        <f t="shared" si="3"/>
        <v>156.65434780727188</v>
      </c>
      <c r="L35" s="46">
        <f t="shared" si="4"/>
        <v>73.56695891501718</v>
      </c>
      <c r="M35" s="46">
        <f t="shared" si="5"/>
        <v>73.13421209787002</v>
      </c>
      <c r="N35" s="46">
        <f t="shared" si="6"/>
        <v>212.91143403640265</v>
      </c>
      <c r="O35" s="46">
        <f t="shared" si="7"/>
        <v>171.5841129988489</v>
      </c>
      <c r="Q35" s="45">
        <f>SUM(Q59,Q64,Q67)</f>
        <v>462164</v>
      </c>
    </row>
    <row r="36" spans="1:17" ht="14.25" customHeight="1">
      <c r="A36" s="19"/>
      <c r="B36" s="23" t="s">
        <v>47</v>
      </c>
      <c r="C36" s="55"/>
      <c r="D36" s="27">
        <f aca="true" t="shared" si="20" ref="D36:I36">SUM(D79,D84:D86)</f>
        <v>134</v>
      </c>
      <c r="E36" s="27">
        <f t="shared" si="20"/>
        <v>131</v>
      </c>
      <c r="F36" s="66">
        <f t="shared" si="20"/>
        <v>78</v>
      </c>
      <c r="G36" s="66">
        <f t="shared" si="20"/>
        <v>78</v>
      </c>
      <c r="H36" s="66">
        <f t="shared" si="20"/>
        <v>135</v>
      </c>
      <c r="I36" s="78">
        <f t="shared" si="20"/>
        <v>112</v>
      </c>
      <c r="J36" s="46">
        <f t="shared" si="1"/>
        <v>111.22547229323683</v>
      </c>
      <c r="K36" s="46">
        <f t="shared" si="3"/>
        <v>108.73534977920913</v>
      </c>
      <c r="L36" s="46">
        <f t="shared" si="4"/>
        <v>64.74318536471995</v>
      </c>
      <c r="M36" s="46">
        <f t="shared" si="5"/>
        <v>64.74318536471995</v>
      </c>
      <c r="N36" s="46">
        <f t="shared" si="6"/>
        <v>112.05551313124606</v>
      </c>
      <c r="O36" s="46">
        <f t="shared" si="7"/>
        <v>92.96457385703377</v>
      </c>
      <c r="Q36" s="45">
        <f>SUM(Q79,Q84:Q86)</f>
        <v>120476</v>
      </c>
    </row>
    <row r="37" spans="1:17" ht="14.25" customHeight="1">
      <c r="A37" s="19"/>
      <c r="B37" s="23" t="s">
        <v>51</v>
      </c>
      <c r="C37" s="55"/>
      <c r="D37" s="27">
        <f aca="true" t="shared" si="21" ref="D37:I37">SUM(D47,D58,D78)</f>
        <v>412</v>
      </c>
      <c r="E37" s="27">
        <f t="shared" si="21"/>
        <v>400</v>
      </c>
      <c r="F37" s="66">
        <f t="shared" si="21"/>
        <v>131</v>
      </c>
      <c r="G37" s="66">
        <f t="shared" si="21"/>
        <v>129</v>
      </c>
      <c r="H37" s="66">
        <f t="shared" si="21"/>
        <v>339</v>
      </c>
      <c r="I37" s="78">
        <f t="shared" si="21"/>
        <v>235</v>
      </c>
      <c r="J37" s="46">
        <f t="shared" si="1"/>
        <v>230.06220614020393</v>
      </c>
      <c r="K37" s="46">
        <f t="shared" si="3"/>
        <v>223.361365184664</v>
      </c>
      <c r="L37" s="46">
        <f t="shared" si="4"/>
        <v>73.15084709797746</v>
      </c>
      <c r="M37" s="46">
        <f t="shared" si="5"/>
        <v>72.03404027205414</v>
      </c>
      <c r="N37" s="46">
        <f t="shared" si="6"/>
        <v>189.29875699400276</v>
      </c>
      <c r="O37" s="46">
        <f t="shared" si="7"/>
        <v>131.22480204599012</v>
      </c>
      <c r="Q37" s="45">
        <f>SUM(Q47,Q58,Q78)</f>
        <v>179082</v>
      </c>
    </row>
    <row r="38" spans="1:17" ht="14.25" customHeight="1">
      <c r="A38" s="19"/>
      <c r="B38" s="23" t="s">
        <v>54</v>
      </c>
      <c r="C38" s="55"/>
      <c r="D38" s="27">
        <f aca="true" t="shared" si="22" ref="D38:I38">SUM(D57,D80,D87:D90)</f>
        <v>219</v>
      </c>
      <c r="E38" s="27">
        <f t="shared" si="22"/>
        <v>212</v>
      </c>
      <c r="F38" s="66">
        <f t="shared" si="22"/>
        <v>144</v>
      </c>
      <c r="G38" s="66">
        <f t="shared" si="22"/>
        <v>141</v>
      </c>
      <c r="H38" s="66">
        <f t="shared" si="22"/>
        <v>330</v>
      </c>
      <c r="I38" s="78">
        <f t="shared" si="22"/>
        <v>230</v>
      </c>
      <c r="J38" s="46">
        <f t="shared" si="1"/>
        <v>100.20498554119844</v>
      </c>
      <c r="K38" s="46">
        <f t="shared" si="3"/>
        <v>97.00208645997292</v>
      </c>
      <c r="L38" s="46">
        <f t="shared" si="4"/>
        <v>65.888209670925</v>
      </c>
      <c r="M38" s="46">
        <f t="shared" si="5"/>
        <v>64.51553863611406</v>
      </c>
      <c r="N38" s="46">
        <f t="shared" si="6"/>
        <v>150.99381382920313</v>
      </c>
      <c r="O38" s="46">
        <f t="shared" si="7"/>
        <v>105.23811266883853</v>
      </c>
      <c r="Q38" s="45">
        <f>SUM(Q57,Q80,Q87:Q90)</f>
        <v>218552</v>
      </c>
    </row>
    <row r="39" spans="1:17" ht="14.25" customHeight="1">
      <c r="A39" s="19"/>
      <c r="B39" s="23" t="s">
        <v>59</v>
      </c>
      <c r="C39" s="55"/>
      <c r="D39" s="27">
        <f aca="true" t="shared" si="23" ref="D39:I39">SUM(D50,D66,D77,D99)</f>
        <v>517</v>
      </c>
      <c r="E39" s="27">
        <f t="shared" si="23"/>
        <v>505</v>
      </c>
      <c r="F39" s="66">
        <f t="shared" si="23"/>
        <v>123</v>
      </c>
      <c r="G39" s="66">
        <f t="shared" si="23"/>
        <v>118</v>
      </c>
      <c r="H39" s="66">
        <f t="shared" si="23"/>
        <v>289</v>
      </c>
      <c r="I39" s="66">
        <f t="shared" si="23"/>
        <v>258</v>
      </c>
      <c r="J39" s="46">
        <f t="shared" si="1"/>
        <v>379.83983542722797</v>
      </c>
      <c r="K39" s="46">
        <f t="shared" si="3"/>
        <v>371.02343692601573</v>
      </c>
      <c r="L39" s="46">
        <f t="shared" si="4"/>
        <v>90.36808463742561</v>
      </c>
      <c r="M39" s="46">
        <f t="shared" si="5"/>
        <v>86.69458526192051</v>
      </c>
      <c r="N39" s="46">
        <f t="shared" si="6"/>
        <v>212.32826390419515</v>
      </c>
      <c r="O39" s="46">
        <f t="shared" si="7"/>
        <v>189.55256777606348</v>
      </c>
      <c r="Q39" s="45">
        <f>SUM(Q50,Q66,Q77,Q99)</f>
        <v>136110</v>
      </c>
    </row>
    <row r="40" spans="1:17" ht="14.25" customHeight="1">
      <c r="A40" s="19"/>
      <c r="B40" s="25" t="s">
        <v>78</v>
      </c>
      <c r="C40" s="55"/>
      <c r="D40" s="29"/>
      <c r="E40" s="30"/>
      <c r="F40" s="68"/>
      <c r="G40" s="68"/>
      <c r="H40" s="68"/>
      <c r="I40" s="68"/>
      <c r="J40" s="46"/>
      <c r="K40" s="46"/>
      <c r="L40" s="46"/>
      <c r="M40" s="46"/>
      <c r="N40" s="46"/>
      <c r="O40" s="46"/>
      <c r="Q40" s="45"/>
    </row>
    <row r="41" spans="1:17" ht="14.25" customHeight="1">
      <c r="A41" s="19"/>
      <c r="B41" s="26" t="s">
        <v>9</v>
      </c>
      <c r="C41" s="53"/>
      <c r="D41" s="31">
        <v>1437</v>
      </c>
      <c r="E41" s="32">
        <v>1347</v>
      </c>
      <c r="F41" s="69">
        <v>245</v>
      </c>
      <c r="G41" s="69">
        <v>239</v>
      </c>
      <c r="H41" s="69">
        <v>967</v>
      </c>
      <c r="I41" s="69">
        <v>577</v>
      </c>
      <c r="J41" s="47">
        <f t="shared" si="1"/>
        <v>720.7921189382236</v>
      </c>
      <c r="K41" s="47">
        <f aca="true" t="shared" si="24" ref="K41:K99">E41/$Q41*100000</f>
        <v>675.6485624285227</v>
      </c>
      <c r="L41" s="47">
        <f aca="true" t="shared" si="25" ref="L41:L99">F41/$Q41*100000</f>
        <v>122.8907927208523</v>
      </c>
      <c r="M41" s="47">
        <f aca="true" t="shared" si="26" ref="M41:M99">G41/$Q41*100000</f>
        <v>119.88122228687224</v>
      </c>
      <c r="N41" s="47">
        <f aca="true" t="shared" si="27" ref="N41:N99">H41/$Q41*100000</f>
        <v>485.04243494311913</v>
      </c>
      <c r="O41" s="47">
        <f aca="true" t="shared" si="28" ref="O41:O99">I41/$Q41*100000</f>
        <v>289.42035673441546</v>
      </c>
      <c r="Q41" s="80">
        <v>199364</v>
      </c>
    </row>
    <row r="42" spans="1:17" ht="14.25" customHeight="1">
      <c r="A42" s="19"/>
      <c r="B42" s="26" t="s">
        <v>79</v>
      </c>
      <c r="C42" s="53"/>
      <c r="D42" s="31">
        <v>169</v>
      </c>
      <c r="E42" s="32">
        <v>166</v>
      </c>
      <c r="F42" s="69">
        <v>99</v>
      </c>
      <c r="G42" s="69">
        <v>97</v>
      </c>
      <c r="H42" s="69">
        <v>285</v>
      </c>
      <c r="I42" s="69">
        <v>240</v>
      </c>
      <c r="J42" s="47">
        <f t="shared" si="1"/>
        <v>93.39648188163515</v>
      </c>
      <c r="K42" s="47">
        <f t="shared" si="24"/>
        <v>91.73855616775998</v>
      </c>
      <c r="L42" s="47">
        <f t="shared" si="25"/>
        <v>54.71154855788095</v>
      </c>
      <c r="M42" s="47">
        <f t="shared" si="26"/>
        <v>53.60626474863083</v>
      </c>
      <c r="N42" s="47">
        <f t="shared" si="27"/>
        <v>157.50294281814212</v>
      </c>
      <c r="O42" s="47">
        <f t="shared" si="28"/>
        <v>132.63405711001442</v>
      </c>
      <c r="Q42" s="80">
        <v>180949</v>
      </c>
    </row>
    <row r="43" spans="1:17" ht="14.25" customHeight="1">
      <c r="A43" s="19"/>
      <c r="B43" s="26" t="s">
        <v>80</v>
      </c>
      <c r="C43" s="53"/>
      <c r="D43" s="31">
        <v>209</v>
      </c>
      <c r="E43" s="32">
        <v>175</v>
      </c>
      <c r="F43" s="69">
        <v>119</v>
      </c>
      <c r="G43" s="69">
        <v>114</v>
      </c>
      <c r="H43" s="69">
        <v>366</v>
      </c>
      <c r="I43" s="69">
        <v>240</v>
      </c>
      <c r="J43" s="47">
        <f t="shared" si="1"/>
        <v>132.47299832665686</v>
      </c>
      <c r="K43" s="47">
        <f t="shared" si="24"/>
        <v>110.92236701992799</v>
      </c>
      <c r="L43" s="47">
        <f t="shared" si="25"/>
        <v>75.42720957355104</v>
      </c>
      <c r="M43" s="47">
        <f t="shared" si="26"/>
        <v>72.25799908726738</v>
      </c>
      <c r="N43" s="47">
        <f t="shared" si="27"/>
        <v>231.9862075959637</v>
      </c>
      <c r="O43" s="47">
        <f t="shared" si="28"/>
        <v>152.12210334161554</v>
      </c>
      <c r="Q43" s="80">
        <v>157768</v>
      </c>
    </row>
    <row r="44" spans="1:17" ht="14.25" customHeight="1">
      <c r="A44" s="19"/>
      <c r="B44" s="26" t="s">
        <v>81</v>
      </c>
      <c r="C44" s="53"/>
      <c r="D44" s="31">
        <v>208</v>
      </c>
      <c r="E44" s="32">
        <v>199</v>
      </c>
      <c r="F44" s="69">
        <v>80</v>
      </c>
      <c r="G44" s="69">
        <v>78</v>
      </c>
      <c r="H44" s="69">
        <v>257</v>
      </c>
      <c r="I44" s="69">
        <v>208</v>
      </c>
      <c r="J44" s="47">
        <f t="shared" si="1"/>
        <v>137.21674308143946</v>
      </c>
      <c r="K44" s="47">
        <f t="shared" si="24"/>
        <v>131.2794801596464</v>
      </c>
      <c r="L44" s="47">
        <f t="shared" si="25"/>
        <v>52.77567041593825</v>
      </c>
      <c r="M44" s="47">
        <f t="shared" si="26"/>
        <v>51.4562786555398</v>
      </c>
      <c r="N44" s="47">
        <f t="shared" si="27"/>
        <v>169.54184121120164</v>
      </c>
      <c r="O44" s="47">
        <f t="shared" si="28"/>
        <v>137.21674308143946</v>
      </c>
      <c r="Q44" s="80">
        <v>151585</v>
      </c>
    </row>
    <row r="45" spans="1:17" ht="14.25" customHeight="1">
      <c r="A45" s="19"/>
      <c r="B45" s="26" t="s">
        <v>82</v>
      </c>
      <c r="C45" s="53"/>
      <c r="D45" s="31">
        <v>211</v>
      </c>
      <c r="E45" s="32">
        <v>205</v>
      </c>
      <c r="F45" s="69">
        <v>75</v>
      </c>
      <c r="G45" s="69">
        <v>75</v>
      </c>
      <c r="H45" s="69">
        <v>234</v>
      </c>
      <c r="I45" s="69">
        <v>209</v>
      </c>
      <c r="J45" s="47">
        <f t="shared" si="1"/>
        <v>173.06288498289877</v>
      </c>
      <c r="K45" s="47">
        <f t="shared" si="24"/>
        <v>168.14166550471208</v>
      </c>
      <c r="L45" s="47">
        <f t="shared" si="25"/>
        <v>61.51524347733368</v>
      </c>
      <c r="M45" s="47">
        <f t="shared" si="26"/>
        <v>61.51524347733368</v>
      </c>
      <c r="N45" s="47">
        <f t="shared" si="27"/>
        <v>191.92755964928108</v>
      </c>
      <c r="O45" s="47">
        <f t="shared" si="28"/>
        <v>171.42247849016985</v>
      </c>
      <c r="Q45" s="80">
        <v>121921</v>
      </c>
    </row>
    <row r="46" spans="1:17" ht="14.25" customHeight="1">
      <c r="A46" s="19"/>
      <c r="B46" s="26" t="s">
        <v>83</v>
      </c>
      <c r="C46" s="53"/>
      <c r="D46" s="31">
        <v>275</v>
      </c>
      <c r="E46" s="32">
        <v>253</v>
      </c>
      <c r="F46" s="69">
        <v>481</v>
      </c>
      <c r="G46" s="69">
        <v>428</v>
      </c>
      <c r="H46" s="69">
        <v>395</v>
      </c>
      <c r="I46" s="69">
        <v>191</v>
      </c>
      <c r="J46" s="47">
        <f t="shared" si="1"/>
        <v>183.13554694263527</v>
      </c>
      <c r="K46" s="47">
        <f t="shared" si="24"/>
        <v>168.48470318722445</v>
      </c>
      <c r="L46" s="47">
        <f t="shared" si="25"/>
        <v>320.3207202887548</v>
      </c>
      <c r="M46" s="47">
        <f t="shared" si="26"/>
        <v>285.0255057870833</v>
      </c>
      <c r="N46" s="47">
        <f t="shared" si="27"/>
        <v>263.04924015396705</v>
      </c>
      <c r="O46" s="47">
        <f t="shared" si="28"/>
        <v>127.19596169470306</v>
      </c>
      <c r="Q46" s="80">
        <v>150162</v>
      </c>
    </row>
    <row r="47" spans="1:17" ht="14.25" customHeight="1">
      <c r="A47" s="19"/>
      <c r="B47" s="6" t="s">
        <v>52</v>
      </c>
      <c r="C47" s="53"/>
      <c r="D47" s="31">
        <v>81</v>
      </c>
      <c r="E47" s="32">
        <v>75</v>
      </c>
      <c r="F47" s="69">
        <v>53</v>
      </c>
      <c r="G47" s="69">
        <v>52</v>
      </c>
      <c r="H47" s="69">
        <v>184</v>
      </c>
      <c r="I47" s="69">
        <v>99</v>
      </c>
      <c r="J47" s="47">
        <f t="shared" si="1"/>
        <v>115.3681811707734</v>
      </c>
      <c r="K47" s="47">
        <f t="shared" si="24"/>
        <v>106.82238997293832</v>
      </c>
      <c r="L47" s="47">
        <f t="shared" si="25"/>
        <v>75.48782224754308</v>
      </c>
      <c r="M47" s="47">
        <f t="shared" si="26"/>
        <v>74.06352371457058</v>
      </c>
      <c r="N47" s="47">
        <f t="shared" si="27"/>
        <v>262.070930066942</v>
      </c>
      <c r="O47" s="47">
        <f t="shared" si="28"/>
        <v>141.00555476427857</v>
      </c>
      <c r="Q47" s="80">
        <v>70210</v>
      </c>
    </row>
    <row r="48" spans="1:17" ht="14.25" customHeight="1">
      <c r="A48" s="19"/>
      <c r="B48" s="6" t="s">
        <v>11</v>
      </c>
      <c r="C48" s="53"/>
      <c r="D48" s="31">
        <v>613</v>
      </c>
      <c r="E48" s="32">
        <v>605</v>
      </c>
      <c r="F48" s="69">
        <v>334</v>
      </c>
      <c r="G48" s="69">
        <v>330</v>
      </c>
      <c r="H48" s="69">
        <v>746</v>
      </c>
      <c r="I48" s="69">
        <v>627</v>
      </c>
      <c r="J48" s="47">
        <f t="shared" si="1"/>
        <v>129.34699811571176</v>
      </c>
      <c r="K48" s="47">
        <f t="shared" si="24"/>
        <v>127.65894593801893</v>
      </c>
      <c r="L48" s="47">
        <f t="shared" si="25"/>
        <v>70.47617841867492</v>
      </c>
      <c r="M48" s="47">
        <f t="shared" si="26"/>
        <v>69.63215232982851</v>
      </c>
      <c r="N48" s="47">
        <f t="shared" si="27"/>
        <v>157.41086556985476</v>
      </c>
      <c r="O48" s="47">
        <f t="shared" si="28"/>
        <v>132.30108942667417</v>
      </c>
      <c r="Q48" s="80">
        <v>473919</v>
      </c>
    </row>
    <row r="49" spans="1:17" ht="14.25" customHeight="1">
      <c r="A49" s="19"/>
      <c r="B49" s="6" t="s">
        <v>39</v>
      </c>
      <c r="C49" s="53"/>
      <c r="D49" s="31">
        <v>775</v>
      </c>
      <c r="E49" s="32">
        <v>757</v>
      </c>
      <c r="F49" s="69">
        <v>414</v>
      </c>
      <c r="G49" s="69">
        <v>405</v>
      </c>
      <c r="H49" s="69">
        <v>1388</v>
      </c>
      <c r="I49" s="69">
        <v>927</v>
      </c>
      <c r="J49" s="47">
        <f t="shared" si="1"/>
        <v>127.24944174438461</v>
      </c>
      <c r="K49" s="47">
        <f t="shared" si="24"/>
        <v>124.29397083935373</v>
      </c>
      <c r="L49" s="47">
        <f t="shared" si="25"/>
        <v>67.97583081570997</v>
      </c>
      <c r="M49" s="47">
        <f t="shared" si="26"/>
        <v>66.49809536319454</v>
      </c>
      <c r="N49" s="47">
        <f t="shared" si="27"/>
        <v>227.8996453434914</v>
      </c>
      <c r="O49" s="47">
        <f t="shared" si="28"/>
        <v>152.20675160908974</v>
      </c>
      <c r="Q49" s="80">
        <v>609040</v>
      </c>
    </row>
    <row r="50" spans="1:17" ht="14.25" customHeight="1">
      <c r="A50" s="19"/>
      <c r="B50" s="6" t="s">
        <v>60</v>
      </c>
      <c r="C50" s="53"/>
      <c r="D50" s="31">
        <v>105</v>
      </c>
      <c r="E50" s="32">
        <v>100</v>
      </c>
      <c r="F50" s="70">
        <v>45</v>
      </c>
      <c r="G50" s="70">
        <v>44</v>
      </c>
      <c r="H50" s="69">
        <v>109</v>
      </c>
      <c r="I50" s="69">
        <v>95</v>
      </c>
      <c r="J50" s="47">
        <f t="shared" si="1"/>
        <v>213.0249543517955</v>
      </c>
      <c r="K50" s="47">
        <f t="shared" si="24"/>
        <v>202.88090890647192</v>
      </c>
      <c r="L50" s="47">
        <f t="shared" si="25"/>
        <v>91.29640900791236</v>
      </c>
      <c r="M50" s="47">
        <f t="shared" si="26"/>
        <v>89.26759991884764</v>
      </c>
      <c r="N50" s="47">
        <f t="shared" si="27"/>
        <v>221.1401907080544</v>
      </c>
      <c r="O50" s="47">
        <f t="shared" si="28"/>
        <v>192.7368634611483</v>
      </c>
      <c r="Q50" s="80">
        <v>49290</v>
      </c>
    </row>
    <row r="51" spans="1:17" ht="14.25" customHeight="1">
      <c r="A51" s="19"/>
      <c r="B51" s="6" t="s">
        <v>35</v>
      </c>
      <c r="C51" s="53"/>
      <c r="D51" s="31">
        <v>276</v>
      </c>
      <c r="E51" s="32">
        <v>270</v>
      </c>
      <c r="F51" s="69">
        <v>85</v>
      </c>
      <c r="G51" s="69">
        <v>83</v>
      </c>
      <c r="H51" s="69">
        <v>290</v>
      </c>
      <c r="I51" s="69">
        <v>208</v>
      </c>
      <c r="J51" s="47">
        <f t="shared" si="1"/>
        <v>213.43726800296955</v>
      </c>
      <c r="K51" s="47">
        <f t="shared" si="24"/>
        <v>208.79732739420936</v>
      </c>
      <c r="L51" s="47">
        <f t="shared" si="25"/>
        <v>65.73249195743628</v>
      </c>
      <c r="M51" s="47">
        <f t="shared" si="26"/>
        <v>64.18584508784954</v>
      </c>
      <c r="N51" s="47">
        <f t="shared" si="27"/>
        <v>224.2637960900767</v>
      </c>
      <c r="O51" s="47">
        <f t="shared" si="28"/>
        <v>160.85127443702052</v>
      </c>
      <c r="Q51" s="80">
        <v>129312</v>
      </c>
    </row>
    <row r="52" spans="1:17" ht="14.25" customHeight="1">
      <c r="A52" s="19"/>
      <c r="B52" s="6" t="s">
        <v>14</v>
      </c>
      <c r="C52" s="53"/>
      <c r="D52" s="31">
        <v>703</v>
      </c>
      <c r="E52" s="32">
        <v>685</v>
      </c>
      <c r="F52" s="69">
        <v>675</v>
      </c>
      <c r="G52" s="69">
        <v>650</v>
      </c>
      <c r="H52" s="69">
        <v>916</v>
      </c>
      <c r="I52" s="69">
        <v>706</v>
      </c>
      <c r="J52" s="47">
        <f t="shared" si="1"/>
        <v>145.11091799685008</v>
      </c>
      <c r="K52" s="47">
        <f t="shared" si="24"/>
        <v>141.39541796279133</v>
      </c>
      <c r="L52" s="47">
        <f t="shared" si="25"/>
        <v>139.33125127720314</v>
      </c>
      <c r="M52" s="47">
        <f t="shared" si="26"/>
        <v>134.17083456323263</v>
      </c>
      <c r="N52" s="47">
        <f t="shared" si="27"/>
        <v>189.07766839987863</v>
      </c>
      <c r="O52" s="47">
        <f t="shared" si="28"/>
        <v>145.73016800252654</v>
      </c>
      <c r="Q52" s="80">
        <v>484457</v>
      </c>
    </row>
    <row r="53" spans="1:17" ht="14.25" customHeight="1">
      <c r="A53" s="19"/>
      <c r="B53" s="6" t="s">
        <v>16</v>
      </c>
      <c r="C53" s="53"/>
      <c r="D53" s="31">
        <v>183</v>
      </c>
      <c r="E53" s="32">
        <v>174</v>
      </c>
      <c r="F53" s="69">
        <v>100</v>
      </c>
      <c r="G53" s="69">
        <v>99</v>
      </c>
      <c r="H53" s="69">
        <v>353</v>
      </c>
      <c r="I53" s="69">
        <v>193</v>
      </c>
      <c r="J53" s="47">
        <f t="shared" si="1"/>
        <v>117.69169919802432</v>
      </c>
      <c r="K53" s="47">
        <f t="shared" si="24"/>
        <v>111.90358284402313</v>
      </c>
      <c r="L53" s="47">
        <f t="shared" si="25"/>
        <v>64.31240393334663</v>
      </c>
      <c r="M53" s="47">
        <f t="shared" si="26"/>
        <v>63.669279894013165</v>
      </c>
      <c r="N53" s="47">
        <f t="shared" si="27"/>
        <v>227.02278588471358</v>
      </c>
      <c r="O53" s="47">
        <f t="shared" si="28"/>
        <v>124.12293959135899</v>
      </c>
      <c r="Q53" s="80">
        <v>155491</v>
      </c>
    </row>
    <row r="54" spans="1:17" ht="14.25" customHeight="1">
      <c r="A54" s="19"/>
      <c r="B54" s="6" t="s">
        <v>23</v>
      </c>
      <c r="C54" s="53"/>
      <c r="D54" s="31">
        <v>120</v>
      </c>
      <c r="E54" s="32">
        <v>115</v>
      </c>
      <c r="F54" s="69">
        <v>72</v>
      </c>
      <c r="G54" s="69">
        <v>72</v>
      </c>
      <c r="H54" s="69">
        <v>227</v>
      </c>
      <c r="I54" s="69">
        <v>182</v>
      </c>
      <c r="J54" s="47">
        <f t="shared" si="1"/>
        <v>129.01144976616675</v>
      </c>
      <c r="K54" s="47">
        <f t="shared" si="24"/>
        <v>123.63597269257646</v>
      </c>
      <c r="L54" s="47">
        <f t="shared" si="25"/>
        <v>77.40686985970005</v>
      </c>
      <c r="M54" s="47">
        <f t="shared" si="26"/>
        <v>77.40686985970005</v>
      </c>
      <c r="N54" s="47">
        <f t="shared" si="27"/>
        <v>244.04665914099874</v>
      </c>
      <c r="O54" s="47">
        <f t="shared" si="28"/>
        <v>195.66736547868624</v>
      </c>
      <c r="Q54" s="80">
        <v>93015</v>
      </c>
    </row>
    <row r="55" spans="1:17" ht="14.25" customHeight="1">
      <c r="A55" s="19"/>
      <c r="B55" s="6" t="s">
        <v>17</v>
      </c>
      <c r="C55" s="53"/>
      <c r="D55" s="31">
        <v>279</v>
      </c>
      <c r="E55" s="32">
        <v>266</v>
      </c>
      <c r="F55" s="69">
        <v>89</v>
      </c>
      <c r="G55" s="69">
        <v>88</v>
      </c>
      <c r="H55" s="69">
        <v>304</v>
      </c>
      <c r="I55" s="69">
        <v>228</v>
      </c>
      <c r="J55" s="47">
        <f t="shared" si="1"/>
        <v>216.3914591299357</v>
      </c>
      <c r="K55" s="47">
        <f t="shared" si="24"/>
        <v>206.3087029697595</v>
      </c>
      <c r="L55" s="47">
        <f t="shared" si="25"/>
        <v>69.02809986582177</v>
      </c>
      <c r="M55" s="47">
        <f t="shared" si="26"/>
        <v>68.25250323811592</v>
      </c>
      <c r="N55" s="47">
        <f t="shared" si="27"/>
        <v>235.78137482258228</v>
      </c>
      <c r="O55" s="47">
        <f t="shared" si="28"/>
        <v>176.8360311169367</v>
      </c>
      <c r="Q55" s="80">
        <v>128933</v>
      </c>
    </row>
    <row r="56" spans="1:17" ht="14.25" customHeight="1">
      <c r="A56" s="19"/>
      <c r="B56" s="6" t="s">
        <v>18</v>
      </c>
      <c r="C56" s="53"/>
      <c r="D56" s="31">
        <v>337</v>
      </c>
      <c r="E56" s="32">
        <v>331</v>
      </c>
      <c r="F56" s="69">
        <v>122</v>
      </c>
      <c r="G56" s="69">
        <v>122</v>
      </c>
      <c r="H56" s="69">
        <v>391</v>
      </c>
      <c r="I56" s="69">
        <v>310</v>
      </c>
      <c r="J56" s="47">
        <f t="shared" si="1"/>
        <v>195.72199346044616</v>
      </c>
      <c r="K56" s="47">
        <f t="shared" si="24"/>
        <v>192.23732888845007</v>
      </c>
      <c r="L56" s="47">
        <f t="shared" si="25"/>
        <v>70.8548462972535</v>
      </c>
      <c r="M56" s="47">
        <f t="shared" si="26"/>
        <v>70.8548462972535</v>
      </c>
      <c r="N56" s="47">
        <f t="shared" si="27"/>
        <v>227.08397460841084</v>
      </c>
      <c r="O56" s="47">
        <f t="shared" si="28"/>
        <v>180.04100288646382</v>
      </c>
      <c r="Q56" s="80">
        <v>172183</v>
      </c>
    </row>
    <row r="57" spans="1:17" ht="14.25" customHeight="1">
      <c r="A57" s="19"/>
      <c r="B57" s="6" t="s">
        <v>55</v>
      </c>
      <c r="C57" s="53"/>
      <c r="D57" s="31">
        <v>77</v>
      </c>
      <c r="E57" s="32">
        <v>75</v>
      </c>
      <c r="F57" s="69">
        <v>47</v>
      </c>
      <c r="G57" s="69">
        <v>46</v>
      </c>
      <c r="H57" s="69">
        <v>118</v>
      </c>
      <c r="I57" s="69">
        <v>71</v>
      </c>
      <c r="J57" s="47">
        <f t="shared" si="1"/>
        <v>124.69433693381482</v>
      </c>
      <c r="K57" s="47">
        <f t="shared" si="24"/>
        <v>121.45552298748198</v>
      </c>
      <c r="L57" s="47">
        <f t="shared" si="25"/>
        <v>76.11212773882205</v>
      </c>
      <c r="M57" s="47">
        <f t="shared" si="26"/>
        <v>74.49272076565562</v>
      </c>
      <c r="N57" s="47">
        <f t="shared" si="27"/>
        <v>191.09002283363833</v>
      </c>
      <c r="O57" s="47">
        <f t="shared" si="28"/>
        <v>114.97789509481629</v>
      </c>
      <c r="Q57" s="80">
        <v>61751</v>
      </c>
    </row>
    <row r="58" spans="1:17" ht="14.25" customHeight="1">
      <c r="A58" s="19"/>
      <c r="B58" s="6" t="s">
        <v>53</v>
      </c>
      <c r="C58" s="53"/>
      <c r="D58" s="31">
        <v>278</v>
      </c>
      <c r="E58" s="32">
        <v>275</v>
      </c>
      <c r="F58" s="69">
        <v>48</v>
      </c>
      <c r="G58" s="69">
        <v>48</v>
      </c>
      <c r="H58" s="69">
        <v>107</v>
      </c>
      <c r="I58" s="69">
        <v>95</v>
      </c>
      <c r="J58" s="47">
        <f t="shared" si="1"/>
        <v>402.5601668162993</v>
      </c>
      <c r="K58" s="47">
        <f t="shared" si="24"/>
        <v>398.215992354253</v>
      </c>
      <c r="L58" s="47">
        <f t="shared" si="25"/>
        <v>69.50679139274233</v>
      </c>
      <c r="M58" s="47">
        <f t="shared" si="26"/>
        <v>69.50679139274233</v>
      </c>
      <c r="N58" s="47">
        <f t="shared" si="27"/>
        <v>154.9422224796548</v>
      </c>
      <c r="O58" s="47">
        <f t="shared" si="28"/>
        <v>137.5655246314692</v>
      </c>
      <c r="Q58" s="80">
        <v>69058</v>
      </c>
    </row>
    <row r="59" spans="1:17" ht="14.25" customHeight="1">
      <c r="A59" s="19"/>
      <c r="B59" s="6" t="s">
        <v>45</v>
      </c>
      <c r="C59" s="53"/>
      <c r="D59" s="31">
        <v>264</v>
      </c>
      <c r="E59" s="32">
        <v>257</v>
      </c>
      <c r="F59" s="69">
        <v>109</v>
      </c>
      <c r="G59" s="69">
        <v>108</v>
      </c>
      <c r="H59" s="69">
        <v>425</v>
      </c>
      <c r="I59" s="69">
        <v>333</v>
      </c>
      <c r="J59" s="47">
        <f t="shared" si="1"/>
        <v>160.45705950282624</v>
      </c>
      <c r="K59" s="47">
        <f t="shared" si="24"/>
        <v>156.2025162584331</v>
      </c>
      <c r="L59" s="47">
        <f t="shared" si="25"/>
        <v>66.24931623412144</v>
      </c>
      <c r="M59" s="47">
        <f t="shared" si="26"/>
        <v>65.64152434206528</v>
      </c>
      <c r="N59" s="47">
        <f t="shared" si="27"/>
        <v>258.31155412386795</v>
      </c>
      <c r="O59" s="47">
        <f t="shared" si="28"/>
        <v>202.39470005470127</v>
      </c>
      <c r="Q59" s="80">
        <v>164530</v>
      </c>
    </row>
    <row r="60" spans="1:17" ht="14.25" customHeight="1">
      <c r="A60" s="19"/>
      <c r="B60" s="6" t="s">
        <v>41</v>
      </c>
      <c r="C60" s="53"/>
      <c r="D60" s="31">
        <v>862</v>
      </c>
      <c r="E60" s="32">
        <v>842</v>
      </c>
      <c r="F60" s="69">
        <v>280</v>
      </c>
      <c r="G60" s="69">
        <v>277</v>
      </c>
      <c r="H60" s="69">
        <v>851</v>
      </c>
      <c r="I60" s="69">
        <v>707</v>
      </c>
      <c r="J60" s="47">
        <f t="shared" si="1"/>
        <v>213.35999920794433</v>
      </c>
      <c r="K60" s="47">
        <f t="shared" si="24"/>
        <v>208.40965119847922</v>
      </c>
      <c r="L60" s="47">
        <f t="shared" si="25"/>
        <v>69.30487213251092</v>
      </c>
      <c r="M60" s="47">
        <f t="shared" si="26"/>
        <v>68.56231993109115</v>
      </c>
      <c r="N60" s="47">
        <f t="shared" si="27"/>
        <v>210.63730780273852</v>
      </c>
      <c r="O60" s="47">
        <f t="shared" si="28"/>
        <v>174.99480213459006</v>
      </c>
      <c r="Q60" s="80">
        <v>404012</v>
      </c>
    </row>
    <row r="61" spans="1:17" ht="14.25" customHeight="1">
      <c r="A61" s="19"/>
      <c r="B61" s="6" t="s">
        <v>30</v>
      </c>
      <c r="C61" s="53"/>
      <c r="D61" s="31">
        <v>32</v>
      </c>
      <c r="E61" s="32">
        <v>29</v>
      </c>
      <c r="F61" s="69">
        <v>14</v>
      </c>
      <c r="G61" s="69">
        <v>13</v>
      </c>
      <c r="H61" s="69">
        <v>33</v>
      </c>
      <c r="I61" s="69">
        <v>29</v>
      </c>
      <c r="J61" s="47">
        <f t="shared" si="1"/>
        <v>153.9349624783529</v>
      </c>
      <c r="K61" s="47">
        <f t="shared" si="24"/>
        <v>139.5035597460073</v>
      </c>
      <c r="L61" s="47">
        <f t="shared" si="25"/>
        <v>67.34654608427938</v>
      </c>
      <c r="M61" s="47">
        <f t="shared" si="26"/>
        <v>62.53607850683087</v>
      </c>
      <c r="N61" s="47">
        <f t="shared" si="27"/>
        <v>158.74543005580142</v>
      </c>
      <c r="O61" s="47">
        <f t="shared" si="28"/>
        <v>139.5035597460073</v>
      </c>
      <c r="Q61" s="80">
        <v>20788</v>
      </c>
    </row>
    <row r="62" spans="1:17" ht="14.25" customHeight="1">
      <c r="A62" s="19"/>
      <c r="B62" s="6" t="s">
        <v>34</v>
      </c>
      <c r="C62" s="53"/>
      <c r="D62" s="31">
        <v>485</v>
      </c>
      <c r="E62" s="32">
        <v>466</v>
      </c>
      <c r="F62" s="69">
        <v>167</v>
      </c>
      <c r="G62" s="69">
        <v>166</v>
      </c>
      <c r="H62" s="69">
        <v>476</v>
      </c>
      <c r="I62" s="69">
        <v>371</v>
      </c>
      <c r="J62" s="47">
        <f t="shared" si="1"/>
        <v>172.95732055232227</v>
      </c>
      <c r="K62" s="47">
        <f t="shared" si="24"/>
        <v>166.18167294305601</v>
      </c>
      <c r="L62" s="47">
        <f t="shared" si="25"/>
        <v>59.55437635512953</v>
      </c>
      <c r="M62" s="47">
        <f t="shared" si="26"/>
        <v>59.19776332306288</v>
      </c>
      <c r="N62" s="47">
        <f t="shared" si="27"/>
        <v>169.74780326372246</v>
      </c>
      <c r="O62" s="47">
        <f t="shared" si="28"/>
        <v>132.30343489672487</v>
      </c>
      <c r="Q62" s="80">
        <v>280416</v>
      </c>
    </row>
    <row r="63" spans="1:17" ht="14.25" customHeight="1">
      <c r="A63" s="19"/>
      <c r="B63" s="6" t="s">
        <v>42</v>
      </c>
      <c r="C63" s="53"/>
      <c r="D63" s="31">
        <v>164</v>
      </c>
      <c r="E63" s="32">
        <v>160</v>
      </c>
      <c r="F63" s="69">
        <v>96</v>
      </c>
      <c r="G63" s="69">
        <v>95</v>
      </c>
      <c r="H63" s="69">
        <v>204</v>
      </c>
      <c r="I63" s="69">
        <v>177</v>
      </c>
      <c r="J63" s="47">
        <f t="shared" si="1"/>
        <v>100.00975704946825</v>
      </c>
      <c r="K63" s="47">
        <f t="shared" si="24"/>
        <v>97.57049468240804</v>
      </c>
      <c r="L63" s="47">
        <f t="shared" si="25"/>
        <v>58.54229680944482</v>
      </c>
      <c r="M63" s="47">
        <f t="shared" si="26"/>
        <v>57.93248121767977</v>
      </c>
      <c r="N63" s="47">
        <f t="shared" si="27"/>
        <v>124.40238072007024</v>
      </c>
      <c r="O63" s="47">
        <f t="shared" si="28"/>
        <v>107.9373597424139</v>
      </c>
      <c r="Q63" s="80">
        <v>163984</v>
      </c>
    </row>
    <row r="64" spans="1:17" ht="14.25" customHeight="1">
      <c r="A64" s="19"/>
      <c r="B64" s="6" t="s">
        <v>46</v>
      </c>
      <c r="C64" s="53"/>
      <c r="D64" s="31">
        <v>344</v>
      </c>
      <c r="E64" s="32">
        <v>342</v>
      </c>
      <c r="F64" s="69">
        <v>148</v>
      </c>
      <c r="G64" s="69">
        <v>147</v>
      </c>
      <c r="H64" s="69">
        <v>388</v>
      </c>
      <c r="I64" s="69">
        <v>321</v>
      </c>
      <c r="J64" s="47">
        <f t="shared" si="1"/>
        <v>181.2615593763338</v>
      </c>
      <c r="K64" s="47">
        <f t="shared" si="24"/>
        <v>180.20771310088998</v>
      </c>
      <c r="L64" s="47">
        <f t="shared" si="25"/>
        <v>77.98462438284128</v>
      </c>
      <c r="M64" s="47">
        <f t="shared" si="26"/>
        <v>77.45770124511938</v>
      </c>
      <c r="N64" s="47">
        <f t="shared" si="27"/>
        <v>204.44617743609737</v>
      </c>
      <c r="O64" s="47">
        <f t="shared" si="28"/>
        <v>169.14232720873008</v>
      </c>
      <c r="Q64" s="80">
        <v>189781</v>
      </c>
    </row>
    <row r="65" spans="1:17" ht="14.25" customHeight="1">
      <c r="A65" s="19"/>
      <c r="B65" s="6" t="s">
        <v>43</v>
      </c>
      <c r="C65" s="53"/>
      <c r="D65" s="31">
        <v>121</v>
      </c>
      <c r="E65" s="32">
        <v>116</v>
      </c>
      <c r="F65" s="69">
        <v>104</v>
      </c>
      <c r="G65" s="69">
        <v>103</v>
      </c>
      <c r="H65" s="69">
        <v>196</v>
      </c>
      <c r="I65" s="69">
        <v>163</v>
      </c>
      <c r="J65" s="47">
        <f t="shared" si="1"/>
        <v>90.28705313505003</v>
      </c>
      <c r="K65" s="47">
        <f t="shared" si="24"/>
        <v>86.55618317079177</v>
      </c>
      <c r="L65" s="47">
        <f t="shared" si="25"/>
        <v>77.60209525657193</v>
      </c>
      <c r="M65" s="47">
        <f t="shared" si="26"/>
        <v>76.85592126372028</v>
      </c>
      <c r="N65" s="47">
        <f t="shared" si="27"/>
        <v>146.25010259892403</v>
      </c>
      <c r="O65" s="47">
        <f t="shared" si="28"/>
        <v>121.62636083481947</v>
      </c>
      <c r="Q65" s="80">
        <v>134017</v>
      </c>
    </row>
    <row r="66" spans="1:17" ht="14.25" customHeight="1">
      <c r="A66" s="19"/>
      <c r="B66" s="6" t="s">
        <v>61</v>
      </c>
      <c r="C66" s="53"/>
      <c r="D66" s="31">
        <v>372</v>
      </c>
      <c r="E66" s="32">
        <v>368</v>
      </c>
      <c r="F66" s="69">
        <v>47</v>
      </c>
      <c r="G66" s="69">
        <v>45</v>
      </c>
      <c r="H66" s="69">
        <v>119</v>
      </c>
      <c r="I66" s="69">
        <v>107</v>
      </c>
      <c r="J66" s="47">
        <f t="shared" si="1"/>
        <v>1040.0939439691326</v>
      </c>
      <c r="K66" s="47">
        <f t="shared" si="24"/>
        <v>1028.9101381200023</v>
      </c>
      <c r="L66" s="47">
        <f t="shared" si="25"/>
        <v>131.4097187272829</v>
      </c>
      <c r="M66" s="47">
        <f t="shared" si="26"/>
        <v>125.81781580271766</v>
      </c>
      <c r="N66" s="47">
        <f t="shared" si="27"/>
        <v>332.71822401163115</v>
      </c>
      <c r="O66" s="47">
        <f t="shared" si="28"/>
        <v>299.16680646423976</v>
      </c>
      <c r="Q66" s="80">
        <v>35766</v>
      </c>
    </row>
    <row r="67" spans="1:17" ht="14.25" customHeight="1">
      <c r="A67" s="19"/>
      <c r="B67" s="6" t="s">
        <v>40</v>
      </c>
      <c r="C67" s="53"/>
      <c r="D67" s="31">
        <v>128</v>
      </c>
      <c r="E67" s="32">
        <v>125</v>
      </c>
      <c r="F67" s="69">
        <v>83</v>
      </c>
      <c r="G67" s="69">
        <v>83</v>
      </c>
      <c r="H67" s="69">
        <v>171</v>
      </c>
      <c r="I67" s="69">
        <v>139</v>
      </c>
      <c r="J67" s="47">
        <f t="shared" si="1"/>
        <v>118.68005526040072</v>
      </c>
      <c r="K67" s="47">
        <f t="shared" si="24"/>
        <v>115.89849146523508</v>
      </c>
      <c r="L67" s="47">
        <f t="shared" si="25"/>
        <v>76.9565983329161</v>
      </c>
      <c r="M67" s="47">
        <f t="shared" si="26"/>
        <v>76.9565983329161</v>
      </c>
      <c r="N67" s="47">
        <f t="shared" si="27"/>
        <v>158.5491363244416</v>
      </c>
      <c r="O67" s="47">
        <f t="shared" si="28"/>
        <v>128.8791225093414</v>
      </c>
      <c r="Q67" s="80">
        <v>107853</v>
      </c>
    </row>
    <row r="68" spans="1:17" ht="14.25" customHeight="1">
      <c r="A68" s="19"/>
      <c r="B68" s="7" t="s">
        <v>36</v>
      </c>
      <c r="C68" s="56"/>
      <c r="D68" s="33">
        <v>77</v>
      </c>
      <c r="E68" s="34">
        <v>73</v>
      </c>
      <c r="F68" s="71">
        <v>44</v>
      </c>
      <c r="G68" s="71">
        <v>44</v>
      </c>
      <c r="H68" s="71">
        <v>105</v>
      </c>
      <c r="I68" s="71">
        <v>90</v>
      </c>
      <c r="J68" s="57">
        <f t="shared" si="1"/>
        <v>86.35384891440876</v>
      </c>
      <c r="K68" s="57">
        <f t="shared" si="24"/>
        <v>81.86793468508881</v>
      </c>
      <c r="L68" s="57">
        <f t="shared" si="25"/>
        <v>49.34505652251929</v>
      </c>
      <c r="M68" s="57">
        <f t="shared" si="26"/>
        <v>49.34505652251929</v>
      </c>
      <c r="N68" s="57">
        <f t="shared" si="27"/>
        <v>117.75524851964832</v>
      </c>
      <c r="O68" s="57">
        <f t="shared" si="28"/>
        <v>100.93307015969854</v>
      </c>
      <c r="Q68" s="80">
        <v>89168</v>
      </c>
    </row>
    <row r="69" spans="1:17" ht="14.25" customHeight="1">
      <c r="A69" s="24"/>
      <c r="B69" s="6" t="s">
        <v>37</v>
      </c>
      <c r="C69" s="53"/>
      <c r="D69" s="31">
        <v>31</v>
      </c>
      <c r="E69" s="32">
        <v>29</v>
      </c>
      <c r="F69" s="69">
        <v>24</v>
      </c>
      <c r="G69" s="69">
        <v>24</v>
      </c>
      <c r="H69" s="69">
        <v>46</v>
      </c>
      <c r="I69" s="69">
        <v>37</v>
      </c>
      <c r="J69" s="47">
        <f t="shared" si="1"/>
        <v>64.48526199737898</v>
      </c>
      <c r="K69" s="47">
        <f t="shared" si="24"/>
        <v>60.324922513677116</v>
      </c>
      <c r="L69" s="47">
        <f t="shared" si="25"/>
        <v>49.92407380442244</v>
      </c>
      <c r="M69" s="47">
        <f t="shared" si="26"/>
        <v>49.92407380442244</v>
      </c>
      <c r="N69" s="47">
        <f t="shared" si="27"/>
        <v>95.68780812514302</v>
      </c>
      <c r="O69" s="47">
        <f t="shared" si="28"/>
        <v>76.9662804484846</v>
      </c>
      <c r="Q69" s="80">
        <v>48073</v>
      </c>
    </row>
    <row r="70" spans="2:17" ht="14.25" customHeight="1">
      <c r="B70" s="6" t="s">
        <v>12</v>
      </c>
      <c r="C70" s="53"/>
      <c r="D70" s="31">
        <v>357</v>
      </c>
      <c r="E70" s="32">
        <v>353</v>
      </c>
      <c r="F70" s="69">
        <v>106</v>
      </c>
      <c r="G70" s="69">
        <v>106</v>
      </c>
      <c r="H70" s="69">
        <v>372</v>
      </c>
      <c r="I70" s="69">
        <v>255</v>
      </c>
      <c r="J70" s="47">
        <f t="shared" si="1"/>
        <v>216.5250459433396</v>
      </c>
      <c r="K70" s="47">
        <f t="shared" si="24"/>
        <v>214.0989950084002</v>
      </c>
      <c r="L70" s="47">
        <f t="shared" si="25"/>
        <v>64.29034977589355</v>
      </c>
      <c r="M70" s="47">
        <f t="shared" si="26"/>
        <v>64.29034977589355</v>
      </c>
      <c r="N70" s="47">
        <f t="shared" si="27"/>
        <v>225.62273694936223</v>
      </c>
      <c r="O70" s="47">
        <f t="shared" si="28"/>
        <v>154.66074710238541</v>
      </c>
      <c r="Q70" s="80">
        <v>164877</v>
      </c>
    </row>
    <row r="71" spans="2:17" ht="14.25" customHeight="1">
      <c r="B71" s="6" t="s">
        <v>19</v>
      </c>
      <c r="C71" s="53"/>
      <c r="D71" s="31">
        <v>110</v>
      </c>
      <c r="E71" s="32">
        <v>105</v>
      </c>
      <c r="F71" s="69">
        <v>59</v>
      </c>
      <c r="G71" s="69">
        <v>59</v>
      </c>
      <c r="H71" s="69">
        <v>146</v>
      </c>
      <c r="I71" s="70">
        <v>129</v>
      </c>
      <c r="J71" s="47">
        <f t="shared" si="1"/>
        <v>126.83624287987455</v>
      </c>
      <c r="K71" s="47">
        <f t="shared" si="24"/>
        <v>121.07095911260753</v>
      </c>
      <c r="L71" s="47">
        <f t="shared" si="25"/>
        <v>68.03034845375089</v>
      </c>
      <c r="M71" s="47">
        <f t="shared" si="26"/>
        <v>68.03034845375089</v>
      </c>
      <c r="N71" s="47">
        <f t="shared" si="27"/>
        <v>168.3462860041971</v>
      </c>
      <c r="O71" s="47">
        <f t="shared" si="28"/>
        <v>148.74432119548925</v>
      </c>
      <c r="Q71" s="80">
        <v>86726</v>
      </c>
    </row>
    <row r="72" spans="1:17" ht="14.25" customHeight="1">
      <c r="A72" s="24"/>
      <c r="B72" s="6" t="s">
        <v>38</v>
      </c>
      <c r="C72" s="53"/>
      <c r="D72" s="31">
        <v>53</v>
      </c>
      <c r="E72" s="35">
        <v>51</v>
      </c>
      <c r="F72" s="72">
        <v>32</v>
      </c>
      <c r="G72" s="72">
        <v>32</v>
      </c>
      <c r="H72" s="72">
        <v>96</v>
      </c>
      <c r="I72" s="72">
        <v>59</v>
      </c>
      <c r="J72" s="47">
        <f t="shared" si="1"/>
        <v>87.81376853616105</v>
      </c>
      <c r="K72" s="47">
        <f t="shared" si="24"/>
        <v>84.50004142158893</v>
      </c>
      <c r="L72" s="47">
        <f t="shared" si="25"/>
        <v>53.01963383315384</v>
      </c>
      <c r="M72" s="47">
        <f t="shared" si="26"/>
        <v>53.01963383315384</v>
      </c>
      <c r="N72" s="47">
        <f t="shared" si="27"/>
        <v>159.0589014994615</v>
      </c>
      <c r="O72" s="47">
        <f t="shared" si="28"/>
        <v>97.75494987987739</v>
      </c>
      <c r="Q72" s="80">
        <v>60355</v>
      </c>
    </row>
    <row r="73" spans="1:17" ht="14.25" customHeight="1">
      <c r="A73" s="24"/>
      <c r="B73" s="6" t="s">
        <v>20</v>
      </c>
      <c r="C73" s="53"/>
      <c r="D73" s="31">
        <v>50</v>
      </c>
      <c r="E73" s="35">
        <v>50</v>
      </c>
      <c r="F73" s="72">
        <v>32</v>
      </c>
      <c r="G73" s="72">
        <v>32</v>
      </c>
      <c r="H73" s="72">
        <v>84</v>
      </c>
      <c r="I73" s="72">
        <v>73</v>
      </c>
      <c r="J73" s="47">
        <f t="shared" si="1"/>
        <v>68.29481505764083</v>
      </c>
      <c r="K73" s="47">
        <f t="shared" si="24"/>
        <v>68.29481505764083</v>
      </c>
      <c r="L73" s="47">
        <f t="shared" si="25"/>
        <v>43.70868163689013</v>
      </c>
      <c r="M73" s="47">
        <f t="shared" si="26"/>
        <v>43.70868163689013</v>
      </c>
      <c r="N73" s="47">
        <f t="shared" si="27"/>
        <v>114.73528929683658</v>
      </c>
      <c r="O73" s="47">
        <f t="shared" si="28"/>
        <v>99.71042998415561</v>
      </c>
      <c r="Q73" s="80">
        <v>73212</v>
      </c>
    </row>
    <row r="74" spans="1:17" ht="14.25" customHeight="1">
      <c r="A74" s="24"/>
      <c r="B74" s="6" t="s">
        <v>21</v>
      </c>
      <c r="C74" s="53"/>
      <c r="D74" s="31">
        <v>229</v>
      </c>
      <c r="E74" s="35">
        <v>227</v>
      </c>
      <c r="F74" s="72">
        <v>42</v>
      </c>
      <c r="G74" s="72">
        <v>42</v>
      </c>
      <c r="H74" s="72">
        <v>140</v>
      </c>
      <c r="I74" s="72">
        <v>123</v>
      </c>
      <c r="J74" s="47">
        <f t="shared" si="1"/>
        <v>259.7078570132462</v>
      </c>
      <c r="K74" s="47">
        <f t="shared" si="24"/>
        <v>257.4396661223009</v>
      </c>
      <c r="L74" s="47">
        <f t="shared" si="25"/>
        <v>47.632008709853025</v>
      </c>
      <c r="M74" s="47">
        <f t="shared" si="26"/>
        <v>47.632008709853025</v>
      </c>
      <c r="N74" s="47">
        <f t="shared" si="27"/>
        <v>158.77336236617674</v>
      </c>
      <c r="O74" s="47">
        <f t="shared" si="28"/>
        <v>139.493739793141</v>
      </c>
      <c r="Q74" s="80">
        <v>88176</v>
      </c>
    </row>
    <row r="75" spans="1:17" ht="14.25" customHeight="1">
      <c r="A75" s="24"/>
      <c r="B75" s="6" t="s">
        <v>84</v>
      </c>
      <c r="C75" s="53"/>
      <c r="D75" s="31">
        <v>42</v>
      </c>
      <c r="E75" s="35">
        <v>41</v>
      </c>
      <c r="F75" s="72">
        <v>39</v>
      </c>
      <c r="G75" s="72">
        <v>39</v>
      </c>
      <c r="H75" s="72">
        <v>78</v>
      </c>
      <c r="I75" s="72">
        <v>61</v>
      </c>
      <c r="J75" s="47">
        <f t="shared" si="1"/>
        <v>69.59980114342531</v>
      </c>
      <c r="K75" s="47">
        <f t="shared" si="24"/>
        <v>67.9426630209628</v>
      </c>
      <c r="L75" s="47">
        <f t="shared" si="25"/>
        <v>64.62838677603779</v>
      </c>
      <c r="M75" s="47">
        <f t="shared" si="26"/>
        <v>64.62838677603779</v>
      </c>
      <c r="N75" s="47">
        <f t="shared" si="27"/>
        <v>129.25677355207557</v>
      </c>
      <c r="O75" s="47">
        <f t="shared" si="28"/>
        <v>101.08542547021294</v>
      </c>
      <c r="Q75" s="80">
        <v>60345</v>
      </c>
    </row>
    <row r="76" spans="1:17" ht="14.25" customHeight="1">
      <c r="A76" s="19"/>
      <c r="B76" s="6" t="s">
        <v>85</v>
      </c>
      <c r="C76" s="53"/>
      <c r="D76" s="31">
        <v>32</v>
      </c>
      <c r="E76" s="32">
        <v>30</v>
      </c>
      <c r="F76" s="69">
        <v>24</v>
      </c>
      <c r="G76" s="69">
        <v>24</v>
      </c>
      <c r="H76" s="69">
        <v>63</v>
      </c>
      <c r="I76" s="69">
        <v>58</v>
      </c>
      <c r="J76" s="47">
        <f t="shared" si="1"/>
        <v>62.638244563196125</v>
      </c>
      <c r="K76" s="47">
        <f t="shared" si="24"/>
        <v>58.72335427799636</v>
      </c>
      <c r="L76" s="47">
        <f t="shared" si="25"/>
        <v>46.97868342239708</v>
      </c>
      <c r="M76" s="47">
        <f t="shared" si="26"/>
        <v>46.97868342239708</v>
      </c>
      <c r="N76" s="47">
        <f t="shared" si="27"/>
        <v>123.31904398379235</v>
      </c>
      <c r="O76" s="47">
        <f t="shared" si="28"/>
        <v>113.53181827079297</v>
      </c>
      <c r="Q76" s="80">
        <v>51087</v>
      </c>
    </row>
    <row r="77" spans="1:17" ht="14.25" customHeight="1">
      <c r="A77" s="19"/>
      <c r="B77" s="6" t="s">
        <v>86</v>
      </c>
      <c r="C77" s="53"/>
      <c r="D77" s="31">
        <v>33</v>
      </c>
      <c r="E77" s="32">
        <v>30</v>
      </c>
      <c r="F77" s="69">
        <v>25</v>
      </c>
      <c r="G77" s="69">
        <v>24</v>
      </c>
      <c r="H77" s="69">
        <v>48</v>
      </c>
      <c r="I77" s="69">
        <v>44</v>
      </c>
      <c r="J77" s="47">
        <f t="shared" si="1"/>
        <v>78.37735132053962</v>
      </c>
      <c r="K77" s="47">
        <f t="shared" si="24"/>
        <v>71.25213756412693</v>
      </c>
      <c r="L77" s="47">
        <f t="shared" si="25"/>
        <v>59.3767813034391</v>
      </c>
      <c r="M77" s="47">
        <f t="shared" si="26"/>
        <v>57.00171005130154</v>
      </c>
      <c r="N77" s="47">
        <f t="shared" si="27"/>
        <v>114.00342010260307</v>
      </c>
      <c r="O77" s="47">
        <f t="shared" si="28"/>
        <v>104.50313509405282</v>
      </c>
      <c r="Q77" s="80">
        <v>42104</v>
      </c>
    </row>
    <row r="78" spans="1:17" ht="14.25" customHeight="1">
      <c r="A78" s="19"/>
      <c r="B78" s="6" t="s">
        <v>87</v>
      </c>
      <c r="C78" s="53"/>
      <c r="D78" s="31">
        <v>53</v>
      </c>
      <c r="E78" s="32">
        <v>50</v>
      </c>
      <c r="F78" s="69">
        <v>30</v>
      </c>
      <c r="G78" s="69">
        <v>29</v>
      </c>
      <c r="H78" s="69">
        <v>48</v>
      </c>
      <c r="I78" s="69">
        <v>41</v>
      </c>
      <c r="J78" s="47">
        <f aca="true" t="shared" si="29" ref="J78:J99">D78/$Q78*100000</f>
        <v>133.1190033656503</v>
      </c>
      <c r="K78" s="47">
        <f t="shared" si="24"/>
        <v>125.58396543929271</v>
      </c>
      <c r="L78" s="47">
        <f t="shared" si="25"/>
        <v>75.35037926357563</v>
      </c>
      <c r="M78" s="47">
        <f t="shared" si="26"/>
        <v>72.83869995478977</v>
      </c>
      <c r="N78" s="47">
        <f t="shared" si="27"/>
        <v>120.560606821721</v>
      </c>
      <c r="O78" s="47">
        <f t="shared" si="28"/>
        <v>102.97885166022003</v>
      </c>
      <c r="Q78" s="80">
        <v>39814</v>
      </c>
    </row>
    <row r="79" spans="1:17" ht="14.25" customHeight="1">
      <c r="A79" s="19"/>
      <c r="B79" s="6" t="s">
        <v>88</v>
      </c>
      <c r="C79" s="53"/>
      <c r="D79" s="31">
        <v>104</v>
      </c>
      <c r="E79" s="32">
        <v>101</v>
      </c>
      <c r="F79" s="69">
        <v>57</v>
      </c>
      <c r="G79" s="69">
        <v>57</v>
      </c>
      <c r="H79" s="69">
        <v>89</v>
      </c>
      <c r="I79" s="69">
        <v>79</v>
      </c>
      <c r="J79" s="47">
        <f t="shared" si="29"/>
        <v>125.50382545314122</v>
      </c>
      <c r="K79" s="47">
        <f t="shared" si="24"/>
        <v>121.88352279583906</v>
      </c>
      <c r="L79" s="47">
        <f t="shared" si="25"/>
        <v>68.78575048874086</v>
      </c>
      <c r="M79" s="47">
        <f t="shared" si="26"/>
        <v>68.78575048874086</v>
      </c>
      <c r="N79" s="47">
        <f t="shared" si="27"/>
        <v>107.40231216663045</v>
      </c>
      <c r="O79" s="47">
        <f t="shared" si="28"/>
        <v>95.33463664228996</v>
      </c>
      <c r="Q79" s="80">
        <v>82866</v>
      </c>
    </row>
    <row r="80" spans="1:17" ht="14.25" customHeight="1">
      <c r="A80" s="19"/>
      <c r="B80" s="6" t="s">
        <v>89</v>
      </c>
      <c r="C80" s="53"/>
      <c r="D80" s="31">
        <v>61</v>
      </c>
      <c r="E80" s="32">
        <v>58</v>
      </c>
      <c r="F80" s="69">
        <v>36</v>
      </c>
      <c r="G80" s="69">
        <v>34</v>
      </c>
      <c r="H80" s="69">
        <v>91</v>
      </c>
      <c r="I80" s="69">
        <v>55</v>
      </c>
      <c r="J80" s="47">
        <f t="shared" si="29"/>
        <v>108.75572750450176</v>
      </c>
      <c r="K80" s="47">
        <f t="shared" si="24"/>
        <v>103.40708516821479</v>
      </c>
      <c r="L80" s="47">
        <f t="shared" si="25"/>
        <v>64.18370803544367</v>
      </c>
      <c r="M80" s="47">
        <f t="shared" si="26"/>
        <v>60.61794647791901</v>
      </c>
      <c r="N80" s="47">
        <f t="shared" si="27"/>
        <v>162.2421508673715</v>
      </c>
      <c r="O80" s="47">
        <f t="shared" si="28"/>
        <v>98.05844283192783</v>
      </c>
      <c r="Q80" s="80">
        <v>56089</v>
      </c>
    </row>
    <row r="81" spans="1:17" ht="14.25" customHeight="1">
      <c r="A81" s="19"/>
      <c r="B81" s="6" t="s">
        <v>90</v>
      </c>
      <c r="C81" s="53"/>
      <c r="D81" s="31">
        <v>42</v>
      </c>
      <c r="E81" s="32">
        <v>41</v>
      </c>
      <c r="F81" s="69">
        <v>19</v>
      </c>
      <c r="G81" s="69">
        <v>19</v>
      </c>
      <c r="H81" s="69">
        <v>55</v>
      </c>
      <c r="I81" s="69">
        <v>50</v>
      </c>
      <c r="J81" s="47">
        <f t="shared" si="29"/>
        <v>102.53405595429912</v>
      </c>
      <c r="K81" s="47">
        <f t="shared" si="24"/>
        <v>100.09276890776819</v>
      </c>
      <c r="L81" s="47">
        <f t="shared" si="25"/>
        <v>46.38445388408769</v>
      </c>
      <c r="M81" s="47">
        <f t="shared" si="26"/>
        <v>46.38445388408769</v>
      </c>
      <c r="N81" s="47">
        <f t="shared" si="27"/>
        <v>134.2707875592012</v>
      </c>
      <c r="O81" s="47">
        <f t="shared" si="28"/>
        <v>122.06435232654654</v>
      </c>
      <c r="Q81" s="80">
        <v>40962</v>
      </c>
    </row>
    <row r="82" spans="1:17" ht="14.25" customHeight="1">
      <c r="A82" s="19"/>
      <c r="B82" s="6" t="s">
        <v>93</v>
      </c>
      <c r="C82" s="53"/>
      <c r="D82" s="31">
        <v>9</v>
      </c>
      <c r="E82" s="32">
        <v>9</v>
      </c>
      <c r="F82" s="69">
        <v>10</v>
      </c>
      <c r="G82" s="69">
        <v>10</v>
      </c>
      <c r="H82" s="69">
        <v>22</v>
      </c>
      <c r="I82" s="69">
        <v>17</v>
      </c>
      <c r="J82" s="47">
        <f t="shared" si="29"/>
        <v>42.38485447866629</v>
      </c>
      <c r="K82" s="47">
        <f t="shared" si="24"/>
        <v>42.38485447866629</v>
      </c>
      <c r="L82" s="47">
        <f t="shared" si="25"/>
        <v>47.09428275407365</v>
      </c>
      <c r="M82" s="47">
        <f t="shared" si="26"/>
        <v>47.09428275407365</v>
      </c>
      <c r="N82" s="47">
        <f t="shared" si="27"/>
        <v>103.60742205896204</v>
      </c>
      <c r="O82" s="47">
        <f t="shared" si="28"/>
        <v>80.0602806819252</v>
      </c>
      <c r="Q82" s="80">
        <v>21234</v>
      </c>
    </row>
    <row r="83" spans="1:17" ht="14.25" customHeight="1">
      <c r="A83" s="19"/>
      <c r="B83" s="6" t="s">
        <v>22</v>
      </c>
      <c r="C83" s="53"/>
      <c r="D83" s="31">
        <v>13</v>
      </c>
      <c r="E83" s="32">
        <v>11</v>
      </c>
      <c r="F83" s="69">
        <v>14</v>
      </c>
      <c r="G83" s="69">
        <v>14</v>
      </c>
      <c r="H83" s="69">
        <v>20</v>
      </c>
      <c r="I83" s="69">
        <v>19</v>
      </c>
      <c r="J83" s="47">
        <f t="shared" si="29"/>
        <v>57.57307351638619</v>
      </c>
      <c r="K83" s="47">
        <f t="shared" si="24"/>
        <v>48.7156775907883</v>
      </c>
      <c r="L83" s="47">
        <f t="shared" si="25"/>
        <v>62.001771479185116</v>
      </c>
      <c r="M83" s="47">
        <f t="shared" si="26"/>
        <v>62.001771479185116</v>
      </c>
      <c r="N83" s="47">
        <f t="shared" si="27"/>
        <v>88.57395925597875</v>
      </c>
      <c r="O83" s="47">
        <f t="shared" si="28"/>
        <v>84.1452612931798</v>
      </c>
      <c r="Q83" s="81">
        <v>22580</v>
      </c>
    </row>
    <row r="84" spans="1:17" ht="14.25" customHeight="1">
      <c r="A84" s="19"/>
      <c r="B84" s="6" t="s">
        <v>48</v>
      </c>
      <c r="C84" s="53"/>
      <c r="D84" s="31">
        <v>4</v>
      </c>
      <c r="E84" s="32">
        <v>4</v>
      </c>
      <c r="F84" s="69">
        <v>2</v>
      </c>
      <c r="G84" s="69">
        <v>2</v>
      </c>
      <c r="H84" s="69">
        <v>11</v>
      </c>
      <c r="I84" s="69">
        <v>10</v>
      </c>
      <c r="J84" s="47">
        <f t="shared" si="29"/>
        <v>61.97706848466068</v>
      </c>
      <c r="K84" s="47">
        <f t="shared" si="24"/>
        <v>61.97706848466068</v>
      </c>
      <c r="L84" s="47">
        <f t="shared" si="25"/>
        <v>30.98853424233034</v>
      </c>
      <c r="M84" s="47">
        <f t="shared" si="26"/>
        <v>30.98853424233034</v>
      </c>
      <c r="N84" s="47">
        <f t="shared" si="27"/>
        <v>170.43693833281685</v>
      </c>
      <c r="O84" s="47">
        <f t="shared" si="28"/>
        <v>154.94267121165169</v>
      </c>
      <c r="Q84" s="81">
        <v>6454</v>
      </c>
    </row>
    <row r="85" spans="1:17" ht="14.25" customHeight="1">
      <c r="A85" s="19"/>
      <c r="B85" s="6" t="s">
        <v>49</v>
      </c>
      <c r="C85" s="53"/>
      <c r="D85" s="31">
        <v>18</v>
      </c>
      <c r="E85" s="32">
        <v>18</v>
      </c>
      <c r="F85" s="69">
        <v>11</v>
      </c>
      <c r="G85" s="69">
        <v>11</v>
      </c>
      <c r="H85" s="69">
        <v>29</v>
      </c>
      <c r="I85" s="69">
        <v>17</v>
      </c>
      <c r="J85" s="47">
        <f t="shared" si="29"/>
        <v>112.48593925759282</v>
      </c>
      <c r="K85" s="47">
        <f t="shared" si="24"/>
        <v>112.48593925759282</v>
      </c>
      <c r="L85" s="47">
        <f t="shared" si="25"/>
        <v>68.74140732408449</v>
      </c>
      <c r="M85" s="47">
        <f t="shared" si="26"/>
        <v>68.74140732408449</v>
      </c>
      <c r="N85" s="47">
        <f t="shared" si="27"/>
        <v>181.2273465816773</v>
      </c>
      <c r="O85" s="47">
        <f t="shared" si="28"/>
        <v>106.23672040994876</v>
      </c>
      <c r="Q85" s="81">
        <v>16002</v>
      </c>
    </row>
    <row r="86" spans="1:17" ht="14.25" customHeight="1">
      <c r="A86" s="19"/>
      <c r="B86" s="6" t="s">
        <v>50</v>
      </c>
      <c r="C86" s="53"/>
      <c r="D86" s="31">
        <v>8</v>
      </c>
      <c r="E86" s="32">
        <v>8</v>
      </c>
      <c r="F86" s="69">
        <v>8</v>
      </c>
      <c r="G86" s="69">
        <v>8</v>
      </c>
      <c r="H86" s="69">
        <v>6</v>
      </c>
      <c r="I86" s="69">
        <v>6</v>
      </c>
      <c r="J86" s="47">
        <f t="shared" si="29"/>
        <v>52.79134221987594</v>
      </c>
      <c r="K86" s="47">
        <f t="shared" si="24"/>
        <v>52.79134221987594</v>
      </c>
      <c r="L86" s="47">
        <f t="shared" si="25"/>
        <v>52.79134221987594</v>
      </c>
      <c r="M86" s="47">
        <f t="shared" si="26"/>
        <v>52.79134221987594</v>
      </c>
      <c r="N86" s="47">
        <f t="shared" si="27"/>
        <v>39.593506664906954</v>
      </c>
      <c r="O86" s="47">
        <f t="shared" si="28"/>
        <v>39.593506664906954</v>
      </c>
      <c r="Q86" s="81">
        <v>15154</v>
      </c>
    </row>
    <row r="87" spans="1:17" ht="14.25" customHeight="1">
      <c r="A87" s="19"/>
      <c r="B87" s="6" t="s">
        <v>56</v>
      </c>
      <c r="C87" s="53"/>
      <c r="D87" s="31">
        <v>45</v>
      </c>
      <c r="E87" s="32">
        <v>44</v>
      </c>
      <c r="F87" s="69">
        <v>30</v>
      </c>
      <c r="G87" s="69">
        <v>30</v>
      </c>
      <c r="H87" s="69">
        <v>64</v>
      </c>
      <c r="I87" s="69">
        <v>54</v>
      </c>
      <c r="J87" s="47">
        <f t="shared" si="29"/>
        <v>89.79705864745675</v>
      </c>
      <c r="K87" s="47">
        <f t="shared" si="24"/>
        <v>87.80156845529105</v>
      </c>
      <c r="L87" s="47">
        <f t="shared" si="25"/>
        <v>59.86470576497116</v>
      </c>
      <c r="M87" s="47">
        <f t="shared" si="26"/>
        <v>59.86470576497116</v>
      </c>
      <c r="N87" s="47">
        <f t="shared" si="27"/>
        <v>127.71137229860516</v>
      </c>
      <c r="O87" s="47">
        <f t="shared" si="28"/>
        <v>107.75647037694809</v>
      </c>
      <c r="Q87" s="80">
        <v>50113</v>
      </c>
    </row>
    <row r="88" spans="1:17" ht="14.25" customHeight="1">
      <c r="A88" s="19"/>
      <c r="B88" s="6" t="s">
        <v>57</v>
      </c>
      <c r="C88" s="53"/>
      <c r="D88" s="31">
        <v>10</v>
      </c>
      <c r="E88" s="32">
        <v>10</v>
      </c>
      <c r="F88" s="69">
        <v>10</v>
      </c>
      <c r="G88" s="69">
        <v>10</v>
      </c>
      <c r="H88" s="69">
        <v>20</v>
      </c>
      <c r="I88" s="69">
        <v>17</v>
      </c>
      <c r="J88" s="47">
        <f t="shared" si="29"/>
        <v>55.5432126194179</v>
      </c>
      <c r="K88" s="47">
        <f t="shared" si="24"/>
        <v>55.5432126194179</v>
      </c>
      <c r="L88" s="47">
        <f t="shared" si="25"/>
        <v>55.5432126194179</v>
      </c>
      <c r="M88" s="47">
        <f t="shared" si="26"/>
        <v>55.5432126194179</v>
      </c>
      <c r="N88" s="47">
        <f t="shared" si="27"/>
        <v>111.0864252388358</v>
      </c>
      <c r="O88" s="47">
        <f t="shared" si="28"/>
        <v>94.42346145301043</v>
      </c>
      <c r="Q88" s="80">
        <v>18004</v>
      </c>
    </row>
    <row r="89" spans="1:17" ht="14.25" customHeight="1">
      <c r="A89" s="19"/>
      <c r="B89" s="6" t="s">
        <v>58</v>
      </c>
      <c r="C89" s="53"/>
      <c r="D89" s="31">
        <v>9</v>
      </c>
      <c r="E89" s="32">
        <v>8</v>
      </c>
      <c r="F89" s="69">
        <v>7</v>
      </c>
      <c r="G89" s="69">
        <v>7</v>
      </c>
      <c r="H89" s="69">
        <v>13</v>
      </c>
      <c r="I89" s="69">
        <v>11</v>
      </c>
      <c r="J89" s="47">
        <f t="shared" si="29"/>
        <v>113.63636363636363</v>
      </c>
      <c r="K89" s="47">
        <f t="shared" si="24"/>
        <v>101.01010101010101</v>
      </c>
      <c r="L89" s="47">
        <f t="shared" si="25"/>
        <v>88.3838383838384</v>
      </c>
      <c r="M89" s="47">
        <f t="shared" si="26"/>
        <v>88.3838383838384</v>
      </c>
      <c r="N89" s="47">
        <f t="shared" si="27"/>
        <v>164.14141414141415</v>
      </c>
      <c r="O89" s="47">
        <f t="shared" si="28"/>
        <v>138.88888888888889</v>
      </c>
      <c r="Q89" s="80">
        <v>7920</v>
      </c>
    </row>
    <row r="90" spans="1:17" ht="14.25" customHeight="1">
      <c r="A90" s="19"/>
      <c r="B90" s="6" t="s">
        <v>91</v>
      </c>
      <c r="C90" s="53"/>
      <c r="D90" s="31">
        <v>17</v>
      </c>
      <c r="E90" s="32">
        <v>17</v>
      </c>
      <c r="F90" s="69">
        <v>14</v>
      </c>
      <c r="G90" s="69">
        <v>14</v>
      </c>
      <c r="H90" s="69">
        <v>24</v>
      </c>
      <c r="I90" s="69">
        <v>22</v>
      </c>
      <c r="J90" s="47">
        <f t="shared" si="29"/>
        <v>68.89564336372847</v>
      </c>
      <c r="K90" s="47">
        <f t="shared" si="24"/>
        <v>68.89564336372847</v>
      </c>
      <c r="L90" s="47">
        <f t="shared" si="25"/>
        <v>56.737588652482266</v>
      </c>
      <c r="M90" s="47">
        <f t="shared" si="26"/>
        <v>56.737588652482266</v>
      </c>
      <c r="N90" s="47">
        <f t="shared" si="27"/>
        <v>97.26443768996961</v>
      </c>
      <c r="O90" s="47">
        <f t="shared" si="28"/>
        <v>89.15906788247214</v>
      </c>
      <c r="Q90" s="80">
        <v>24675</v>
      </c>
    </row>
    <row r="91" spans="1:17" ht="14.25" customHeight="1">
      <c r="A91" s="19"/>
      <c r="B91" s="6" t="s">
        <v>24</v>
      </c>
      <c r="C91" s="53"/>
      <c r="D91" s="31">
        <v>10</v>
      </c>
      <c r="E91" s="32">
        <v>10</v>
      </c>
      <c r="F91" s="69">
        <v>9</v>
      </c>
      <c r="G91" s="69">
        <v>9</v>
      </c>
      <c r="H91" s="69">
        <v>12</v>
      </c>
      <c r="I91" s="69">
        <v>12</v>
      </c>
      <c r="J91" s="47">
        <f t="shared" si="29"/>
        <v>83.09788931361143</v>
      </c>
      <c r="K91" s="47">
        <f t="shared" si="24"/>
        <v>83.09788931361143</v>
      </c>
      <c r="L91" s="47">
        <f t="shared" si="25"/>
        <v>74.78810038225029</v>
      </c>
      <c r="M91" s="47">
        <f t="shared" si="26"/>
        <v>74.78810038225029</v>
      </c>
      <c r="N91" s="47">
        <f t="shared" si="27"/>
        <v>99.71746717633373</v>
      </c>
      <c r="O91" s="47">
        <f t="shared" si="28"/>
        <v>99.71746717633373</v>
      </c>
      <c r="Q91" s="80">
        <v>12034</v>
      </c>
    </row>
    <row r="92" spans="1:17" ht="14.25" customHeight="1">
      <c r="A92" s="19"/>
      <c r="B92" s="6" t="s">
        <v>25</v>
      </c>
      <c r="C92" s="53"/>
      <c r="D92" s="31">
        <v>3</v>
      </c>
      <c r="E92" s="32">
        <v>2</v>
      </c>
      <c r="F92" s="69">
        <v>2</v>
      </c>
      <c r="G92" s="69">
        <v>2</v>
      </c>
      <c r="H92" s="69">
        <v>4</v>
      </c>
      <c r="I92" s="69">
        <v>4</v>
      </c>
      <c r="J92" s="47">
        <f t="shared" si="29"/>
        <v>40.87193460490463</v>
      </c>
      <c r="K92" s="47">
        <f t="shared" si="24"/>
        <v>27.247956403269757</v>
      </c>
      <c r="L92" s="47">
        <f t="shared" si="25"/>
        <v>27.247956403269757</v>
      </c>
      <c r="M92" s="47">
        <f t="shared" si="26"/>
        <v>27.247956403269757</v>
      </c>
      <c r="N92" s="47">
        <f t="shared" si="27"/>
        <v>54.495912806539515</v>
      </c>
      <c r="O92" s="47">
        <f t="shared" si="28"/>
        <v>54.495912806539515</v>
      </c>
      <c r="Q92" s="80">
        <v>7340</v>
      </c>
    </row>
    <row r="93" spans="1:17" ht="14.25" customHeight="1">
      <c r="A93" s="19"/>
      <c r="B93" s="6" t="s">
        <v>26</v>
      </c>
      <c r="C93" s="53"/>
      <c r="D93" s="31">
        <v>3</v>
      </c>
      <c r="E93" s="32">
        <v>3</v>
      </c>
      <c r="F93" s="69">
        <v>5</v>
      </c>
      <c r="G93" s="69">
        <v>5</v>
      </c>
      <c r="H93" s="69">
        <v>8</v>
      </c>
      <c r="I93" s="69">
        <v>6</v>
      </c>
      <c r="J93" s="47">
        <f t="shared" si="29"/>
        <v>20.33622559652928</v>
      </c>
      <c r="K93" s="47">
        <f t="shared" si="24"/>
        <v>20.33622559652928</v>
      </c>
      <c r="L93" s="47">
        <f t="shared" si="25"/>
        <v>33.893709327548805</v>
      </c>
      <c r="M93" s="47">
        <f t="shared" si="26"/>
        <v>33.893709327548805</v>
      </c>
      <c r="N93" s="47">
        <f t="shared" si="27"/>
        <v>54.229934924078094</v>
      </c>
      <c r="O93" s="47">
        <f t="shared" si="28"/>
        <v>40.67245119305856</v>
      </c>
      <c r="Q93" s="80">
        <v>14752</v>
      </c>
    </row>
    <row r="94" spans="1:17" ht="14.25" customHeight="1">
      <c r="A94" s="19"/>
      <c r="B94" s="6" t="s">
        <v>27</v>
      </c>
      <c r="C94" s="53"/>
      <c r="D94" s="31">
        <v>7</v>
      </c>
      <c r="E94" s="32">
        <v>7</v>
      </c>
      <c r="F94" s="69">
        <v>5</v>
      </c>
      <c r="G94" s="69">
        <v>5</v>
      </c>
      <c r="H94" s="69">
        <v>12</v>
      </c>
      <c r="I94" s="69">
        <v>9</v>
      </c>
      <c r="J94" s="47">
        <f t="shared" si="29"/>
        <v>57.60842728993499</v>
      </c>
      <c r="K94" s="47">
        <f t="shared" si="24"/>
        <v>57.60842728993499</v>
      </c>
      <c r="L94" s="47">
        <f t="shared" si="25"/>
        <v>41.14887663566785</v>
      </c>
      <c r="M94" s="47">
        <f t="shared" si="26"/>
        <v>41.14887663566785</v>
      </c>
      <c r="N94" s="47">
        <f t="shared" si="27"/>
        <v>98.75730392560284</v>
      </c>
      <c r="O94" s="47">
        <f t="shared" si="28"/>
        <v>74.06797794420211</v>
      </c>
      <c r="Q94" s="80">
        <v>12151</v>
      </c>
    </row>
    <row r="95" spans="1:17" ht="14.25" customHeight="1">
      <c r="A95" s="19"/>
      <c r="B95" s="6" t="s">
        <v>28</v>
      </c>
      <c r="C95" s="53"/>
      <c r="D95" s="31">
        <v>13</v>
      </c>
      <c r="E95" s="32">
        <v>12</v>
      </c>
      <c r="F95" s="69">
        <v>1</v>
      </c>
      <c r="G95" s="69">
        <v>1</v>
      </c>
      <c r="H95" s="69">
        <v>8</v>
      </c>
      <c r="I95" s="69">
        <v>7</v>
      </c>
      <c r="J95" s="47">
        <f t="shared" si="29"/>
        <v>161.79215930304915</v>
      </c>
      <c r="K95" s="47">
        <f t="shared" si="24"/>
        <v>149.34660858743</v>
      </c>
      <c r="L95" s="47">
        <f t="shared" si="25"/>
        <v>12.445550715619165</v>
      </c>
      <c r="M95" s="47">
        <f t="shared" si="26"/>
        <v>12.445550715619165</v>
      </c>
      <c r="N95" s="47">
        <f t="shared" si="27"/>
        <v>99.56440572495332</v>
      </c>
      <c r="O95" s="47">
        <f t="shared" si="28"/>
        <v>87.11885500933415</v>
      </c>
      <c r="Q95" s="80">
        <v>8035</v>
      </c>
    </row>
    <row r="96" spans="1:17" ht="14.25" customHeight="1">
      <c r="A96" s="19"/>
      <c r="B96" s="6" t="s">
        <v>29</v>
      </c>
      <c r="C96" s="53"/>
      <c r="D96" s="31">
        <v>3</v>
      </c>
      <c r="E96" s="32">
        <v>3</v>
      </c>
      <c r="F96" s="69">
        <v>5</v>
      </c>
      <c r="G96" s="69">
        <v>5</v>
      </c>
      <c r="H96" s="69">
        <v>6</v>
      </c>
      <c r="I96" s="69">
        <v>6</v>
      </c>
      <c r="J96" s="47">
        <f t="shared" si="29"/>
        <v>33.065138322495315</v>
      </c>
      <c r="K96" s="47">
        <f t="shared" si="24"/>
        <v>33.065138322495315</v>
      </c>
      <c r="L96" s="47">
        <f t="shared" si="25"/>
        <v>55.10856387082552</v>
      </c>
      <c r="M96" s="47">
        <f t="shared" si="26"/>
        <v>55.10856387082552</v>
      </c>
      <c r="N96" s="47">
        <f t="shared" si="27"/>
        <v>66.13027664499063</v>
      </c>
      <c r="O96" s="47">
        <f t="shared" si="28"/>
        <v>66.13027664499063</v>
      </c>
      <c r="Q96" s="80">
        <v>9073</v>
      </c>
    </row>
    <row r="97" spans="1:17" ht="14.25" customHeight="1">
      <c r="A97" s="19"/>
      <c r="B97" s="6" t="s">
        <v>31</v>
      </c>
      <c r="C97" s="53"/>
      <c r="D97" s="31">
        <v>19</v>
      </c>
      <c r="E97" s="32">
        <v>19</v>
      </c>
      <c r="F97" s="69">
        <v>5</v>
      </c>
      <c r="G97" s="69">
        <v>5</v>
      </c>
      <c r="H97" s="69">
        <v>17</v>
      </c>
      <c r="I97" s="69">
        <v>16</v>
      </c>
      <c r="J97" s="47">
        <f t="shared" si="29"/>
        <v>178.0526661043951</v>
      </c>
      <c r="K97" s="47">
        <f t="shared" si="24"/>
        <v>178.0526661043951</v>
      </c>
      <c r="L97" s="47">
        <f t="shared" si="25"/>
        <v>46.85596476431449</v>
      </c>
      <c r="M97" s="47">
        <f t="shared" si="26"/>
        <v>46.85596476431449</v>
      </c>
      <c r="N97" s="47">
        <f t="shared" si="27"/>
        <v>159.3102801986693</v>
      </c>
      <c r="O97" s="47">
        <f t="shared" si="28"/>
        <v>149.93908724580638</v>
      </c>
      <c r="Q97" s="80">
        <v>10671</v>
      </c>
    </row>
    <row r="98" spans="1:17" ht="14.25" customHeight="1">
      <c r="A98" s="19"/>
      <c r="B98" s="6" t="s">
        <v>32</v>
      </c>
      <c r="C98" s="53"/>
      <c r="D98" s="31">
        <v>4</v>
      </c>
      <c r="E98" s="32">
        <v>4</v>
      </c>
      <c r="F98" s="69">
        <v>7</v>
      </c>
      <c r="G98" s="69">
        <v>7</v>
      </c>
      <c r="H98" s="69">
        <v>4</v>
      </c>
      <c r="I98" s="69">
        <v>4</v>
      </c>
      <c r="J98" s="47">
        <f t="shared" si="29"/>
        <v>51.69294391315586</v>
      </c>
      <c r="K98" s="47">
        <f t="shared" si="24"/>
        <v>51.69294391315586</v>
      </c>
      <c r="L98" s="47">
        <f t="shared" si="25"/>
        <v>90.46265184802274</v>
      </c>
      <c r="M98" s="47">
        <f t="shared" si="26"/>
        <v>90.46265184802274</v>
      </c>
      <c r="N98" s="47">
        <f t="shared" si="27"/>
        <v>51.69294391315586</v>
      </c>
      <c r="O98" s="47">
        <f t="shared" si="28"/>
        <v>51.69294391315586</v>
      </c>
      <c r="Q98" s="80">
        <v>7738</v>
      </c>
    </row>
    <row r="99" spans="1:17" ht="14.25" customHeight="1">
      <c r="A99" s="20"/>
      <c r="B99" s="7" t="s">
        <v>62</v>
      </c>
      <c r="C99" s="56"/>
      <c r="D99" s="33">
        <v>7</v>
      </c>
      <c r="E99" s="33">
        <v>7</v>
      </c>
      <c r="F99" s="73">
        <v>6</v>
      </c>
      <c r="G99" s="73">
        <v>5</v>
      </c>
      <c r="H99" s="73">
        <v>13</v>
      </c>
      <c r="I99" s="73">
        <v>12</v>
      </c>
      <c r="J99" s="48">
        <f t="shared" si="29"/>
        <v>78.2122905027933</v>
      </c>
      <c r="K99" s="48">
        <f t="shared" si="24"/>
        <v>78.2122905027933</v>
      </c>
      <c r="L99" s="48">
        <f t="shared" si="25"/>
        <v>67.0391061452514</v>
      </c>
      <c r="M99" s="48">
        <f t="shared" si="26"/>
        <v>55.865921787709496</v>
      </c>
      <c r="N99" s="48">
        <f t="shared" si="27"/>
        <v>145.2513966480447</v>
      </c>
      <c r="O99" s="48">
        <f t="shared" si="28"/>
        <v>134.0782122905028</v>
      </c>
      <c r="Q99" s="80">
        <v>8950</v>
      </c>
    </row>
  </sheetData>
  <mergeCells count="14">
    <mergeCell ref="H7:H9"/>
    <mergeCell ref="D6:E6"/>
    <mergeCell ref="F6:G6"/>
    <mergeCell ref="H6:I6"/>
    <mergeCell ref="J7:J9"/>
    <mergeCell ref="L7:L9"/>
    <mergeCell ref="N7:N9"/>
    <mergeCell ref="D5:I5"/>
    <mergeCell ref="J5:O5"/>
    <mergeCell ref="J6:K6"/>
    <mergeCell ref="L6:M6"/>
    <mergeCell ref="N6:O6"/>
    <mergeCell ref="D7:D9"/>
    <mergeCell ref="F7:F9"/>
  </mergeCells>
  <printOptions/>
  <pageMargins left="1.02" right="0.75" top="0.57" bottom="0.46" header="0.512" footer="0.512"/>
  <pageSetup horizontalDpi="600" verticalDpi="600" orientation="portrait" paperSize="9" scale="86" r:id="rId1"/>
  <rowBreaks count="1" manualBreakCount="1">
    <brk id="68" min="1" max="14" man="1"/>
  </rowBreaks>
  <ignoredErrors>
    <ignoredError sqref="D24:I25 D35:I38 D29:D34 D27 E27:I27 E29:I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2012-01-26T06:53:32Z</cp:lastPrinted>
  <dcterms:created xsi:type="dcterms:W3CDTF">2002-01-04T04:22:51Z</dcterms:created>
  <dcterms:modified xsi:type="dcterms:W3CDTF">2012-01-27T02:32:50Z</dcterms:modified>
  <cp:category/>
  <cp:version/>
  <cp:contentType/>
  <cp:contentStatus/>
</cp:coreProperties>
</file>