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360" windowHeight="4005" activeTab="0"/>
  </bookViews>
  <sheets>
    <sheet name="第2表" sheetId="1" r:id="rId1"/>
  </sheets>
  <definedNames>
    <definedName name="_xlnm.Print_Area" localSheetId="0">'第2表'!$A$1:$L$58</definedName>
  </definedNames>
  <calcPr fullCalcOnLoad="1"/>
</workbook>
</file>

<file path=xl/sharedStrings.xml><?xml version="1.0" encoding="utf-8"?>
<sst xmlns="http://schemas.openxmlformats.org/spreadsheetml/2006/main" count="99" uniqueCount="63">
  <si>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</si>
  <si>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</si>
  <si>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</si>
  <si>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</si>
  <si>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</si>
  <si>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病床　　　　利用率％</t>
  </si>
  <si>
    <t>平均在院　　日数</t>
  </si>
  <si>
    <t>在院　　　　外来比</t>
  </si>
  <si>
    <t>年間延数</t>
  </si>
  <si>
    <t>１日平均数</t>
  </si>
  <si>
    <t>１日平均数</t>
  </si>
  <si>
    <t>（病　　　　　院）</t>
  </si>
  <si>
    <t>総　　　　 　　数</t>
  </si>
  <si>
    <t>精　　神　　病　　院</t>
  </si>
  <si>
    <t>一　　般　　病　　院</t>
  </si>
  <si>
    <t>精　 神 　病　 床</t>
  </si>
  <si>
    <t>　　・</t>
  </si>
  <si>
    <t>感染症 　病　 床</t>
  </si>
  <si>
    <t>結　 核 　病 　床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</si>
  <si>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</si>
  <si>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</si>
  <si>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</si>
  <si>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</si>
  <si>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</si>
  <si>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t>（二次保健医療圏）</t>
  </si>
  <si>
    <t>総　　　　　　　数</t>
  </si>
  <si>
    <t>千　　　　　　　葉</t>
  </si>
  <si>
    <t>（保　　 健　 　所）</t>
  </si>
  <si>
    <t>柏</t>
  </si>
  <si>
    <t>注２）県数値のうち、病床利用率・平均在院日数は厚生労働省発表数値である。　　　　　　　　　　</t>
  </si>
  <si>
    <t>平成17年</t>
  </si>
  <si>
    <t>　　・</t>
  </si>
  <si>
    <t>　　・</t>
  </si>
  <si>
    <t>　　・</t>
  </si>
  <si>
    <t>一 　般 　病　 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</si>
  <si>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</si>
  <si>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</si>
  <si>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</si>
  <si>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印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旛   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武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</si>
  <si>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</si>
  <si>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夷 　隅　長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</si>
  <si>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</si>
  <si>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</si>
  <si>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</si>
  <si>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</si>
  <si>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</si>
  <si>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</si>
  <si>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</si>
  <si>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</si>
  <si>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</si>
  <si>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</si>
  <si>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</si>
  <si>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</si>
  <si>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</si>
  <si>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</si>
  <si>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</si>
  <si>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</si>
  <si>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</si>
  <si>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</si>
  <si>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</si>
  <si>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</si>
  <si>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【病院報告（患者票）】</t>
  </si>
  <si>
    <t>注１）率については四捨五入をしているため、総数に合わないことがある。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</si>
</sst>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000\-00"/>
    <numFmt numFmtId="179" formatCode="0.0_ "/>
    <numFmt numFmtId="180" formatCode="0.0_);[Red]\(0.0\)"/>
    <numFmt numFmtId="181" formatCode="#,##0.0_);[Red]\(#,##0.0\)"/>
    <numFmt numFmtId="182" formatCode="#,##0.0_ "/>
    <numFmt numFmtId="183" formatCode="#,##0.00_);[Red]\(#,##0.00\)"/>
    <numFmt numFmtId="184" formatCode="_ * #,##0.0_ ;_ * \-#,##0.0_ ;_ * &quot;-&quot;_ ;_ @_ "/>
    <numFmt numFmtId="185" formatCode="0.0000_ "/>
    <numFmt numFmtId="186" formatCode="#,##0.0;[Red]\-#,##0.0"/>
    <numFmt numFmtId="187" formatCode="#,##0.000;[Red]\-#,##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38" fontId="3" fillId="0" borderId="0" xfId="16" applyFont="1" applyAlignment="1">
      <alignment horizontal="left" vertical="center"/>
    </xf>
    <xf numFmtId="186" fontId="3" fillId="0" borderId="0" xfId="16" applyNumberFormat="1" applyFont="1" applyAlignment="1">
      <alignment horizontal="left" vertical="center"/>
    </xf>
    <xf numFmtId="38" fontId="0" fillId="0" borderId="0" xfId="16" applyFont="1" applyAlignment="1">
      <alignment/>
    </xf>
    <xf numFmtId="186" fontId="0" fillId="0" borderId="0" xfId="16" applyNumberFormat="1" applyFont="1" applyAlignment="1">
      <alignment/>
    </xf>
    <xf numFmtId="40" fontId="0" fillId="0" borderId="0" xfId="16" applyNumberFormat="1" applyFont="1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left" vertical="center"/>
      <protection/>
    </xf>
    <xf numFmtId="38" fontId="0" fillId="0" borderId="0" xfId="16" applyFont="1" applyAlignment="1">
      <alignment horizontal="left" vertical="center"/>
    </xf>
    <xf numFmtId="186" fontId="0" fillId="0" borderId="0" xfId="16" applyNumberFormat="1" applyFont="1" applyAlignment="1">
      <alignment horizontal="left" vertical="center"/>
    </xf>
    <xf numFmtId="40" fontId="0" fillId="0" borderId="0" xfId="16" applyNumberFormat="1" applyFont="1" applyAlignment="1">
      <alignment horizontal="right"/>
    </xf>
    <xf numFmtId="0" fontId="0" fillId="0" borderId="1" xfId="20" applyFont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0" fillId="0" borderId="2" xfId="20" applyFont="1" applyBorder="1" applyAlignment="1">
      <alignment horizontal="center" vertical="center"/>
      <protection/>
    </xf>
    <xf numFmtId="38" fontId="0" fillId="0" borderId="3" xfId="16" applyFont="1" applyBorder="1" applyAlignment="1">
      <alignment horizontal="center" vertical="center"/>
    </xf>
    <xf numFmtId="186" fontId="0" fillId="0" borderId="3" xfId="16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/>
      <protection/>
    </xf>
    <xf numFmtId="38" fontId="0" fillId="0" borderId="4" xfId="16" applyFont="1" applyBorder="1" applyAlignment="1">
      <alignment/>
    </xf>
    <xf numFmtId="186" fontId="0" fillId="0" borderId="4" xfId="16" applyNumberFormat="1" applyFont="1" applyBorder="1" applyAlignment="1">
      <alignment/>
    </xf>
    <xf numFmtId="40" fontId="0" fillId="0" borderId="1" xfId="16" applyNumberFormat="1" applyFont="1" applyBorder="1" applyAlignment="1">
      <alignment/>
    </xf>
    <xf numFmtId="0" fontId="0" fillId="0" borderId="5" xfId="20" applyFont="1" applyBorder="1" applyAlignment="1">
      <alignment horizontal="center"/>
      <protection/>
    </xf>
    <xf numFmtId="38" fontId="0" fillId="0" borderId="0" xfId="16" applyFont="1" applyBorder="1" applyAlignment="1">
      <alignment/>
    </xf>
    <xf numFmtId="186" fontId="0" fillId="0" borderId="0" xfId="16" applyNumberFormat="1" applyFont="1" applyBorder="1" applyAlignment="1">
      <alignment/>
    </xf>
    <xf numFmtId="40" fontId="0" fillId="0" borderId="5" xfId="16" applyNumberFormat="1" applyFont="1" applyBorder="1" applyAlignment="1">
      <alignment/>
    </xf>
    <xf numFmtId="38" fontId="0" fillId="0" borderId="0" xfId="16" applyFont="1" applyAlignment="1">
      <alignment vertical="center"/>
    </xf>
    <xf numFmtId="186" fontId="0" fillId="0" borderId="0" xfId="16" applyNumberFormat="1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40" fontId="0" fillId="0" borderId="5" xfId="16" applyNumberFormat="1" applyFont="1" applyBorder="1" applyAlignment="1">
      <alignment horizontal="right"/>
    </xf>
    <xf numFmtId="186" fontId="0" fillId="0" borderId="0" xfId="16" applyNumberFormat="1" applyFont="1" applyAlignment="1">
      <alignment vertical="center"/>
    </xf>
    <xf numFmtId="0" fontId="4" fillId="0" borderId="5" xfId="20" applyFont="1" applyBorder="1" applyAlignment="1">
      <alignment horizontal="center"/>
      <protection/>
    </xf>
    <xf numFmtId="38" fontId="0" fillId="0" borderId="0" xfId="16" applyFont="1" applyBorder="1" applyAlignment="1">
      <alignment/>
    </xf>
    <xf numFmtId="186" fontId="0" fillId="0" borderId="0" xfId="16" applyNumberFormat="1" applyFont="1" applyBorder="1" applyAlignment="1">
      <alignment/>
    </xf>
    <xf numFmtId="40" fontId="0" fillId="0" borderId="5" xfId="16" applyNumberFormat="1" applyFont="1" applyBorder="1" applyAlignment="1">
      <alignment/>
    </xf>
    <xf numFmtId="186" fontId="0" fillId="0" borderId="0" xfId="16" applyNumberFormat="1" applyFont="1" applyFill="1" applyBorder="1" applyAlignment="1">
      <alignment/>
    </xf>
    <xf numFmtId="38" fontId="0" fillId="0" borderId="6" xfId="16" applyFont="1" applyBorder="1" applyAlignment="1">
      <alignment/>
    </xf>
    <xf numFmtId="186" fontId="0" fillId="0" borderId="7" xfId="16" applyNumberFormat="1" applyFont="1" applyBorder="1" applyAlignment="1">
      <alignment/>
    </xf>
    <xf numFmtId="38" fontId="0" fillId="0" borderId="7" xfId="16" applyFont="1" applyBorder="1" applyAlignment="1">
      <alignment/>
    </xf>
    <xf numFmtId="186" fontId="0" fillId="0" borderId="7" xfId="16" applyNumberFormat="1" applyFont="1" applyFill="1" applyBorder="1" applyAlignment="1">
      <alignment/>
    </xf>
    <xf numFmtId="40" fontId="0" fillId="0" borderId="2" xfId="16" applyNumberFormat="1" applyFont="1" applyBorder="1" applyAlignment="1">
      <alignment/>
    </xf>
    <xf numFmtId="0" fontId="0" fillId="0" borderId="0" xfId="20" applyFont="1" applyBorder="1" applyAlignment="1">
      <alignment horizontal="center"/>
      <protection/>
    </xf>
    <xf numFmtId="38" fontId="5" fillId="0" borderId="0" xfId="16" applyFont="1" applyAlignment="1">
      <alignment/>
    </xf>
    <xf numFmtId="186" fontId="5" fillId="0" borderId="0" xfId="16" applyNumberFormat="1" applyFont="1" applyAlignment="1">
      <alignment/>
    </xf>
    <xf numFmtId="0" fontId="5" fillId="0" borderId="0" xfId="20" applyFont="1" applyAlignment="1">
      <alignment/>
      <protection/>
    </xf>
    <xf numFmtId="186" fontId="0" fillId="0" borderId="0" xfId="16" applyNumberFormat="1" applyFont="1" applyAlignment="1">
      <alignment/>
    </xf>
    <xf numFmtId="38" fontId="0" fillId="0" borderId="0" xfId="16" applyFont="1" applyAlignment="1">
      <alignment/>
    </xf>
    <xf numFmtId="40" fontId="0" fillId="0" borderId="0" xfId="16" applyNumberFormat="1" applyFont="1" applyAlignment="1">
      <alignment/>
    </xf>
    <xf numFmtId="0" fontId="0" fillId="0" borderId="0" xfId="20" applyFont="1">
      <alignment/>
      <protection/>
    </xf>
    <xf numFmtId="0" fontId="5" fillId="0" borderId="0" xfId="20" applyFont="1">
      <alignment/>
      <protection/>
    </xf>
    <xf numFmtId="186" fontId="5" fillId="0" borderId="0" xfId="16" applyNumberFormat="1" applyFont="1" applyAlignment="1">
      <alignment/>
    </xf>
    <xf numFmtId="40" fontId="5" fillId="0" borderId="0" xfId="16" applyNumberFormat="1" applyFont="1" applyAlignment="1">
      <alignment/>
    </xf>
    <xf numFmtId="0" fontId="0" fillId="0" borderId="5" xfId="20" applyFont="1" applyBorder="1" applyAlignment="1">
      <alignment horizontal="right"/>
      <protection/>
    </xf>
    <xf numFmtId="0" fontId="0" fillId="0" borderId="5" xfId="20" applyFont="1" applyBorder="1" applyAlignment="1">
      <alignment horizontal="distributed" indent="2"/>
      <protection/>
    </xf>
    <xf numFmtId="0" fontId="0" fillId="0" borderId="2" xfId="20" applyFont="1" applyBorder="1" applyAlignment="1">
      <alignment horizontal="distributed" indent="2"/>
      <protection/>
    </xf>
    <xf numFmtId="40" fontId="5" fillId="0" borderId="0" xfId="16" applyNumberFormat="1" applyFont="1" applyAlignment="1">
      <alignment horizontal="right"/>
    </xf>
    <xf numFmtId="6" fontId="0" fillId="0" borderId="3" xfId="18" applyFont="1" applyBorder="1" applyAlignment="1">
      <alignment horizontal="center" vertical="center"/>
    </xf>
    <xf numFmtId="0" fontId="0" fillId="0" borderId="3" xfId="20" applyFont="1" applyBorder="1" applyAlignment="1">
      <alignment horizontal="center"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/>
      <protection/>
    </xf>
    <xf numFmtId="186" fontId="0" fillId="0" borderId="3" xfId="16" applyNumberFormat="1" applyFont="1" applyBorder="1" applyAlignment="1">
      <alignment horizontal="center" vertical="center" wrapText="1"/>
    </xf>
    <xf numFmtId="40" fontId="0" fillId="0" borderId="8" xfId="16" applyNumberFormat="1" applyFont="1" applyBorder="1" applyAlignment="1">
      <alignment horizontal="center" vertical="center" wrapText="1"/>
    </xf>
    <xf numFmtId="40" fontId="0" fillId="0" borderId="9" xfId="16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zoomScaleSheetLayoutView="75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5" sqref="I35"/>
    </sheetView>
  </sheetViews>
  <sheetFormatPr defaultColWidth="9.00390625" defaultRowHeight="13.5"/>
  <cols>
    <col min="1" max="1" width="19.625" style="7" customWidth="1"/>
    <col min="2" max="2" width="16.625" style="4" customWidth="1"/>
    <col min="3" max="3" width="16.625" style="5" customWidth="1"/>
    <col min="4" max="4" width="16.625" style="4" customWidth="1"/>
    <col min="5" max="5" width="16.625" style="5" customWidth="1"/>
    <col min="6" max="6" width="14.625" style="4" customWidth="1"/>
    <col min="7" max="7" width="14.625" style="5" customWidth="1"/>
    <col min="8" max="8" width="14.625" style="4" customWidth="1"/>
    <col min="9" max="9" width="14.625" style="5" customWidth="1"/>
    <col min="10" max="11" width="8.625" style="5" customWidth="1"/>
    <col min="12" max="12" width="8.625" style="6" customWidth="1"/>
    <col min="13" max="16384" width="9.00390625" style="7" customWidth="1"/>
  </cols>
  <sheetData>
    <row r="1" spans="1:7" ht="21" customHeight="1">
      <c r="A1" s="57" t="s">
        <v>0</v>
      </c>
      <c r="B1" s="57"/>
      <c r="C1" s="57"/>
      <c r="D1" s="57"/>
      <c r="E1" s="57"/>
      <c r="F1" s="2"/>
      <c r="G1" s="3"/>
    </row>
    <row r="2" spans="1:12" ht="16.5" customHeight="1">
      <c r="A2" s="8"/>
      <c r="B2" s="9"/>
      <c r="C2" s="10"/>
      <c r="D2" s="9"/>
      <c r="E2" s="10"/>
      <c r="F2" s="9"/>
      <c r="G2" s="10"/>
      <c r="L2" s="11" t="s">
        <v>30</v>
      </c>
    </row>
    <row r="3" spans="1:12" s="13" customFormat="1" ht="16.5" customHeight="1">
      <c r="A3" s="12"/>
      <c r="B3" s="55" t="s">
        <v>1</v>
      </c>
      <c r="C3" s="55"/>
      <c r="D3" s="56" t="s">
        <v>2</v>
      </c>
      <c r="E3" s="56"/>
      <c r="F3" s="56" t="s">
        <v>3</v>
      </c>
      <c r="G3" s="56"/>
      <c r="H3" s="56" t="s">
        <v>4</v>
      </c>
      <c r="I3" s="56"/>
      <c r="J3" s="59" t="s">
        <v>5</v>
      </c>
      <c r="K3" s="59" t="s">
        <v>6</v>
      </c>
      <c r="L3" s="60" t="s">
        <v>7</v>
      </c>
    </row>
    <row r="4" spans="1:12" s="13" customFormat="1" ht="16.5" customHeight="1">
      <c r="A4" s="14"/>
      <c r="B4" s="15" t="s">
        <v>8</v>
      </c>
      <c r="C4" s="16" t="s">
        <v>9</v>
      </c>
      <c r="D4" s="15" t="s">
        <v>8</v>
      </c>
      <c r="E4" s="16" t="s">
        <v>10</v>
      </c>
      <c r="F4" s="15" t="s">
        <v>8</v>
      </c>
      <c r="G4" s="16" t="s">
        <v>10</v>
      </c>
      <c r="H4" s="15" t="s">
        <v>8</v>
      </c>
      <c r="I4" s="16" t="s">
        <v>10</v>
      </c>
      <c r="J4" s="59"/>
      <c r="K4" s="59"/>
      <c r="L4" s="61"/>
    </row>
    <row r="5" spans="1:12" s="13" customFormat="1" ht="18.75" customHeight="1">
      <c r="A5" s="17" t="s">
        <v>11</v>
      </c>
      <c r="B5" s="18"/>
      <c r="C5" s="19"/>
      <c r="D5" s="18"/>
      <c r="E5" s="19"/>
      <c r="F5" s="18"/>
      <c r="G5" s="19"/>
      <c r="H5" s="18"/>
      <c r="I5" s="19"/>
      <c r="J5" s="19"/>
      <c r="K5" s="19"/>
      <c r="L5" s="20"/>
    </row>
    <row r="6" spans="1:12" s="13" customFormat="1" ht="15" customHeight="1">
      <c r="A6" s="21" t="s">
        <v>12</v>
      </c>
      <c r="B6" s="22">
        <v>17125081</v>
      </c>
      <c r="C6" s="23">
        <v>46918</v>
      </c>
      <c r="D6" s="22">
        <v>516851</v>
      </c>
      <c r="E6" s="23">
        <v>1416</v>
      </c>
      <c r="F6" s="22">
        <v>516550</v>
      </c>
      <c r="G6" s="23">
        <v>1415.2</v>
      </c>
      <c r="H6" s="22">
        <v>22509765</v>
      </c>
      <c r="I6" s="23">
        <v>61670.6</v>
      </c>
      <c r="J6" s="23">
        <v>83.5</v>
      </c>
      <c r="K6" s="23">
        <v>33.1</v>
      </c>
      <c r="L6" s="24">
        <f>H6/B6</f>
        <v>1.3144326149464636</v>
      </c>
    </row>
    <row r="7" spans="1:12" s="13" customFormat="1" ht="9.75" customHeight="1">
      <c r="A7" s="21"/>
      <c r="B7" s="22"/>
      <c r="C7" s="23"/>
      <c r="D7" s="22"/>
      <c r="E7" s="23"/>
      <c r="F7" s="22"/>
      <c r="G7" s="23"/>
      <c r="H7" s="22"/>
      <c r="I7" s="23"/>
      <c r="J7" s="23"/>
      <c r="K7" s="23"/>
      <c r="L7" s="24"/>
    </row>
    <row r="8" spans="1:12" s="13" customFormat="1" ht="15" customHeight="1">
      <c r="A8" s="21" t="s">
        <v>13</v>
      </c>
      <c r="B8" s="25">
        <v>3287991</v>
      </c>
      <c r="C8" s="23">
        <v>9008.2</v>
      </c>
      <c r="D8" s="22">
        <v>7277</v>
      </c>
      <c r="E8" s="23">
        <v>19.9</v>
      </c>
      <c r="F8" s="22">
        <v>7388</v>
      </c>
      <c r="G8" s="23">
        <v>20.2</v>
      </c>
      <c r="H8" s="25">
        <v>588704</v>
      </c>
      <c r="I8" s="23">
        <v>1612.9</v>
      </c>
      <c r="J8" s="26" t="s">
        <v>31</v>
      </c>
      <c r="K8" s="26" t="s">
        <v>31</v>
      </c>
      <c r="L8" s="24">
        <f>H8/B8</f>
        <v>0.17904671880184586</v>
      </c>
    </row>
    <row r="9" spans="1:12" s="13" customFormat="1" ht="15" customHeight="1">
      <c r="A9" s="21" t="s">
        <v>14</v>
      </c>
      <c r="B9" s="25">
        <v>13837090</v>
      </c>
      <c r="C9" s="23">
        <v>37909.8</v>
      </c>
      <c r="D9" s="22">
        <v>509574</v>
      </c>
      <c r="E9" s="23">
        <v>1396.1</v>
      </c>
      <c r="F9" s="22">
        <v>509162</v>
      </c>
      <c r="G9" s="23">
        <v>1395</v>
      </c>
      <c r="H9" s="25">
        <v>21921061</v>
      </c>
      <c r="I9" s="23">
        <v>60057.7</v>
      </c>
      <c r="J9" s="26" t="s">
        <v>16</v>
      </c>
      <c r="K9" s="26" t="s">
        <v>16</v>
      </c>
      <c r="L9" s="24">
        <f>H9/B9</f>
        <v>1.5842247900389461</v>
      </c>
    </row>
    <row r="10" spans="1:12" s="13" customFormat="1" ht="15" customHeight="1">
      <c r="A10" s="51" t="s">
        <v>15</v>
      </c>
      <c r="B10" s="22">
        <v>1176796</v>
      </c>
      <c r="C10" s="23">
        <v>3224.1</v>
      </c>
      <c r="D10" s="22">
        <v>5586</v>
      </c>
      <c r="E10" s="23">
        <v>15.3</v>
      </c>
      <c r="F10" s="22">
        <v>5578</v>
      </c>
      <c r="G10" s="23">
        <v>15.3</v>
      </c>
      <c r="H10" s="27" t="s">
        <v>31</v>
      </c>
      <c r="I10" s="26" t="s">
        <v>31</v>
      </c>
      <c r="J10" s="26" t="s">
        <v>31</v>
      </c>
      <c r="K10" s="26" t="s">
        <v>31</v>
      </c>
      <c r="L10" s="28" t="s">
        <v>31</v>
      </c>
    </row>
    <row r="11" spans="1:12" s="13" customFormat="1" ht="15" customHeight="1">
      <c r="A11" s="51" t="s">
        <v>17</v>
      </c>
      <c r="B11" s="22">
        <v>141</v>
      </c>
      <c r="C11" s="23">
        <v>0.4</v>
      </c>
      <c r="D11" s="22">
        <v>10</v>
      </c>
      <c r="E11" s="23">
        <v>0</v>
      </c>
      <c r="F11" s="22">
        <v>9</v>
      </c>
      <c r="G11" s="23">
        <v>0</v>
      </c>
      <c r="H11" s="27" t="s">
        <v>32</v>
      </c>
      <c r="I11" s="26" t="s">
        <v>32</v>
      </c>
      <c r="J11" s="23">
        <v>0.9</v>
      </c>
      <c r="K11" s="26">
        <v>14.8</v>
      </c>
      <c r="L11" s="28" t="s">
        <v>32</v>
      </c>
    </row>
    <row r="12" spans="1:12" s="13" customFormat="1" ht="15" customHeight="1">
      <c r="A12" s="51" t="s">
        <v>18</v>
      </c>
      <c r="B12" s="22">
        <v>68663</v>
      </c>
      <c r="C12" s="23">
        <v>188.1</v>
      </c>
      <c r="D12" s="22">
        <v>875</v>
      </c>
      <c r="E12" s="23">
        <v>2.4</v>
      </c>
      <c r="F12" s="22">
        <v>881</v>
      </c>
      <c r="G12" s="23">
        <v>2.4</v>
      </c>
      <c r="H12" s="27" t="s">
        <v>33</v>
      </c>
      <c r="I12" s="26" t="s">
        <v>33</v>
      </c>
      <c r="J12" s="23">
        <v>49.4</v>
      </c>
      <c r="K12" s="26">
        <v>78.2</v>
      </c>
      <c r="L12" s="28" t="s">
        <v>33</v>
      </c>
    </row>
    <row r="13" spans="1:12" s="13" customFormat="1" ht="14.25" customHeight="1">
      <c r="A13" s="51" t="s">
        <v>35</v>
      </c>
      <c r="B13" s="22">
        <v>3475190</v>
      </c>
      <c r="C13" s="23">
        <v>9521.1</v>
      </c>
      <c r="D13" s="22">
        <v>11204</v>
      </c>
      <c r="E13" s="23">
        <v>30.7</v>
      </c>
      <c r="F13" s="22">
        <v>15370</v>
      </c>
      <c r="G13" s="23">
        <v>42.1</v>
      </c>
      <c r="H13" s="27" t="s">
        <v>33</v>
      </c>
      <c r="I13" s="26" t="s">
        <v>33</v>
      </c>
      <c r="J13" s="29">
        <v>92.8</v>
      </c>
      <c r="K13" s="23">
        <v>198</v>
      </c>
      <c r="L13" s="24"/>
    </row>
    <row r="14" spans="1:12" s="13" customFormat="1" ht="15" customHeight="1">
      <c r="A14" s="51" t="s">
        <v>34</v>
      </c>
      <c r="B14" s="22">
        <v>9116300</v>
      </c>
      <c r="C14" s="23">
        <v>24976.2</v>
      </c>
      <c r="D14" s="22">
        <v>491899</v>
      </c>
      <c r="E14" s="23">
        <v>1347.7</v>
      </c>
      <c r="F14" s="22">
        <v>487324</v>
      </c>
      <c r="G14" s="23">
        <v>1335.1</v>
      </c>
      <c r="H14" s="27" t="s">
        <v>33</v>
      </c>
      <c r="I14" s="26" t="s">
        <v>33</v>
      </c>
      <c r="J14" s="29">
        <v>77.8</v>
      </c>
      <c r="K14" s="26">
        <v>18.6</v>
      </c>
      <c r="L14" s="28" t="s">
        <v>33</v>
      </c>
    </row>
    <row r="15" spans="1:12" s="13" customFormat="1" ht="15" customHeight="1">
      <c r="A15" s="30" t="s">
        <v>19</v>
      </c>
      <c r="B15" s="31"/>
      <c r="C15" s="32"/>
      <c r="D15" s="31"/>
      <c r="E15" s="32"/>
      <c r="F15" s="31"/>
      <c r="G15" s="32"/>
      <c r="H15" s="31"/>
      <c r="I15" s="32"/>
      <c r="J15" s="32"/>
      <c r="K15" s="32"/>
      <c r="L15" s="33"/>
    </row>
    <row r="16" spans="1:12" s="13" customFormat="1" ht="15" customHeight="1">
      <c r="A16" s="21" t="s">
        <v>20</v>
      </c>
      <c r="B16" s="22">
        <v>17125081</v>
      </c>
      <c r="C16" s="23">
        <v>46918</v>
      </c>
      <c r="D16" s="22">
        <v>508220</v>
      </c>
      <c r="E16" s="23">
        <v>1388.5792349726778</v>
      </c>
      <c r="F16" s="22">
        <v>508459</v>
      </c>
      <c r="G16" s="23">
        <v>1389.2322404371585</v>
      </c>
      <c r="H16" s="22">
        <v>22509765</v>
      </c>
      <c r="I16" s="23">
        <v>61670.6</v>
      </c>
      <c r="J16" s="23">
        <v>83.5</v>
      </c>
      <c r="K16" s="23">
        <v>33.1</v>
      </c>
      <c r="L16" s="24">
        <v>1.31</v>
      </c>
    </row>
    <row r="17" spans="1:12" s="13" customFormat="1" ht="9.75" customHeight="1">
      <c r="A17" s="21"/>
      <c r="B17" s="22"/>
      <c r="C17" s="23"/>
      <c r="D17" s="22"/>
      <c r="E17" s="23"/>
      <c r="F17" s="22"/>
      <c r="G17" s="23"/>
      <c r="H17" s="22"/>
      <c r="I17" s="23"/>
      <c r="J17" s="23"/>
      <c r="K17" s="23"/>
      <c r="L17" s="24"/>
    </row>
    <row r="18" spans="1:12" s="13" customFormat="1" ht="15" customHeight="1">
      <c r="A18" s="21" t="s">
        <v>21</v>
      </c>
      <c r="B18" s="22">
        <v>4464787</v>
      </c>
      <c r="C18" s="23">
        <v>12232.3</v>
      </c>
      <c r="D18" s="22">
        <v>12863</v>
      </c>
      <c r="E18" s="23">
        <v>35.2</v>
      </c>
      <c r="F18" s="22">
        <v>12966</v>
      </c>
      <c r="G18" s="23">
        <v>35.5</v>
      </c>
      <c r="H18" s="27" t="s">
        <v>31</v>
      </c>
      <c r="I18" s="26" t="s">
        <v>31</v>
      </c>
      <c r="J18" s="23">
        <v>91.5</v>
      </c>
      <c r="K18" s="23">
        <v>345.7</v>
      </c>
      <c r="L18" s="28" t="s">
        <v>31</v>
      </c>
    </row>
    <row r="19" spans="1:12" s="13" customFormat="1" ht="15" customHeight="1">
      <c r="A19" s="21" t="s">
        <v>22</v>
      </c>
      <c r="B19" s="22">
        <v>141</v>
      </c>
      <c r="C19" s="23">
        <v>0.4</v>
      </c>
      <c r="D19" s="22">
        <v>10</v>
      </c>
      <c r="E19" s="23">
        <v>0</v>
      </c>
      <c r="F19" s="22">
        <v>9</v>
      </c>
      <c r="G19" s="23">
        <v>0</v>
      </c>
      <c r="H19" s="27" t="s">
        <v>32</v>
      </c>
      <c r="I19" s="26" t="s">
        <v>32</v>
      </c>
      <c r="J19" s="23">
        <v>0.9</v>
      </c>
      <c r="K19" s="23">
        <v>14.8</v>
      </c>
      <c r="L19" s="28" t="s">
        <v>32</v>
      </c>
    </row>
    <row r="20" spans="1:12" s="13" customFormat="1" ht="15" customHeight="1">
      <c r="A20" s="21" t="s">
        <v>23</v>
      </c>
      <c r="B20" s="22">
        <v>68663</v>
      </c>
      <c r="C20" s="23">
        <v>188.1</v>
      </c>
      <c r="D20" s="22">
        <v>875</v>
      </c>
      <c r="E20" s="23">
        <v>2.4</v>
      </c>
      <c r="F20" s="22">
        <v>881</v>
      </c>
      <c r="G20" s="23">
        <v>2.4</v>
      </c>
      <c r="H20" s="27" t="s">
        <v>33</v>
      </c>
      <c r="I20" s="26" t="s">
        <v>33</v>
      </c>
      <c r="J20" s="23">
        <v>49.4</v>
      </c>
      <c r="K20" s="26">
        <v>78.2</v>
      </c>
      <c r="L20" s="28" t="s">
        <v>33</v>
      </c>
    </row>
    <row r="21" spans="1:12" s="13" customFormat="1" ht="15" customHeight="1">
      <c r="A21" s="21" t="s">
        <v>60</v>
      </c>
      <c r="B21" s="22">
        <v>3475190</v>
      </c>
      <c r="C21" s="23">
        <v>9521.1</v>
      </c>
      <c r="D21" s="22">
        <v>11204</v>
      </c>
      <c r="E21" s="23">
        <v>30.7</v>
      </c>
      <c r="F21" s="22">
        <v>15370</v>
      </c>
      <c r="G21" s="23">
        <v>42.1</v>
      </c>
      <c r="H21" s="27" t="s">
        <v>33</v>
      </c>
      <c r="I21" s="26" t="s">
        <v>33</v>
      </c>
      <c r="J21" s="29">
        <v>92.8</v>
      </c>
      <c r="K21" s="23">
        <v>198</v>
      </c>
      <c r="L21" s="28"/>
    </row>
    <row r="22" spans="1:12" s="13" customFormat="1" ht="15" customHeight="1">
      <c r="A22" s="21" t="s">
        <v>59</v>
      </c>
      <c r="B22" s="22">
        <v>9116300</v>
      </c>
      <c r="C22" s="23">
        <v>24976.2</v>
      </c>
      <c r="D22" s="22">
        <v>491899</v>
      </c>
      <c r="E22" s="23">
        <v>1347.7</v>
      </c>
      <c r="F22" s="22">
        <v>487324</v>
      </c>
      <c r="G22" s="23">
        <v>1335.1</v>
      </c>
      <c r="H22" s="27" t="s">
        <v>33</v>
      </c>
      <c r="I22" s="26" t="s">
        <v>33</v>
      </c>
      <c r="J22" s="29">
        <v>77.8</v>
      </c>
      <c r="K22" s="26">
        <v>18.6</v>
      </c>
      <c r="L22" s="28" t="s">
        <v>33</v>
      </c>
    </row>
    <row r="23" spans="2:12" s="13" customFormat="1" ht="15" customHeight="1">
      <c r="B23" s="22"/>
      <c r="C23" s="23"/>
      <c r="D23" s="22"/>
      <c r="E23" s="23"/>
      <c r="F23" s="22"/>
      <c r="G23" s="23"/>
      <c r="H23" s="27"/>
      <c r="I23" s="26"/>
      <c r="J23" s="23"/>
      <c r="K23" s="23"/>
      <c r="L23" s="28"/>
    </row>
    <row r="24" spans="1:12" s="13" customFormat="1" ht="9.75" customHeight="1">
      <c r="A24" s="21"/>
      <c r="B24" s="22"/>
      <c r="C24" s="23"/>
      <c r="D24" s="22"/>
      <c r="E24" s="23"/>
      <c r="F24" s="22"/>
      <c r="G24" s="23"/>
      <c r="H24" s="22"/>
      <c r="I24" s="23"/>
      <c r="J24" s="23"/>
      <c r="K24" s="23"/>
      <c r="L24" s="24"/>
    </row>
    <row r="25" spans="1:12" s="13" customFormat="1" ht="15" customHeight="1">
      <c r="A25" s="30" t="s">
        <v>24</v>
      </c>
      <c r="B25" s="31"/>
      <c r="C25" s="32"/>
      <c r="D25" s="31"/>
      <c r="E25" s="32"/>
      <c r="F25" s="31"/>
      <c r="G25" s="32"/>
      <c r="H25" s="31"/>
      <c r="I25" s="32"/>
      <c r="J25" s="32"/>
      <c r="K25" s="32"/>
      <c r="L25" s="33"/>
    </row>
    <row r="26" spans="1:12" s="13" customFormat="1" ht="15" customHeight="1">
      <c r="A26" s="21" t="s">
        <v>25</v>
      </c>
      <c r="B26" s="22">
        <v>17125081</v>
      </c>
      <c r="C26" s="23">
        <v>46918</v>
      </c>
      <c r="D26" s="22">
        <v>516851</v>
      </c>
      <c r="E26" s="23">
        <v>1416</v>
      </c>
      <c r="F26" s="22">
        <v>516550</v>
      </c>
      <c r="G26" s="23">
        <v>1415.2</v>
      </c>
      <c r="H26" s="22">
        <v>22509765</v>
      </c>
      <c r="I26" s="23">
        <v>61670.6</v>
      </c>
      <c r="J26" s="23">
        <v>83.5</v>
      </c>
      <c r="K26" s="23">
        <v>33.1</v>
      </c>
      <c r="L26" s="24">
        <v>1.31</v>
      </c>
    </row>
    <row r="27" spans="1:12" s="13" customFormat="1" ht="9.75" customHeight="1">
      <c r="A27" s="21"/>
      <c r="B27" s="22"/>
      <c r="C27" s="23"/>
      <c r="D27" s="22"/>
      <c r="E27" s="23"/>
      <c r="F27" s="22"/>
      <c r="G27" s="23"/>
      <c r="H27" s="22"/>
      <c r="I27" s="23"/>
      <c r="J27" s="23"/>
      <c r="K27" s="23"/>
      <c r="L27" s="24"/>
    </row>
    <row r="28" spans="1:12" s="13" customFormat="1" ht="15" customHeight="1">
      <c r="A28" s="21" t="s">
        <v>26</v>
      </c>
      <c r="B28" s="22">
        <f>B41</f>
        <v>2755910</v>
      </c>
      <c r="C28" s="23">
        <f>B28/365</f>
        <v>7550.438356164384</v>
      </c>
      <c r="D28" s="22">
        <f>D41</f>
        <v>94455</v>
      </c>
      <c r="E28" s="23">
        <f>D28/365</f>
        <v>258.7808219178082</v>
      </c>
      <c r="F28" s="22">
        <f>F41</f>
        <v>94421</v>
      </c>
      <c r="G28" s="23">
        <f aca="true" t="shared" si="0" ref="G28:G36">F28/365</f>
        <v>258.6876712328767</v>
      </c>
      <c r="H28" s="22">
        <f>H41</f>
        <v>3780920</v>
      </c>
      <c r="I28" s="23">
        <f aca="true" t="shared" si="1" ref="I28:I36">H28/365</f>
        <v>10358.684931506848</v>
      </c>
      <c r="J28" s="23">
        <v>81.1</v>
      </c>
      <c r="K28" s="23">
        <f>2*B28/(D28+F28)</f>
        <v>29.18221478642072</v>
      </c>
      <c r="L28" s="24">
        <f>H28/B28</f>
        <v>1.371931594282832</v>
      </c>
    </row>
    <row r="29" spans="1:12" s="13" customFormat="1" ht="15" customHeight="1">
      <c r="A29" s="21" t="s">
        <v>36</v>
      </c>
      <c r="B29" s="22">
        <f>SUM(B42:B43,B52)</f>
        <v>4033079</v>
      </c>
      <c r="C29" s="23">
        <f aca="true" t="shared" si="2" ref="C29:E36">B29/365</f>
        <v>11049.531506849315</v>
      </c>
      <c r="D29" s="22">
        <f>SUM(D42:D43,D52)</f>
        <v>119889</v>
      </c>
      <c r="E29" s="23">
        <f t="shared" si="2"/>
        <v>328.46301369863016</v>
      </c>
      <c r="F29" s="22">
        <f>SUM(F42:F43,F52)</f>
        <v>119970</v>
      </c>
      <c r="G29" s="23">
        <f t="shared" si="0"/>
        <v>328.6849315068493</v>
      </c>
      <c r="H29" s="22">
        <f>SUM(H42:H43,H52)</f>
        <v>5445178</v>
      </c>
      <c r="I29" s="23">
        <f t="shared" si="1"/>
        <v>14918.295890410958</v>
      </c>
      <c r="J29" s="23">
        <v>80</v>
      </c>
      <c r="K29" s="23">
        <f aca="true" t="shared" si="3" ref="K29:K36">2*B29/(D29+F29)</f>
        <v>33.628748556443576</v>
      </c>
      <c r="L29" s="24">
        <f aca="true" t="shared" si="4" ref="L29:L36">H29/B29</f>
        <v>1.3501292684819712</v>
      </c>
    </row>
    <row r="30" spans="1:12" s="13" customFormat="1" ht="15" customHeight="1">
      <c r="A30" s="21" t="s">
        <v>37</v>
      </c>
      <c r="B30" s="22">
        <f>SUM(B44:B45,B51)</f>
        <v>3390779</v>
      </c>
      <c r="C30" s="23">
        <f t="shared" si="2"/>
        <v>9289.805479452054</v>
      </c>
      <c r="D30" s="22">
        <f>SUM(D44:D45,D51)</f>
        <v>112694</v>
      </c>
      <c r="E30" s="23">
        <f t="shared" si="2"/>
        <v>308.75068493150684</v>
      </c>
      <c r="F30" s="22">
        <f>SUM(F44:F45,F51)</f>
        <v>112831</v>
      </c>
      <c r="G30" s="23">
        <f t="shared" si="0"/>
        <v>309.12602739726026</v>
      </c>
      <c r="H30" s="22">
        <f>SUM(H44:H45,H51)</f>
        <v>4816194</v>
      </c>
      <c r="I30" s="23">
        <f t="shared" si="1"/>
        <v>13195.05205479452</v>
      </c>
      <c r="J30" s="34">
        <v>87</v>
      </c>
      <c r="K30" s="23">
        <f t="shared" si="3"/>
        <v>30.070094224587073</v>
      </c>
      <c r="L30" s="24">
        <f t="shared" si="4"/>
        <v>1.4203798006298847</v>
      </c>
    </row>
    <row r="31" spans="1:12" s="13" customFormat="1" ht="15" customHeight="1">
      <c r="A31" s="21" t="s">
        <v>38</v>
      </c>
      <c r="B31" s="22">
        <f>SUM(B46,B55)</f>
        <v>2248733</v>
      </c>
      <c r="C31" s="23">
        <f t="shared" si="2"/>
        <v>6160.912328767124</v>
      </c>
      <c r="D31" s="22">
        <f>SUM(D46,D55)</f>
        <v>60476</v>
      </c>
      <c r="E31" s="23">
        <f t="shared" si="2"/>
        <v>165.6876712328767</v>
      </c>
      <c r="F31" s="22">
        <f>SUM(F46,F55)</f>
        <v>60352</v>
      </c>
      <c r="G31" s="23">
        <f t="shared" si="0"/>
        <v>165.34794520547945</v>
      </c>
      <c r="H31" s="22">
        <f>SUM(H46,H55)</f>
        <v>2780646</v>
      </c>
      <c r="I31" s="23">
        <f t="shared" si="1"/>
        <v>7618.208219178082</v>
      </c>
      <c r="J31" s="34">
        <v>85.2</v>
      </c>
      <c r="K31" s="23">
        <f t="shared" si="3"/>
        <v>37.22205118019002</v>
      </c>
      <c r="L31" s="24">
        <f t="shared" si="4"/>
        <v>1.2365389755030944</v>
      </c>
    </row>
    <row r="32" spans="1:12" s="13" customFormat="1" ht="15" customHeight="1">
      <c r="A32" s="21" t="s">
        <v>39</v>
      </c>
      <c r="B32" s="22">
        <f>SUM(B53:B54)</f>
        <v>1385427</v>
      </c>
      <c r="C32" s="23">
        <f t="shared" si="2"/>
        <v>3795.690410958904</v>
      </c>
      <c r="D32" s="22">
        <f>SUM(D53:D54)</f>
        <v>38120</v>
      </c>
      <c r="E32" s="23">
        <f t="shared" si="2"/>
        <v>104.43835616438356</v>
      </c>
      <c r="F32" s="22">
        <f>SUM(F53:F54)</f>
        <v>38008</v>
      </c>
      <c r="G32" s="23">
        <f t="shared" si="0"/>
        <v>104.13150684931507</v>
      </c>
      <c r="H32" s="22">
        <f>SUM(H53:H54)</f>
        <v>2160964</v>
      </c>
      <c r="I32" s="23">
        <f t="shared" si="1"/>
        <v>5920.449315068493</v>
      </c>
      <c r="J32" s="34">
        <v>83.1</v>
      </c>
      <c r="K32" s="23">
        <f t="shared" si="3"/>
        <v>36.39730453972257</v>
      </c>
      <c r="L32" s="24">
        <f t="shared" si="4"/>
        <v>1.5597819300475593</v>
      </c>
    </row>
    <row r="33" spans="1:12" s="13" customFormat="1" ht="15" customHeight="1">
      <c r="A33" s="21" t="s">
        <v>40</v>
      </c>
      <c r="B33" s="22">
        <f>SUM(B47:B48)</f>
        <v>828373</v>
      </c>
      <c r="C33" s="23">
        <f t="shared" si="2"/>
        <v>2269.5150684931505</v>
      </c>
      <c r="D33" s="22">
        <f>SUM(D47:D48)</f>
        <v>12279</v>
      </c>
      <c r="E33" s="23">
        <f t="shared" si="2"/>
        <v>33.64109589041096</v>
      </c>
      <c r="F33" s="22">
        <f>SUM(F47:F48)</f>
        <v>12288</v>
      </c>
      <c r="G33" s="23">
        <f t="shared" si="0"/>
        <v>33.66575342465753</v>
      </c>
      <c r="H33" s="22">
        <f>SUM(H47:H48)</f>
        <v>672856</v>
      </c>
      <c r="I33" s="23">
        <f t="shared" si="1"/>
        <v>1843.441095890411</v>
      </c>
      <c r="J33" s="23">
        <v>89</v>
      </c>
      <c r="K33" s="23">
        <f t="shared" si="3"/>
        <v>67.43786380103391</v>
      </c>
      <c r="L33" s="24">
        <f t="shared" si="4"/>
        <v>0.8122621089774775</v>
      </c>
    </row>
    <row r="34" spans="1:12" s="13" customFormat="1" ht="15" customHeight="1">
      <c r="A34" s="21" t="s">
        <v>41</v>
      </c>
      <c r="B34" s="22">
        <f>SUM(B49)</f>
        <v>699141</v>
      </c>
      <c r="C34" s="23">
        <f t="shared" si="2"/>
        <v>1915.454794520548</v>
      </c>
      <c r="D34" s="22">
        <f>SUM(D49)</f>
        <v>27003</v>
      </c>
      <c r="E34" s="23">
        <f t="shared" si="2"/>
        <v>73.98082191780821</v>
      </c>
      <c r="F34" s="22">
        <f>SUM(F49)</f>
        <v>26940</v>
      </c>
      <c r="G34" s="23">
        <f t="shared" si="0"/>
        <v>73.8082191780822</v>
      </c>
      <c r="H34" s="22">
        <f>SUM(H49)</f>
        <v>980511</v>
      </c>
      <c r="I34" s="23">
        <f t="shared" si="1"/>
        <v>2686.3315068493152</v>
      </c>
      <c r="J34" s="23">
        <v>81</v>
      </c>
      <c r="K34" s="23">
        <f t="shared" si="3"/>
        <v>25.92147266559146</v>
      </c>
      <c r="L34" s="24">
        <f t="shared" si="4"/>
        <v>1.4024510077366368</v>
      </c>
    </row>
    <row r="35" spans="1:12" s="13" customFormat="1" ht="15" customHeight="1">
      <c r="A35" s="21" t="s">
        <v>42</v>
      </c>
      <c r="B35" s="22">
        <f>SUM(B56)</f>
        <v>885070</v>
      </c>
      <c r="C35" s="23">
        <f t="shared" si="2"/>
        <v>2424.849315068493</v>
      </c>
      <c r="D35" s="22">
        <f>SUM(D56)</f>
        <v>24832</v>
      </c>
      <c r="E35" s="23">
        <f t="shared" si="2"/>
        <v>68.03287671232877</v>
      </c>
      <c r="F35" s="22">
        <f>SUM(F56)</f>
        <v>24712</v>
      </c>
      <c r="G35" s="23">
        <f t="shared" si="0"/>
        <v>67.7041095890411</v>
      </c>
      <c r="H35" s="22">
        <f>SUM(H56)</f>
        <v>570053</v>
      </c>
      <c r="I35" s="23">
        <f t="shared" si="1"/>
        <v>1561.7890410958903</v>
      </c>
      <c r="J35" s="23">
        <v>85.4</v>
      </c>
      <c r="K35" s="23">
        <f t="shared" si="3"/>
        <v>35.72864524463103</v>
      </c>
      <c r="L35" s="24">
        <f t="shared" si="4"/>
        <v>0.6440767396929057</v>
      </c>
    </row>
    <row r="36" spans="1:12" s="13" customFormat="1" ht="15" customHeight="1">
      <c r="A36" s="21" t="s">
        <v>43</v>
      </c>
      <c r="B36" s="22">
        <f>SUM(B50)</f>
        <v>898569</v>
      </c>
      <c r="C36" s="23">
        <f t="shared" si="2"/>
        <v>2461.832876712329</v>
      </c>
      <c r="D36" s="22">
        <f>SUM(D50)</f>
        <v>27103</v>
      </c>
      <c r="E36" s="23">
        <f t="shared" si="2"/>
        <v>74.25479452054795</v>
      </c>
      <c r="F36" s="22">
        <f>SUM(F50)</f>
        <v>27028</v>
      </c>
      <c r="G36" s="23">
        <f t="shared" si="0"/>
        <v>74.04931506849314</v>
      </c>
      <c r="H36" s="22">
        <f>SUM(H50)</f>
        <v>1302443</v>
      </c>
      <c r="I36" s="23">
        <f t="shared" si="1"/>
        <v>3568.33698630137</v>
      </c>
      <c r="J36" s="23">
        <v>86.3</v>
      </c>
      <c r="K36" s="23">
        <f t="shared" si="3"/>
        <v>33.19979309452994</v>
      </c>
      <c r="L36" s="24">
        <f t="shared" si="4"/>
        <v>1.4494635359109873</v>
      </c>
    </row>
    <row r="37" spans="1:12" s="13" customFormat="1" ht="9.75" customHeight="1">
      <c r="A37" s="21"/>
      <c r="B37" s="22"/>
      <c r="C37" s="23"/>
      <c r="D37" s="22"/>
      <c r="E37" s="23"/>
      <c r="F37" s="22"/>
      <c r="G37" s="23"/>
      <c r="H37" s="22"/>
      <c r="I37" s="23"/>
      <c r="J37" s="23"/>
      <c r="K37" s="23"/>
      <c r="L37" s="24"/>
    </row>
    <row r="38" spans="1:12" s="13" customFormat="1" ht="15" customHeight="1">
      <c r="A38" s="30" t="s">
        <v>27</v>
      </c>
      <c r="B38" s="31"/>
      <c r="C38" s="32"/>
      <c r="D38" s="31"/>
      <c r="E38" s="32"/>
      <c r="F38" s="31"/>
      <c r="G38" s="32"/>
      <c r="H38" s="31"/>
      <c r="I38" s="32"/>
      <c r="J38" s="32"/>
      <c r="K38" s="32"/>
      <c r="L38" s="33"/>
    </row>
    <row r="39" spans="1:12" s="13" customFormat="1" ht="15" customHeight="1">
      <c r="A39" s="21" t="s">
        <v>25</v>
      </c>
      <c r="B39" s="22">
        <v>17125081</v>
      </c>
      <c r="C39" s="23">
        <v>46918</v>
      </c>
      <c r="D39" s="22">
        <v>516851</v>
      </c>
      <c r="E39" s="23">
        <v>1416</v>
      </c>
      <c r="F39" s="22">
        <v>516550</v>
      </c>
      <c r="G39" s="23">
        <v>1415.2</v>
      </c>
      <c r="H39" s="22">
        <v>22509765</v>
      </c>
      <c r="I39" s="23">
        <v>61670.6</v>
      </c>
      <c r="J39" s="23">
        <v>83.5</v>
      </c>
      <c r="K39" s="23">
        <v>33.1</v>
      </c>
      <c r="L39" s="24">
        <v>1.31</v>
      </c>
    </row>
    <row r="40" spans="1:12" s="13" customFormat="1" ht="15" customHeight="1">
      <c r="A40" s="21"/>
      <c r="B40" s="22"/>
      <c r="C40" s="23"/>
      <c r="D40" s="22"/>
      <c r="E40" s="23"/>
      <c r="F40" s="22"/>
      <c r="G40" s="23"/>
      <c r="H40" s="22"/>
      <c r="I40" s="23"/>
      <c r="J40" s="23"/>
      <c r="K40" s="23"/>
      <c r="L40" s="24"/>
    </row>
    <row r="41" spans="1:12" s="13" customFormat="1" ht="15" customHeight="1">
      <c r="A41" s="52" t="s">
        <v>44</v>
      </c>
      <c r="B41" s="22">
        <v>2755910</v>
      </c>
      <c r="C41" s="23">
        <f>B41/365</f>
        <v>7550.438356164384</v>
      </c>
      <c r="D41" s="22">
        <v>94455</v>
      </c>
      <c r="E41" s="23">
        <f>D41/365</f>
        <v>258.7808219178082</v>
      </c>
      <c r="F41" s="22">
        <v>94421</v>
      </c>
      <c r="G41" s="23">
        <f aca="true" t="shared" si="5" ref="G41:G56">F41/365</f>
        <v>258.6876712328767</v>
      </c>
      <c r="H41" s="22">
        <v>3780920</v>
      </c>
      <c r="I41" s="23">
        <f aca="true" t="shared" si="6" ref="I41:I56">H41/365</f>
        <v>10358.684931506848</v>
      </c>
      <c r="J41" s="23">
        <v>81.1</v>
      </c>
      <c r="K41" s="23">
        <f>2*B41/(D41+F41)</f>
        <v>29.18221478642072</v>
      </c>
      <c r="L41" s="24">
        <f aca="true" t="shared" si="7" ref="L41:L56">H41/B41</f>
        <v>1.371931594282832</v>
      </c>
    </row>
    <row r="42" spans="1:12" s="13" customFormat="1" ht="15" customHeight="1">
      <c r="A42" s="52" t="s">
        <v>45</v>
      </c>
      <c r="B42" s="22">
        <v>1315974</v>
      </c>
      <c r="C42" s="23">
        <f aca="true" t="shared" si="8" ref="C42:E56">B42/365</f>
        <v>3605.408219178082</v>
      </c>
      <c r="D42" s="22">
        <v>48515</v>
      </c>
      <c r="E42" s="23">
        <f t="shared" si="8"/>
        <v>132.91780821917808</v>
      </c>
      <c r="F42" s="22">
        <v>48488</v>
      </c>
      <c r="G42" s="23">
        <f t="shared" si="5"/>
        <v>132.84383561643835</v>
      </c>
      <c r="H42" s="22">
        <v>2145481</v>
      </c>
      <c r="I42" s="23">
        <f t="shared" si="6"/>
        <v>5878.030136986301</v>
      </c>
      <c r="J42" s="23">
        <v>85.5</v>
      </c>
      <c r="K42" s="23">
        <f aca="true" t="shared" si="9" ref="K42:K56">2*B42/(D42+F42)</f>
        <v>27.132645382101586</v>
      </c>
      <c r="L42" s="24">
        <f t="shared" si="7"/>
        <v>1.6303369215501218</v>
      </c>
    </row>
    <row r="43" spans="1:12" s="13" customFormat="1" ht="15" customHeight="1">
      <c r="A43" s="52" t="s">
        <v>46</v>
      </c>
      <c r="B43" s="22">
        <v>1268259</v>
      </c>
      <c r="C43" s="23">
        <f t="shared" si="8"/>
        <v>3474.682191780822</v>
      </c>
      <c r="D43" s="22">
        <v>44901</v>
      </c>
      <c r="E43" s="23">
        <f t="shared" si="8"/>
        <v>123.01643835616439</v>
      </c>
      <c r="F43" s="22">
        <v>44916</v>
      </c>
      <c r="G43" s="23">
        <f t="shared" si="5"/>
        <v>123.05753424657534</v>
      </c>
      <c r="H43" s="22">
        <v>1943944</v>
      </c>
      <c r="I43" s="23">
        <f t="shared" si="6"/>
        <v>5325.87397260274</v>
      </c>
      <c r="J43" s="34">
        <v>75.4</v>
      </c>
      <c r="K43" s="34">
        <f t="shared" si="9"/>
        <v>28.240956611777282</v>
      </c>
      <c r="L43" s="24">
        <f t="shared" si="7"/>
        <v>1.5327657836451387</v>
      </c>
    </row>
    <row r="44" spans="1:12" s="13" customFormat="1" ht="15" customHeight="1">
      <c r="A44" s="52" t="s">
        <v>47</v>
      </c>
      <c r="B44" s="22">
        <v>1003420</v>
      </c>
      <c r="C44" s="23">
        <f t="shared" si="8"/>
        <v>2749.095890410959</v>
      </c>
      <c r="D44" s="22">
        <v>45942</v>
      </c>
      <c r="E44" s="23">
        <f t="shared" si="8"/>
        <v>125.86849315068493</v>
      </c>
      <c r="F44" s="22">
        <v>46034</v>
      </c>
      <c r="G44" s="23">
        <f t="shared" si="5"/>
        <v>126.12054794520547</v>
      </c>
      <c r="H44" s="22">
        <v>1956586</v>
      </c>
      <c r="I44" s="23">
        <f t="shared" si="6"/>
        <v>5360.509589041096</v>
      </c>
      <c r="J44" s="34">
        <v>85.5</v>
      </c>
      <c r="K44" s="34">
        <f t="shared" si="9"/>
        <v>21.819170218317822</v>
      </c>
      <c r="L44" s="24">
        <f t="shared" si="7"/>
        <v>1.9499172828925075</v>
      </c>
    </row>
    <row r="45" spans="1:12" s="13" customFormat="1" ht="15" customHeight="1">
      <c r="A45" s="52" t="s">
        <v>48</v>
      </c>
      <c r="B45" s="22">
        <v>517239</v>
      </c>
      <c r="C45" s="23">
        <f t="shared" si="8"/>
        <v>1417.0931506849315</v>
      </c>
      <c r="D45" s="22">
        <v>10715</v>
      </c>
      <c r="E45" s="23">
        <f t="shared" si="8"/>
        <v>29.356164383561644</v>
      </c>
      <c r="F45" s="22">
        <v>10721</v>
      </c>
      <c r="G45" s="23">
        <f t="shared" si="5"/>
        <v>29.372602739726027</v>
      </c>
      <c r="H45" s="22">
        <v>443063</v>
      </c>
      <c r="I45" s="23">
        <f t="shared" si="6"/>
        <v>1213.8712328767124</v>
      </c>
      <c r="J45" s="34">
        <v>89.1</v>
      </c>
      <c r="K45" s="34">
        <f t="shared" si="9"/>
        <v>48.25891024444859</v>
      </c>
      <c r="L45" s="24">
        <f t="shared" si="7"/>
        <v>0.8565924069917388</v>
      </c>
    </row>
    <row r="46" spans="1:12" s="13" customFormat="1" ht="15" customHeight="1">
      <c r="A46" s="52" t="s">
        <v>49</v>
      </c>
      <c r="B46" s="22">
        <v>1803925</v>
      </c>
      <c r="C46" s="23">
        <f t="shared" si="8"/>
        <v>4942.260273972603</v>
      </c>
      <c r="D46" s="22">
        <v>49149</v>
      </c>
      <c r="E46" s="23">
        <f t="shared" si="8"/>
        <v>134.65479452054794</v>
      </c>
      <c r="F46" s="22">
        <v>49045</v>
      </c>
      <c r="G46" s="23">
        <f t="shared" si="5"/>
        <v>134.36986301369862</v>
      </c>
      <c r="H46" s="22">
        <v>2249037</v>
      </c>
      <c r="I46" s="23">
        <f t="shared" si="6"/>
        <v>6161.745205479452</v>
      </c>
      <c r="J46" s="34">
        <v>86.2</v>
      </c>
      <c r="K46" s="34">
        <f t="shared" si="9"/>
        <v>36.74206163309367</v>
      </c>
      <c r="L46" s="24">
        <f t="shared" si="7"/>
        <v>1.2467464002106519</v>
      </c>
    </row>
    <row r="47" spans="1:12" s="13" customFormat="1" ht="15" customHeight="1">
      <c r="A47" s="52" t="s">
        <v>50</v>
      </c>
      <c r="B47" s="22">
        <v>466155</v>
      </c>
      <c r="C47" s="23">
        <f t="shared" si="8"/>
        <v>1277.13698630137</v>
      </c>
      <c r="D47" s="22">
        <v>7747</v>
      </c>
      <c r="E47" s="23">
        <f t="shared" si="8"/>
        <v>21.224657534246575</v>
      </c>
      <c r="F47" s="22">
        <v>7754</v>
      </c>
      <c r="G47" s="23">
        <f t="shared" si="5"/>
        <v>21.243835616438357</v>
      </c>
      <c r="H47" s="22">
        <v>384034</v>
      </c>
      <c r="I47" s="23">
        <f t="shared" si="6"/>
        <v>1052.1479452054793</v>
      </c>
      <c r="J47" s="34">
        <v>87.77890447486527</v>
      </c>
      <c r="K47" s="34">
        <f t="shared" si="9"/>
        <v>60.145151925682214</v>
      </c>
      <c r="L47" s="24">
        <f t="shared" si="7"/>
        <v>0.82383327434008</v>
      </c>
    </row>
    <row r="48" spans="1:12" s="13" customFormat="1" ht="15" customHeight="1">
      <c r="A48" s="52" t="s">
        <v>51</v>
      </c>
      <c r="B48" s="22">
        <v>362218</v>
      </c>
      <c r="C48" s="23">
        <f t="shared" si="8"/>
        <v>992.3780821917808</v>
      </c>
      <c r="D48" s="22">
        <v>4532</v>
      </c>
      <c r="E48" s="23">
        <f t="shared" si="8"/>
        <v>12.416438356164383</v>
      </c>
      <c r="F48" s="22">
        <v>4534</v>
      </c>
      <c r="G48" s="23">
        <f t="shared" si="5"/>
        <v>12.421917808219177</v>
      </c>
      <c r="H48" s="22">
        <v>288822</v>
      </c>
      <c r="I48" s="23">
        <f t="shared" si="6"/>
        <v>791.2931506849316</v>
      </c>
      <c r="J48" s="34">
        <v>90.7</v>
      </c>
      <c r="K48" s="34">
        <f t="shared" si="9"/>
        <v>79.90690491947937</v>
      </c>
      <c r="L48" s="24">
        <f t="shared" si="7"/>
        <v>0.7973706441976931</v>
      </c>
    </row>
    <row r="49" spans="1:12" s="13" customFormat="1" ht="15" customHeight="1">
      <c r="A49" s="52" t="s">
        <v>52</v>
      </c>
      <c r="B49" s="22">
        <v>699141</v>
      </c>
      <c r="C49" s="23">
        <f t="shared" si="8"/>
        <v>1915.454794520548</v>
      </c>
      <c r="D49" s="22">
        <v>27003</v>
      </c>
      <c r="E49" s="23">
        <f t="shared" si="8"/>
        <v>73.98082191780821</v>
      </c>
      <c r="F49" s="22">
        <v>26940</v>
      </c>
      <c r="G49" s="23">
        <f t="shared" si="5"/>
        <v>73.8082191780822</v>
      </c>
      <c r="H49" s="22">
        <v>980511</v>
      </c>
      <c r="I49" s="23">
        <f t="shared" si="6"/>
        <v>2686.3315068493152</v>
      </c>
      <c r="J49" s="34">
        <v>81</v>
      </c>
      <c r="K49" s="34">
        <f t="shared" si="9"/>
        <v>25.92147266559146</v>
      </c>
      <c r="L49" s="24">
        <f t="shared" si="7"/>
        <v>1.4024510077366368</v>
      </c>
    </row>
    <row r="50" spans="1:12" s="13" customFormat="1" ht="15" customHeight="1">
      <c r="A50" s="52" t="s">
        <v>53</v>
      </c>
      <c r="B50" s="22">
        <v>898569</v>
      </c>
      <c r="C50" s="23">
        <f t="shared" si="8"/>
        <v>2461.832876712329</v>
      </c>
      <c r="D50" s="22">
        <v>27103</v>
      </c>
      <c r="E50" s="23">
        <f t="shared" si="8"/>
        <v>74.25479452054795</v>
      </c>
      <c r="F50" s="22">
        <v>27028</v>
      </c>
      <c r="G50" s="23">
        <f t="shared" si="5"/>
        <v>74.04931506849314</v>
      </c>
      <c r="H50" s="22">
        <v>1302443</v>
      </c>
      <c r="I50" s="23">
        <f t="shared" si="6"/>
        <v>3568.33698630137</v>
      </c>
      <c r="J50" s="34">
        <v>86.3</v>
      </c>
      <c r="K50" s="34">
        <f t="shared" si="9"/>
        <v>33.19979309452994</v>
      </c>
      <c r="L50" s="24">
        <f t="shared" si="7"/>
        <v>1.4494635359109873</v>
      </c>
    </row>
    <row r="51" spans="1:12" s="13" customFormat="1" ht="15" customHeight="1">
      <c r="A51" s="52" t="s">
        <v>28</v>
      </c>
      <c r="B51" s="22">
        <v>1870120</v>
      </c>
      <c r="C51" s="23">
        <f t="shared" si="8"/>
        <v>5123.6164383561645</v>
      </c>
      <c r="D51" s="22">
        <v>56037</v>
      </c>
      <c r="E51" s="23">
        <f t="shared" si="8"/>
        <v>153.52602739726026</v>
      </c>
      <c r="F51" s="22">
        <v>56076</v>
      </c>
      <c r="G51" s="23">
        <f t="shared" si="5"/>
        <v>153.63287671232877</v>
      </c>
      <c r="H51" s="22">
        <v>2416545</v>
      </c>
      <c r="I51" s="23">
        <f t="shared" si="6"/>
        <v>6620.671232876713</v>
      </c>
      <c r="J51" s="34">
        <v>87.2</v>
      </c>
      <c r="K51" s="34">
        <f t="shared" si="9"/>
        <v>33.36134079009571</v>
      </c>
      <c r="L51" s="24">
        <f t="shared" si="7"/>
        <v>1.292187132376532</v>
      </c>
    </row>
    <row r="52" spans="1:12" s="13" customFormat="1" ht="15" customHeight="1">
      <c r="A52" s="52" t="s">
        <v>54</v>
      </c>
      <c r="B52" s="22">
        <v>1448846</v>
      </c>
      <c r="C52" s="23">
        <f t="shared" si="8"/>
        <v>3969.441095890411</v>
      </c>
      <c r="D52" s="22">
        <v>26473</v>
      </c>
      <c r="E52" s="23">
        <f t="shared" si="8"/>
        <v>72.52876712328766</v>
      </c>
      <c r="F52" s="22">
        <v>26566</v>
      </c>
      <c r="G52" s="23">
        <f t="shared" si="5"/>
        <v>72.78356164383561</v>
      </c>
      <c r="H52" s="22">
        <v>1355753</v>
      </c>
      <c r="I52" s="23">
        <f t="shared" si="6"/>
        <v>3714.391780821918</v>
      </c>
      <c r="J52" s="34">
        <v>79.5</v>
      </c>
      <c r="K52" s="34">
        <f t="shared" si="9"/>
        <v>54.63323214992741</v>
      </c>
      <c r="L52" s="24">
        <f t="shared" si="7"/>
        <v>0.9357467943452927</v>
      </c>
    </row>
    <row r="53" spans="1:12" s="13" customFormat="1" ht="15" customHeight="1">
      <c r="A53" s="52" t="s">
        <v>55</v>
      </c>
      <c r="B53" s="22">
        <v>510936</v>
      </c>
      <c r="C53" s="23">
        <f t="shared" si="8"/>
        <v>1399.8246575342466</v>
      </c>
      <c r="D53" s="22">
        <v>9991</v>
      </c>
      <c r="E53" s="23">
        <f t="shared" si="8"/>
        <v>27.372602739726027</v>
      </c>
      <c r="F53" s="22">
        <v>9945</v>
      </c>
      <c r="G53" s="23">
        <f t="shared" si="5"/>
        <v>27.246575342465754</v>
      </c>
      <c r="H53" s="22">
        <v>510936</v>
      </c>
      <c r="I53" s="23">
        <f t="shared" si="6"/>
        <v>1399.8246575342466</v>
      </c>
      <c r="J53" s="34">
        <v>83.1</v>
      </c>
      <c r="K53" s="34">
        <f t="shared" si="9"/>
        <v>51.25762439807384</v>
      </c>
      <c r="L53" s="24">
        <f t="shared" si="7"/>
        <v>1</v>
      </c>
    </row>
    <row r="54" spans="1:12" s="13" customFormat="1" ht="15" customHeight="1">
      <c r="A54" s="52" t="s">
        <v>56</v>
      </c>
      <c r="B54" s="22">
        <v>874491</v>
      </c>
      <c r="C54" s="23">
        <f t="shared" si="8"/>
        <v>2395.8657534246577</v>
      </c>
      <c r="D54" s="22">
        <v>28129</v>
      </c>
      <c r="E54" s="23">
        <f t="shared" si="8"/>
        <v>77.06575342465753</v>
      </c>
      <c r="F54" s="22">
        <v>28063</v>
      </c>
      <c r="G54" s="23">
        <f t="shared" si="5"/>
        <v>76.88493150684931</v>
      </c>
      <c r="H54" s="22">
        <v>1650028</v>
      </c>
      <c r="I54" s="23">
        <f t="shared" si="6"/>
        <v>4520.624657534247</v>
      </c>
      <c r="J54" s="34">
        <v>83.1</v>
      </c>
      <c r="K54" s="34">
        <f t="shared" si="9"/>
        <v>31.125106776765374</v>
      </c>
      <c r="L54" s="24">
        <f t="shared" si="7"/>
        <v>1.8868438897598718</v>
      </c>
    </row>
    <row r="55" spans="1:12" s="13" customFormat="1" ht="15" customHeight="1">
      <c r="A55" s="52" t="s">
        <v>57</v>
      </c>
      <c r="B55" s="22">
        <v>444808</v>
      </c>
      <c r="C55" s="23">
        <f t="shared" si="8"/>
        <v>1218.6520547945206</v>
      </c>
      <c r="D55" s="22">
        <v>11327</v>
      </c>
      <c r="E55" s="23">
        <f t="shared" si="8"/>
        <v>31.03287671232877</v>
      </c>
      <c r="F55" s="22">
        <v>11307</v>
      </c>
      <c r="G55" s="23">
        <f t="shared" si="5"/>
        <v>30.97808219178082</v>
      </c>
      <c r="H55" s="22">
        <v>531609</v>
      </c>
      <c r="I55" s="23">
        <f t="shared" si="6"/>
        <v>1456.4630136986302</v>
      </c>
      <c r="J55" s="34">
        <v>81.5</v>
      </c>
      <c r="K55" s="34">
        <f t="shared" si="9"/>
        <v>39.30440929574976</v>
      </c>
      <c r="L55" s="24">
        <f t="shared" si="7"/>
        <v>1.1951426233341127</v>
      </c>
    </row>
    <row r="56" spans="1:12" s="13" customFormat="1" ht="15" customHeight="1">
      <c r="A56" s="53" t="s">
        <v>58</v>
      </c>
      <c r="B56" s="35">
        <v>885070</v>
      </c>
      <c r="C56" s="36">
        <f t="shared" si="8"/>
        <v>2424.849315068493</v>
      </c>
      <c r="D56" s="37">
        <v>24832</v>
      </c>
      <c r="E56" s="36">
        <f t="shared" si="8"/>
        <v>68.03287671232877</v>
      </c>
      <c r="F56" s="37">
        <v>24712</v>
      </c>
      <c r="G56" s="36">
        <f t="shared" si="5"/>
        <v>67.7041095890411</v>
      </c>
      <c r="H56" s="37">
        <v>570053</v>
      </c>
      <c r="I56" s="36">
        <f t="shared" si="6"/>
        <v>1561.7890410958903</v>
      </c>
      <c r="J56" s="38">
        <v>85.4</v>
      </c>
      <c r="K56" s="38">
        <f t="shared" si="9"/>
        <v>35.72864524463103</v>
      </c>
      <c r="L56" s="39">
        <f t="shared" si="7"/>
        <v>0.6440767396929057</v>
      </c>
    </row>
    <row r="57" spans="1:13" s="13" customFormat="1" ht="15" customHeight="1">
      <c r="A57" s="40"/>
      <c r="B57" s="22"/>
      <c r="C57" s="23"/>
      <c r="D57" s="22"/>
      <c r="E57" s="23"/>
      <c r="F57" s="41" t="s">
        <v>62</v>
      </c>
      <c r="G57" s="42"/>
      <c r="H57" s="41"/>
      <c r="I57" s="42"/>
      <c r="J57" s="42"/>
      <c r="K57" s="42"/>
      <c r="L57" s="54" t="s">
        <v>61</v>
      </c>
      <c r="M57" s="43"/>
    </row>
    <row r="58" spans="1:12" s="47" customFormat="1" ht="15.75" customHeight="1">
      <c r="A58" s="7"/>
      <c r="B58" s="4"/>
      <c r="C58" s="5"/>
      <c r="D58" s="4"/>
      <c r="E58" s="5"/>
      <c r="F58" s="41" t="s">
        <v>29</v>
      </c>
      <c r="G58" s="44"/>
      <c r="H58" s="45"/>
      <c r="I58" s="44"/>
      <c r="J58" s="44"/>
      <c r="K58" s="44"/>
      <c r="L58" s="46"/>
    </row>
    <row r="59" spans="1:13" s="47" customFormat="1" ht="13.5">
      <c r="A59" s="1"/>
      <c r="B59" s="4"/>
      <c r="C59" s="5"/>
      <c r="D59" s="4"/>
      <c r="E59" s="5"/>
      <c r="F59" s="58"/>
      <c r="G59" s="58"/>
      <c r="H59" s="58"/>
      <c r="I59" s="58"/>
      <c r="J59" s="58"/>
      <c r="K59" s="58"/>
      <c r="L59" s="58"/>
      <c r="M59" s="48"/>
    </row>
    <row r="60" spans="1:13" s="47" customFormat="1" ht="13.5">
      <c r="A60" s="1"/>
      <c r="B60" s="4"/>
      <c r="C60" s="5"/>
      <c r="D60" s="4"/>
      <c r="E60" s="5"/>
      <c r="F60" s="58"/>
      <c r="G60" s="58"/>
      <c r="H60" s="58"/>
      <c r="I60" s="58"/>
      <c r="J60" s="58"/>
      <c r="K60" s="49"/>
      <c r="L60" s="50"/>
      <c r="M60" s="48"/>
    </row>
    <row r="61" ht="13.5">
      <c r="A61" s="1"/>
    </row>
  </sheetData>
  <mergeCells count="10">
    <mergeCell ref="F59:L59"/>
    <mergeCell ref="F60:J60"/>
    <mergeCell ref="H3:I3"/>
    <mergeCell ref="J3:J4"/>
    <mergeCell ref="K3:K4"/>
    <mergeCell ref="L3:L4"/>
    <mergeCell ref="B3:C3"/>
    <mergeCell ref="D3:E3"/>
    <mergeCell ref="F3:G3"/>
    <mergeCell ref="A1:E1"/>
  </mergeCells>
  <printOptions horizontalCentered="1"/>
  <pageMargins left="0.64" right="0.7874015748031497" top="0.55" bottom="0.53" header="0.5118110236220472" footer="0.511811023622047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2007-03-07T01:53:18Z</cp:lastPrinted>
  <dcterms:created xsi:type="dcterms:W3CDTF">2006-04-07T08:35:48Z</dcterms:created>
  <dcterms:modified xsi:type="dcterms:W3CDTF">2007-03-07T04:22:25Z</dcterms:modified>
  <cp:category/>
  <cp:version/>
  <cp:contentType/>
  <cp:contentStatus/>
</cp:coreProperties>
</file>