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955" windowHeight="9000" activeTab="0"/>
  </bookViews>
  <sheets>
    <sheet name="第１表-2" sheetId="1" r:id="rId1"/>
  </sheets>
  <definedNames/>
  <calcPr fullCalcOnLoad="1"/>
</workbook>
</file>

<file path=xl/sharedStrings.xml><?xml version="1.0" encoding="utf-8"?>
<sst xmlns="http://schemas.openxmlformats.org/spreadsheetml/2006/main" count="176" uniqueCount="145">
  <si>
    <t>病　　床　　数</t>
  </si>
  <si>
    <t>人口１０万対病床数</t>
  </si>
  <si>
    <t>人口</t>
  </si>
  <si>
    <t>病院</t>
  </si>
  <si>
    <t>（再掲）　地域医療支援</t>
  </si>
  <si>
    <t>一般　　診療所</t>
  </si>
  <si>
    <t>(再掲）　　療養　　　病床</t>
  </si>
  <si>
    <t>精神　　病床</t>
  </si>
  <si>
    <t>感染症　病床</t>
  </si>
  <si>
    <t>結核　　病床</t>
  </si>
  <si>
    <t>療養　　病床</t>
  </si>
  <si>
    <t>一般　　病床</t>
  </si>
  <si>
    <t>経過的旧その他の病床</t>
  </si>
  <si>
    <t>（再掲）　　経過的旧療養型病床群</t>
  </si>
  <si>
    <t>感染症　　病床</t>
  </si>
  <si>
    <t>経過的　旧その他の病床</t>
  </si>
  <si>
    <t>（再掲）　療養　　　病床</t>
  </si>
  <si>
    <t>総      数</t>
  </si>
  <si>
    <t>※9.2</t>
  </si>
  <si>
    <t>（二次保健医療圏）</t>
  </si>
  <si>
    <t>その他の病床等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</si>
  <si>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</si>
  <si>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</si>
  <si>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</si>
  <si>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</si>
  <si>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</si>
  <si>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</si>
  <si>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</si>
  <si>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</si>
  <si>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</si>
  <si>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</si>
  <si>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</si>
  <si>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</si>
  <si>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</si>
  <si>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</si>
  <si>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</si>
  <si>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</si>
  <si>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</si>
  <si>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</si>
  <si>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</si>
  <si>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</si>
  <si>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</si>
  <si>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</si>
  <si>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</si>
  <si>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</si>
  <si>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</si>
  <si>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</si>
  <si>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</si>
  <si>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</si>
  <si>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</si>
  <si>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</si>
  <si>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</si>
  <si>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</si>
  <si>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</si>
  <si>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</si>
  <si>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</si>
  <si>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</si>
  <si>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</si>
  <si>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</si>
  <si>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</si>
  <si>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</si>
  <si>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</si>
  <si>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</si>
  <si>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</si>
  <si>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</si>
  <si>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</si>
  <si>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</si>
  <si>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</si>
  <si>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</si>
  <si>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</si>
  <si>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</si>
  <si>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</si>
  <si>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</si>
  <si>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</si>
  <si>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</si>
  <si>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</si>
  <si>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</si>
  <si>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</si>
  <si>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</si>
  <si>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</si>
  <si>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</si>
  <si>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</si>
  <si>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</si>
  <si>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</si>
  <si>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</si>
  <si>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</si>
  <si>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</si>
  <si>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</si>
  <si>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</si>
  <si>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</si>
  <si>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</si>
  <si>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</si>
  <si>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</si>
  <si>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</si>
  <si>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</si>
  <si>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</si>
  <si>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</si>
  <si>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</si>
  <si>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</si>
  <si>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</si>
  <si>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</si>
  <si>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</si>
  <si>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</si>
  <si>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</si>
  <si>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</si>
  <si>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</si>
  <si>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</si>
  <si>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</si>
  <si>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</si>
  <si>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</si>
  <si>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</si>
  <si>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</si>
  <si>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</si>
  <si>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</si>
  <si>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</si>
  <si>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</si>
  <si>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</si>
  <si>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</si>
  <si>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</si>
  <si>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</si>
  <si>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</si>
  <si>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</si>
  <si>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</si>
  <si>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</si>
  <si>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</si>
  <si>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</si>
  <si>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</si>
  <si>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</si>
  <si>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</si>
  <si>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　　毎月常住人口」である。</t>
  </si>
  <si>
    <t>酒々井町</t>
  </si>
  <si>
    <t>富里市</t>
  </si>
  <si>
    <t>平成14年10月1日現在</t>
  </si>
  <si>
    <t>　　　推計人口」であり、その他の県総数、二次保健医療圏、保健所及び市区町村別は県企画部統計課「平成14年10月1日千葉県</t>
  </si>
  <si>
    <r>
      <t>※94</t>
    </r>
    <r>
      <rPr>
        <sz val="11"/>
        <rFont val="ＭＳ Ｐゴシック"/>
        <family val="3"/>
      </rPr>
      <t>1.2</t>
    </r>
  </si>
  <si>
    <r>
      <t>※22</t>
    </r>
    <r>
      <rPr>
        <sz val="11"/>
        <rFont val="ＭＳ Ｐゴシック"/>
        <family val="3"/>
      </rPr>
      <t>3.0</t>
    </r>
  </si>
  <si>
    <t>※52.8</t>
  </si>
  <si>
    <t>※54.0</t>
  </si>
  <si>
    <t>※601.2</t>
  </si>
  <si>
    <t>※100.5</t>
  </si>
  <si>
    <t>注１）人口10万対比率算出のために用いた人口は、県総数のうち※印の箇所は総務省統計局発表「平成14年10月1日現在総務省</t>
  </si>
  <si>
    <t>※85.5</t>
  </si>
  <si>
    <t>※5.8</t>
  </si>
  <si>
    <t>(3-3)</t>
  </si>
  <si>
    <t>第１－２表　二次保健医療圏・保健所・市区町村別にみた　　　病床数及び人口１０万対病床数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</si>
</sst>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1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sz val="9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0" fillId="0" borderId="0" xfId="0" applyNumberFormat="1" applyBorder="1" applyAlignment="1">
      <alignment/>
    </xf>
    <xf numFmtId="179" fontId="10" fillId="0" borderId="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22" width="7.625" style="0" customWidth="1"/>
    <col min="24" max="24" width="9.875" style="0" hidden="1" customWidth="1"/>
    <col min="25" max="28" width="0" style="0" hidden="1" customWidth="1"/>
  </cols>
  <sheetData>
    <row r="1" spans="1:22" ht="14.25">
      <c r="A1" s="67" t="s">
        <v>144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1" ht="13.5">
      <c r="A2" s="1"/>
      <c r="U2" s="2" t="s">
        <v>132</v>
      </c>
    </row>
    <row r="3" spans="1:24" ht="13.5">
      <c r="A3" s="3"/>
      <c r="B3" s="68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4"/>
      <c r="M3" s="70" t="s">
        <v>1</v>
      </c>
      <c r="N3" s="69"/>
      <c r="O3" s="69"/>
      <c r="P3" s="71"/>
      <c r="Q3" s="71"/>
      <c r="R3" s="71"/>
      <c r="S3" s="71"/>
      <c r="T3" s="71"/>
      <c r="U3" s="71"/>
      <c r="V3" s="72"/>
      <c r="X3" t="s">
        <v>2</v>
      </c>
    </row>
    <row r="4" spans="1:22" ht="13.5">
      <c r="A4" s="5"/>
      <c r="B4" s="6"/>
      <c r="C4" s="7"/>
      <c r="D4" s="7"/>
      <c r="E4" s="7"/>
      <c r="F4" s="8"/>
      <c r="G4" s="9"/>
      <c r="H4" s="10"/>
      <c r="I4" s="10"/>
      <c r="J4" s="11"/>
      <c r="K4" s="6"/>
      <c r="L4" s="12"/>
      <c r="M4" s="13"/>
      <c r="N4" s="7"/>
      <c r="O4" s="7"/>
      <c r="P4" s="7"/>
      <c r="Q4" s="7"/>
      <c r="R4" s="10"/>
      <c r="S4" s="9"/>
      <c r="T4" s="9"/>
      <c r="U4" s="9"/>
      <c r="V4" s="14"/>
    </row>
    <row r="5" spans="1:22" ht="13.5">
      <c r="A5" s="5"/>
      <c r="B5" s="73" t="s">
        <v>3</v>
      </c>
      <c r="C5" s="15"/>
      <c r="D5" s="16"/>
      <c r="E5" s="15"/>
      <c r="F5" s="6"/>
      <c r="G5" s="15"/>
      <c r="H5" s="17"/>
      <c r="I5" s="18"/>
      <c r="J5" s="75" t="s">
        <v>4</v>
      </c>
      <c r="K5" s="77" t="s">
        <v>5</v>
      </c>
      <c r="L5" s="79" t="s">
        <v>6</v>
      </c>
      <c r="M5" s="81" t="s">
        <v>3</v>
      </c>
      <c r="N5" s="15"/>
      <c r="O5" s="15"/>
      <c r="P5" s="15"/>
      <c r="Q5" s="15"/>
      <c r="R5" s="15"/>
      <c r="S5" s="17"/>
      <c r="T5" s="18"/>
      <c r="U5" s="19"/>
      <c r="V5" s="14"/>
    </row>
    <row r="6" spans="1:22" ht="45">
      <c r="A6" s="20"/>
      <c r="B6" s="74"/>
      <c r="C6" s="21" t="s">
        <v>7</v>
      </c>
      <c r="D6" s="22" t="s">
        <v>8</v>
      </c>
      <c r="E6" s="21" t="s">
        <v>9</v>
      </c>
      <c r="F6" s="21" t="s">
        <v>10</v>
      </c>
      <c r="G6" s="21" t="s">
        <v>11</v>
      </c>
      <c r="H6" s="22" t="s">
        <v>12</v>
      </c>
      <c r="I6" s="23" t="s">
        <v>13</v>
      </c>
      <c r="J6" s="76"/>
      <c r="K6" s="78"/>
      <c r="L6" s="80"/>
      <c r="M6" s="82"/>
      <c r="N6" s="21" t="s">
        <v>7</v>
      </c>
      <c r="O6" s="22" t="s">
        <v>14</v>
      </c>
      <c r="P6" s="21" t="s">
        <v>9</v>
      </c>
      <c r="Q6" s="21" t="s">
        <v>10</v>
      </c>
      <c r="R6" s="21" t="s">
        <v>11</v>
      </c>
      <c r="S6" s="22" t="s">
        <v>15</v>
      </c>
      <c r="T6" s="23" t="s">
        <v>13</v>
      </c>
      <c r="U6" s="21" t="s">
        <v>5</v>
      </c>
      <c r="V6" s="24" t="s">
        <v>16</v>
      </c>
    </row>
    <row r="7" spans="1:28" ht="13.5">
      <c r="A7" s="25" t="s">
        <v>17</v>
      </c>
      <c r="B7" s="26">
        <f>SUM(B10:B17)</f>
        <v>56415</v>
      </c>
      <c r="C7" s="26">
        <f aca="true" t="shared" si="0" ref="C7:L7">SUM(C10:C17)</f>
        <v>13364</v>
      </c>
      <c r="D7" s="26">
        <f t="shared" si="0"/>
        <v>64</v>
      </c>
      <c r="E7" s="26">
        <f t="shared" si="0"/>
        <v>549</v>
      </c>
      <c r="F7" s="26">
        <f t="shared" si="0"/>
        <v>3162</v>
      </c>
      <c r="G7" s="26">
        <f t="shared" si="0"/>
        <v>3147</v>
      </c>
      <c r="H7" s="26">
        <f t="shared" si="0"/>
        <v>36129</v>
      </c>
      <c r="I7" s="26">
        <f>SUM(I10:I17)</f>
        <v>6026</v>
      </c>
      <c r="J7" s="26">
        <f>SUM(J10:J17)</f>
        <v>149</v>
      </c>
      <c r="K7" s="27">
        <f t="shared" si="0"/>
        <v>5123</v>
      </c>
      <c r="L7" s="28">
        <f t="shared" si="0"/>
        <v>345</v>
      </c>
      <c r="M7" s="29" t="s">
        <v>134</v>
      </c>
      <c r="N7" s="30" t="s">
        <v>135</v>
      </c>
      <c r="O7" s="31">
        <f>D7/X7*100000</f>
        <v>1.0664853641547605</v>
      </c>
      <c r="P7" s="30" t="s">
        <v>18</v>
      </c>
      <c r="Q7" s="31" t="s">
        <v>136</v>
      </c>
      <c r="R7" s="31" t="s">
        <v>137</v>
      </c>
      <c r="S7" s="31" t="s">
        <v>138</v>
      </c>
      <c r="T7" s="31" t="s">
        <v>139</v>
      </c>
      <c r="U7" s="31" t="s">
        <v>141</v>
      </c>
      <c r="V7" s="31" t="s">
        <v>142</v>
      </c>
      <c r="W7" s="32"/>
      <c r="X7" s="32">
        <f>SUM(X10:X17)</f>
        <v>6001020</v>
      </c>
      <c r="Y7" s="32"/>
      <c r="Z7" s="32"/>
      <c r="AA7" s="32"/>
      <c r="AB7" s="32"/>
    </row>
    <row r="8" spans="1:22" ht="13.5">
      <c r="A8" s="33"/>
      <c r="B8" s="34"/>
      <c r="C8" s="34"/>
      <c r="D8" s="34"/>
      <c r="E8" s="34"/>
      <c r="F8" s="34"/>
      <c r="G8" s="34"/>
      <c r="H8" s="35"/>
      <c r="I8" s="34"/>
      <c r="J8" s="34"/>
      <c r="K8" s="35"/>
      <c r="L8" s="36"/>
      <c r="M8" s="37"/>
      <c r="N8" s="38"/>
      <c r="O8" s="38"/>
      <c r="P8" s="38"/>
      <c r="Q8" s="38"/>
      <c r="R8" s="38"/>
      <c r="S8" s="38"/>
      <c r="T8" s="38"/>
      <c r="U8" s="38"/>
      <c r="V8" s="38"/>
    </row>
    <row r="9" spans="1:27" ht="13.5">
      <c r="A9" s="39" t="s">
        <v>19</v>
      </c>
      <c r="B9" s="34"/>
      <c r="C9" s="34"/>
      <c r="D9" s="34"/>
      <c r="E9" s="34"/>
      <c r="F9" s="34"/>
      <c r="G9" s="34"/>
      <c r="H9" s="35"/>
      <c r="I9" s="34"/>
      <c r="J9" s="34"/>
      <c r="K9" s="35"/>
      <c r="L9" s="36"/>
      <c r="M9" s="37"/>
      <c r="N9" s="38"/>
      <c r="O9" s="38"/>
      <c r="P9" s="38"/>
      <c r="Q9" s="38"/>
      <c r="R9" s="38"/>
      <c r="S9" s="38"/>
      <c r="T9" s="38"/>
      <c r="U9" s="38"/>
      <c r="V9" s="38"/>
      <c r="AA9" t="s">
        <v>20</v>
      </c>
    </row>
    <row r="10" spans="1:28" ht="13.5">
      <c r="A10" s="40" t="s">
        <v>21</v>
      </c>
      <c r="B10" s="35">
        <f aca="true" t="shared" si="1" ref="B10:L10">B20</f>
        <v>9496</v>
      </c>
      <c r="C10" s="35">
        <f t="shared" si="1"/>
        <v>1688</v>
      </c>
      <c r="D10" s="35">
        <f t="shared" si="1"/>
        <v>6</v>
      </c>
      <c r="E10" s="35">
        <f t="shared" si="1"/>
        <v>300</v>
      </c>
      <c r="F10" s="35">
        <f>F20</f>
        <v>223</v>
      </c>
      <c r="G10" s="35">
        <f t="shared" si="1"/>
        <v>756</v>
      </c>
      <c r="H10" s="35">
        <f t="shared" si="1"/>
        <v>6523</v>
      </c>
      <c r="I10" s="35">
        <f>I20</f>
        <v>1037</v>
      </c>
      <c r="J10" s="35">
        <f>J20</f>
        <v>0</v>
      </c>
      <c r="K10" s="35">
        <f t="shared" si="1"/>
        <v>829</v>
      </c>
      <c r="L10" s="36">
        <f t="shared" si="1"/>
        <v>32</v>
      </c>
      <c r="M10" s="37">
        <f>B10/X10*100000</f>
        <v>1049.7120919183444</v>
      </c>
      <c r="N10" s="38">
        <f>C10/X10*100000</f>
        <v>186.5958309981219</v>
      </c>
      <c r="O10" s="38">
        <f>D10/X10*100000</f>
        <v>0.6632553234530398</v>
      </c>
      <c r="P10" s="38">
        <f>E10/X10*100000</f>
        <v>33.16276617265199</v>
      </c>
      <c r="Q10" s="38">
        <f>F10/X10*100000</f>
        <v>24.650989521671317</v>
      </c>
      <c r="R10" s="38">
        <f>G10/X10*100000</f>
        <v>83.57017075508303</v>
      </c>
      <c r="S10" s="38">
        <f>H10/X10*100000</f>
        <v>721.0690791473631</v>
      </c>
      <c r="T10" s="38">
        <f>I10/X10*100000</f>
        <v>114.63262840346707</v>
      </c>
      <c r="U10" s="38">
        <f>K10/X10*100000</f>
        <v>91.63977719042835</v>
      </c>
      <c r="V10" s="38">
        <f>L10/X10*100000</f>
        <v>3.5373617250828793</v>
      </c>
      <c r="X10" s="65">
        <f>X20</f>
        <v>904629</v>
      </c>
      <c r="Y10" s="41">
        <f>M10+U10</f>
        <v>1141.3518691087727</v>
      </c>
      <c r="AA10" s="42">
        <f>F10+G10+H10</f>
        <v>7502</v>
      </c>
      <c r="AB10" s="43">
        <f>AA10/X10*100000</f>
        <v>829.2902394241175</v>
      </c>
    </row>
    <row r="11" spans="1:28" ht="13.5">
      <c r="A11" s="40" t="s">
        <v>22</v>
      </c>
      <c r="B11" s="35">
        <f aca="true" t="shared" si="2" ref="B11:L11">B27+B76+B84</f>
        <v>13641</v>
      </c>
      <c r="C11" s="35">
        <f t="shared" si="2"/>
        <v>3887</v>
      </c>
      <c r="D11" s="35">
        <f t="shared" si="2"/>
        <v>8</v>
      </c>
      <c r="E11" s="35">
        <f t="shared" si="2"/>
        <v>88</v>
      </c>
      <c r="F11" s="35">
        <f t="shared" si="2"/>
        <v>825</v>
      </c>
      <c r="G11" s="35">
        <f t="shared" si="2"/>
        <v>325</v>
      </c>
      <c r="H11" s="35">
        <f t="shared" si="2"/>
        <v>8508</v>
      </c>
      <c r="I11" s="35">
        <f t="shared" si="2"/>
        <v>1093</v>
      </c>
      <c r="J11" s="35">
        <f t="shared" si="2"/>
        <v>0</v>
      </c>
      <c r="K11" s="35">
        <f t="shared" si="2"/>
        <v>955</v>
      </c>
      <c r="L11" s="36">
        <f t="shared" si="2"/>
        <v>30</v>
      </c>
      <c r="M11" s="37">
        <f aca="true" t="shared" si="3" ref="M11:M17">B11/X11*100000</f>
        <v>853.8592988100679</v>
      </c>
      <c r="N11" s="38">
        <f aca="true" t="shared" si="4" ref="N11:N17">C11/X11*100000</f>
        <v>243.30702254048336</v>
      </c>
      <c r="O11" s="38">
        <f aca="true" t="shared" si="5" ref="O11:O17">D11/X11*100000</f>
        <v>0.5007605300550211</v>
      </c>
      <c r="P11" s="38">
        <f aca="true" t="shared" si="6" ref="P11:P17">E11/X11*100000</f>
        <v>5.508365830605232</v>
      </c>
      <c r="Q11" s="38">
        <f aca="true" t="shared" si="7" ref="Q11:Q17">F11/X11*100000</f>
        <v>51.64092966192405</v>
      </c>
      <c r="R11" s="38">
        <f aca="true" t="shared" si="8" ref="R11:R17">G11/X11*100000</f>
        <v>20.34339653348523</v>
      </c>
      <c r="S11" s="38">
        <f aca="true" t="shared" si="9" ref="S11:S17">H11/X11*100000</f>
        <v>532.5588237135149</v>
      </c>
      <c r="T11" s="38">
        <f aca="true" t="shared" si="10" ref="T11:T17">I11/X11*100000</f>
        <v>68.41640741876725</v>
      </c>
      <c r="U11" s="38">
        <f aca="true" t="shared" si="11" ref="U11:U17">K11/X11*100000</f>
        <v>59.77828827531813</v>
      </c>
      <c r="V11" s="38">
        <f aca="true" t="shared" si="12" ref="V11:V17">L11/X11*100000</f>
        <v>1.8778519877063289</v>
      </c>
      <c r="X11" s="65">
        <f>X27+X76+X84</f>
        <v>1597570</v>
      </c>
      <c r="Y11" s="41">
        <f aca="true" t="shared" si="13" ref="Y11:Y17">M11+U11</f>
        <v>913.637587085386</v>
      </c>
      <c r="AA11" s="42">
        <f aca="true" t="shared" si="14" ref="AA11:AA17">F11+G11+H11</f>
        <v>9658</v>
      </c>
      <c r="AB11" s="43">
        <f aca="true" t="shared" si="15" ref="AB11:AB17">AA11/X11*100000</f>
        <v>604.5431499089242</v>
      </c>
    </row>
    <row r="12" spans="1:28" ht="13.5">
      <c r="A12" s="40" t="s">
        <v>23</v>
      </c>
      <c r="B12" s="35">
        <f aca="true" t="shared" si="16" ref="B12:L12">B30+B32+B79</f>
        <v>10713</v>
      </c>
      <c r="C12" s="35">
        <f t="shared" si="16"/>
        <v>2467</v>
      </c>
      <c r="D12" s="35">
        <f t="shared" si="16"/>
        <v>8</v>
      </c>
      <c r="E12" s="35">
        <f t="shared" si="16"/>
        <v>6</v>
      </c>
      <c r="F12" s="35">
        <f t="shared" si="16"/>
        <v>855</v>
      </c>
      <c r="G12" s="35">
        <f t="shared" si="16"/>
        <v>1137</v>
      </c>
      <c r="H12" s="35">
        <f t="shared" si="16"/>
        <v>6240</v>
      </c>
      <c r="I12" s="35">
        <f t="shared" si="16"/>
        <v>987</v>
      </c>
      <c r="J12" s="35">
        <f t="shared" si="16"/>
        <v>0</v>
      </c>
      <c r="K12" s="35">
        <f t="shared" si="16"/>
        <v>783</v>
      </c>
      <c r="L12" s="36">
        <f t="shared" si="16"/>
        <v>66</v>
      </c>
      <c r="M12" s="37">
        <f t="shared" si="3"/>
        <v>836.1411535516683</v>
      </c>
      <c r="N12" s="38">
        <f t="shared" si="4"/>
        <v>192.54739342966167</v>
      </c>
      <c r="O12" s="38">
        <f t="shared" si="5"/>
        <v>0.6243936552238725</v>
      </c>
      <c r="P12" s="38">
        <f t="shared" si="6"/>
        <v>0.46829524141790435</v>
      </c>
      <c r="Q12" s="38">
        <f t="shared" si="7"/>
        <v>66.73207190205137</v>
      </c>
      <c r="R12" s="38">
        <f t="shared" si="8"/>
        <v>88.74194824869288</v>
      </c>
      <c r="S12" s="38">
        <f t="shared" si="9"/>
        <v>487.02705107462054</v>
      </c>
      <c r="T12" s="38">
        <f t="shared" si="10"/>
        <v>77.03456721324527</v>
      </c>
      <c r="U12" s="38">
        <f t="shared" si="11"/>
        <v>61.112529005036514</v>
      </c>
      <c r="V12" s="38">
        <f t="shared" si="12"/>
        <v>5.151247655596947</v>
      </c>
      <c r="X12" s="65">
        <f>X30+X32+X79</f>
        <v>1281243</v>
      </c>
      <c r="Y12" s="41">
        <f t="shared" si="13"/>
        <v>897.2536825567048</v>
      </c>
      <c r="AA12" s="42">
        <f t="shared" si="14"/>
        <v>8232</v>
      </c>
      <c r="AB12" s="43">
        <f t="shared" si="15"/>
        <v>642.5010712253647</v>
      </c>
    </row>
    <row r="13" spans="1:28" ht="13.5">
      <c r="A13" s="40" t="s">
        <v>24</v>
      </c>
      <c r="B13" s="35">
        <f aca="true" t="shared" si="17" ref="B13:L13">B35+B106</f>
        <v>7218</v>
      </c>
      <c r="C13" s="35">
        <f t="shared" si="17"/>
        <v>1463</v>
      </c>
      <c r="D13" s="35">
        <f t="shared" si="17"/>
        <v>20</v>
      </c>
      <c r="E13" s="35">
        <f t="shared" si="17"/>
        <v>61</v>
      </c>
      <c r="F13" s="35">
        <f t="shared" si="17"/>
        <v>214</v>
      </c>
      <c r="G13" s="35">
        <f t="shared" si="17"/>
        <v>190</v>
      </c>
      <c r="H13" s="35">
        <f t="shared" si="17"/>
        <v>5270</v>
      </c>
      <c r="I13" s="35">
        <f t="shared" si="17"/>
        <v>642</v>
      </c>
      <c r="J13" s="35">
        <f t="shared" si="17"/>
        <v>0</v>
      </c>
      <c r="K13" s="35">
        <f t="shared" si="17"/>
        <v>848</v>
      </c>
      <c r="L13" s="36">
        <f t="shared" si="17"/>
        <v>63</v>
      </c>
      <c r="M13" s="37">
        <f t="shared" si="3"/>
        <v>832.0720068520865</v>
      </c>
      <c r="N13" s="38">
        <f t="shared" si="4"/>
        <v>168.65078221454732</v>
      </c>
      <c r="O13" s="38">
        <f t="shared" si="5"/>
        <v>2.3055472619897106</v>
      </c>
      <c r="P13" s="38">
        <f t="shared" si="6"/>
        <v>7.031919149068617</v>
      </c>
      <c r="Q13" s="38">
        <f t="shared" si="7"/>
        <v>24.669355703289902</v>
      </c>
      <c r="R13" s="38">
        <f t="shared" si="8"/>
        <v>21.902698988902248</v>
      </c>
      <c r="S13" s="38">
        <f t="shared" si="9"/>
        <v>607.5117035342887</v>
      </c>
      <c r="T13" s="38">
        <f t="shared" si="10"/>
        <v>74.00806710986971</v>
      </c>
      <c r="U13" s="38">
        <f t="shared" si="11"/>
        <v>97.75520390836371</v>
      </c>
      <c r="V13" s="38">
        <f t="shared" si="12"/>
        <v>7.262473875267588</v>
      </c>
      <c r="X13" s="65">
        <f>X35+X106</f>
        <v>867473</v>
      </c>
      <c r="Y13" s="41">
        <f t="shared" si="13"/>
        <v>929.8272107604502</v>
      </c>
      <c r="AA13" s="42">
        <f t="shared" si="14"/>
        <v>5674</v>
      </c>
      <c r="AB13" s="43">
        <f t="shared" si="15"/>
        <v>654.0837582264809</v>
      </c>
    </row>
    <row r="14" spans="1:28" ht="13.5">
      <c r="A14" s="40" t="s">
        <v>25</v>
      </c>
      <c r="B14" s="35">
        <f aca="true" t="shared" si="18" ref="B14:L14">B87+B98</f>
        <v>4564</v>
      </c>
      <c r="C14" s="35">
        <f t="shared" si="18"/>
        <v>1329</v>
      </c>
      <c r="D14" s="35">
        <f t="shared" si="18"/>
        <v>6</v>
      </c>
      <c r="E14" s="35">
        <f t="shared" si="18"/>
        <v>44</v>
      </c>
      <c r="F14" s="35">
        <f>F87+F98</f>
        <v>48</v>
      </c>
      <c r="G14" s="35">
        <f t="shared" si="18"/>
        <v>32</v>
      </c>
      <c r="H14" s="35">
        <f t="shared" si="18"/>
        <v>3105</v>
      </c>
      <c r="I14" s="35">
        <f>I87+I98</f>
        <v>734</v>
      </c>
      <c r="J14" s="35">
        <f>J87+J98</f>
        <v>0</v>
      </c>
      <c r="K14" s="35">
        <f t="shared" si="18"/>
        <v>336</v>
      </c>
      <c r="L14" s="36">
        <f t="shared" si="18"/>
        <v>35</v>
      </c>
      <c r="M14" s="37">
        <f t="shared" si="3"/>
        <v>1284.7724624054858</v>
      </c>
      <c r="N14" s="38">
        <f t="shared" si="4"/>
        <v>374.1153818003704</v>
      </c>
      <c r="O14" s="38">
        <f t="shared" si="5"/>
        <v>1.6890084957127334</v>
      </c>
      <c r="P14" s="38">
        <f t="shared" si="6"/>
        <v>12.386062301893377</v>
      </c>
      <c r="Q14" s="38">
        <f t="shared" si="7"/>
        <v>13.512067965701867</v>
      </c>
      <c r="R14" s="38">
        <f t="shared" si="8"/>
        <v>9.008045310467912</v>
      </c>
      <c r="S14" s="38">
        <f t="shared" si="9"/>
        <v>874.0618965313396</v>
      </c>
      <c r="T14" s="38">
        <f t="shared" si="10"/>
        <v>206.62203930885775</v>
      </c>
      <c r="U14" s="38">
        <f t="shared" si="11"/>
        <v>94.58447575991308</v>
      </c>
      <c r="V14" s="38">
        <f t="shared" si="12"/>
        <v>9.852549558324279</v>
      </c>
      <c r="X14" s="65">
        <f>X87+X98</f>
        <v>355238</v>
      </c>
      <c r="Y14" s="41">
        <f t="shared" si="13"/>
        <v>1379.356938165399</v>
      </c>
      <c r="AA14" s="42">
        <f t="shared" si="14"/>
        <v>3185</v>
      </c>
      <c r="AB14" s="43">
        <f t="shared" si="15"/>
        <v>896.5820098075093</v>
      </c>
    </row>
    <row r="15" spans="1:28" ht="13.5">
      <c r="A15" s="40" t="s">
        <v>26</v>
      </c>
      <c r="B15" s="35">
        <f aca="true" t="shared" si="19" ref="B15:L15">B47+B55+B62</f>
        <v>4968</v>
      </c>
      <c r="C15" s="35">
        <f t="shared" si="19"/>
        <v>1129</v>
      </c>
      <c r="D15" s="35">
        <f t="shared" si="19"/>
        <v>6</v>
      </c>
      <c r="E15" s="35">
        <f t="shared" si="19"/>
        <v>14</v>
      </c>
      <c r="F15" s="35">
        <f>F47+F55+F62</f>
        <v>471</v>
      </c>
      <c r="G15" s="35">
        <f t="shared" si="19"/>
        <v>349</v>
      </c>
      <c r="H15" s="35">
        <f t="shared" si="19"/>
        <v>2999</v>
      </c>
      <c r="I15" s="35">
        <f>I47+I55+I62</f>
        <v>717</v>
      </c>
      <c r="J15" s="35">
        <f>J47+J55+J62</f>
        <v>0</v>
      </c>
      <c r="K15" s="35">
        <f t="shared" si="19"/>
        <v>610</v>
      </c>
      <c r="L15" s="36">
        <f t="shared" si="19"/>
        <v>50</v>
      </c>
      <c r="M15" s="37">
        <f t="shared" si="3"/>
        <v>946.3361855489436</v>
      </c>
      <c r="N15" s="38">
        <f t="shared" si="4"/>
        <v>215.05908886569188</v>
      </c>
      <c r="O15" s="38">
        <f t="shared" si="5"/>
        <v>1.1429180984890623</v>
      </c>
      <c r="P15" s="38">
        <f t="shared" si="6"/>
        <v>2.6668088964744787</v>
      </c>
      <c r="Q15" s="38">
        <f t="shared" si="7"/>
        <v>89.71907073139138</v>
      </c>
      <c r="R15" s="38">
        <f t="shared" si="8"/>
        <v>66.47973606211379</v>
      </c>
      <c r="S15" s="38">
        <f t="shared" si="9"/>
        <v>571.268562894783</v>
      </c>
      <c r="T15" s="38">
        <f t="shared" si="10"/>
        <v>136.57871276944294</v>
      </c>
      <c r="U15" s="38">
        <f t="shared" si="11"/>
        <v>116.19667334638801</v>
      </c>
      <c r="V15" s="38">
        <f t="shared" si="12"/>
        <v>9.524317487408853</v>
      </c>
      <c r="X15" s="65">
        <f>X47+X55+X62</f>
        <v>524972</v>
      </c>
      <c r="Y15" s="41">
        <f t="shared" si="13"/>
        <v>1062.5328588953316</v>
      </c>
      <c r="AA15" s="42">
        <f t="shared" si="14"/>
        <v>3819</v>
      </c>
      <c r="AB15" s="43">
        <f t="shared" si="15"/>
        <v>727.467369688288</v>
      </c>
    </row>
    <row r="16" spans="1:28" ht="13.5">
      <c r="A16" s="40" t="s">
        <v>27</v>
      </c>
      <c r="B16" s="35">
        <f aca="true" t="shared" si="20" ref="B16:L16">B116</f>
        <v>2879</v>
      </c>
      <c r="C16" s="35">
        <f t="shared" si="20"/>
        <v>805</v>
      </c>
      <c r="D16" s="35">
        <f t="shared" si="20"/>
        <v>4</v>
      </c>
      <c r="E16" s="35">
        <f t="shared" si="20"/>
        <v>0</v>
      </c>
      <c r="F16" s="35">
        <f>F116</f>
        <v>112</v>
      </c>
      <c r="G16" s="35">
        <f t="shared" si="20"/>
        <v>245</v>
      </c>
      <c r="H16" s="35">
        <f t="shared" si="20"/>
        <v>1713</v>
      </c>
      <c r="I16" s="35">
        <f>I116</f>
        <v>605</v>
      </c>
      <c r="J16" s="35">
        <f>J116</f>
        <v>149</v>
      </c>
      <c r="K16" s="35">
        <f t="shared" si="20"/>
        <v>274</v>
      </c>
      <c r="L16" s="36">
        <f t="shared" si="20"/>
        <v>4</v>
      </c>
      <c r="M16" s="37">
        <f t="shared" si="3"/>
        <v>1990.7343382658</v>
      </c>
      <c r="N16" s="38">
        <f t="shared" si="4"/>
        <v>556.6311713455954</v>
      </c>
      <c r="O16" s="38">
        <f t="shared" si="5"/>
        <v>2.7658691743880515</v>
      </c>
      <c r="P16" s="38">
        <f t="shared" si="6"/>
        <v>0</v>
      </c>
      <c r="Q16" s="38">
        <f t="shared" si="7"/>
        <v>77.44433688286544</v>
      </c>
      <c r="R16" s="38">
        <f t="shared" si="8"/>
        <v>169.40948693126813</v>
      </c>
      <c r="S16" s="38">
        <f t="shared" si="9"/>
        <v>1184.483473931683</v>
      </c>
      <c r="T16" s="38">
        <f t="shared" si="10"/>
        <v>418.33771262619274</v>
      </c>
      <c r="U16" s="38">
        <f t="shared" si="11"/>
        <v>189.46203844558153</v>
      </c>
      <c r="V16" s="38">
        <f t="shared" si="12"/>
        <v>2.7658691743880515</v>
      </c>
      <c r="X16" s="65">
        <f>X116</f>
        <v>144620</v>
      </c>
      <c r="Y16" s="41">
        <f t="shared" si="13"/>
        <v>2180.1963767113816</v>
      </c>
      <c r="AA16" s="42">
        <f t="shared" si="14"/>
        <v>2070</v>
      </c>
      <c r="AB16" s="43">
        <f t="shared" si="15"/>
        <v>1431.3372977458166</v>
      </c>
    </row>
    <row r="17" spans="1:28" ht="13.5">
      <c r="A17" s="40" t="s">
        <v>28</v>
      </c>
      <c r="B17" s="35">
        <f aca="true" t="shared" si="21" ref="B17:L17">B71</f>
        <v>2936</v>
      </c>
      <c r="C17" s="35">
        <f t="shared" si="21"/>
        <v>596</v>
      </c>
      <c r="D17" s="35">
        <f t="shared" si="21"/>
        <v>6</v>
      </c>
      <c r="E17" s="35">
        <f t="shared" si="21"/>
        <v>36</v>
      </c>
      <c r="F17" s="35">
        <f>F71</f>
        <v>414</v>
      </c>
      <c r="G17" s="35">
        <f t="shared" si="21"/>
        <v>113</v>
      </c>
      <c r="H17" s="35">
        <f t="shared" si="21"/>
        <v>1771</v>
      </c>
      <c r="I17" s="35">
        <f>I71</f>
        <v>211</v>
      </c>
      <c r="J17" s="35">
        <f>J71</f>
        <v>0</v>
      </c>
      <c r="K17" s="35">
        <f t="shared" si="21"/>
        <v>488</v>
      </c>
      <c r="L17" s="36">
        <f t="shared" si="21"/>
        <v>65</v>
      </c>
      <c r="M17" s="37">
        <f t="shared" si="3"/>
        <v>902.620859272923</v>
      </c>
      <c r="N17" s="38">
        <f t="shared" si="4"/>
        <v>183.22957497502114</v>
      </c>
      <c r="O17" s="38">
        <f t="shared" si="5"/>
        <v>1.8445930366612866</v>
      </c>
      <c r="P17" s="38">
        <f t="shared" si="6"/>
        <v>11.06755821996772</v>
      </c>
      <c r="Q17" s="38">
        <f t="shared" si="7"/>
        <v>127.27691952962878</v>
      </c>
      <c r="R17" s="38">
        <f t="shared" si="8"/>
        <v>34.73983552378756</v>
      </c>
      <c r="S17" s="38">
        <f t="shared" si="9"/>
        <v>544.4623779878565</v>
      </c>
      <c r="T17" s="38">
        <f t="shared" si="10"/>
        <v>64.86818845592191</v>
      </c>
      <c r="U17" s="38">
        <f t="shared" si="11"/>
        <v>150.02690031511798</v>
      </c>
      <c r="V17" s="38">
        <f t="shared" si="12"/>
        <v>19.983091230497273</v>
      </c>
      <c r="X17" s="65">
        <f>X71</f>
        <v>325275</v>
      </c>
      <c r="Y17" s="41">
        <f t="shared" si="13"/>
        <v>1052.647759588041</v>
      </c>
      <c r="AA17" s="42">
        <f t="shared" si="14"/>
        <v>2298</v>
      </c>
      <c r="AB17" s="43">
        <f t="shared" si="15"/>
        <v>706.4791330412728</v>
      </c>
    </row>
    <row r="18" spans="1:24" ht="13.5">
      <c r="A18" s="33"/>
      <c r="B18" s="34"/>
      <c r="C18" s="34"/>
      <c r="D18" s="34"/>
      <c r="E18" s="34"/>
      <c r="F18" s="34"/>
      <c r="G18" s="34"/>
      <c r="H18" s="35"/>
      <c r="I18" s="34"/>
      <c r="J18" s="34"/>
      <c r="K18" s="35"/>
      <c r="L18" s="36"/>
      <c r="M18" s="37"/>
      <c r="N18" s="38"/>
      <c r="O18" s="38"/>
      <c r="P18" s="38"/>
      <c r="Q18" s="38"/>
      <c r="R18" s="38"/>
      <c r="S18" s="38"/>
      <c r="T18" s="38"/>
      <c r="U18" s="38"/>
      <c r="V18" s="38"/>
      <c r="X18" s="65"/>
    </row>
    <row r="19" spans="1:24" ht="13.5">
      <c r="A19" s="39" t="s">
        <v>29</v>
      </c>
      <c r="B19" s="34"/>
      <c r="C19" s="34"/>
      <c r="D19" s="34"/>
      <c r="E19" s="34"/>
      <c r="F19" s="34"/>
      <c r="G19" s="34"/>
      <c r="H19" s="35"/>
      <c r="I19" s="34"/>
      <c r="J19" s="34"/>
      <c r="K19" s="35"/>
      <c r="L19" s="36"/>
      <c r="M19" s="37"/>
      <c r="N19" s="38"/>
      <c r="O19" s="38"/>
      <c r="P19" s="38"/>
      <c r="Q19" s="38"/>
      <c r="R19" s="38"/>
      <c r="S19" s="38"/>
      <c r="T19" s="38"/>
      <c r="U19" s="38"/>
      <c r="V19" s="38"/>
      <c r="X19" s="65"/>
    </row>
    <row r="20" spans="1:28" ht="13.5">
      <c r="A20" s="44" t="s">
        <v>30</v>
      </c>
      <c r="B20" s="26">
        <f aca="true" t="shared" si="22" ref="B20:L20">SUM(B21:B26)</f>
        <v>9496</v>
      </c>
      <c r="C20" s="26">
        <f t="shared" si="22"/>
        <v>1688</v>
      </c>
      <c r="D20" s="26">
        <f t="shared" si="22"/>
        <v>6</v>
      </c>
      <c r="E20" s="26">
        <f t="shared" si="22"/>
        <v>300</v>
      </c>
      <c r="F20" s="26">
        <f>SUM(F21:F26)</f>
        <v>223</v>
      </c>
      <c r="G20" s="26">
        <f t="shared" si="22"/>
        <v>756</v>
      </c>
      <c r="H20" s="26">
        <f t="shared" si="22"/>
        <v>6523</v>
      </c>
      <c r="I20" s="26">
        <f>SUM(I21:I26)</f>
        <v>1037</v>
      </c>
      <c r="J20" s="26">
        <f>SUM(J21:J26)</f>
        <v>0</v>
      </c>
      <c r="K20" s="27">
        <f t="shared" si="22"/>
        <v>829</v>
      </c>
      <c r="L20" s="28">
        <f t="shared" si="22"/>
        <v>32</v>
      </c>
      <c r="M20" s="45">
        <f aca="true" t="shared" si="23" ref="M20:M63">B20/X20*100000</f>
        <v>1049.7120919183444</v>
      </c>
      <c r="N20" s="31">
        <f aca="true" t="shared" si="24" ref="N20:N63">C20/X20*100000</f>
        <v>186.5958309981219</v>
      </c>
      <c r="O20" s="31">
        <f aca="true" t="shared" si="25" ref="O20:O63">D20/X20*100000</f>
        <v>0.6632553234530398</v>
      </c>
      <c r="P20" s="31">
        <f aca="true" t="shared" si="26" ref="P20:P63">E20/X20*100000</f>
        <v>33.16276617265199</v>
      </c>
      <c r="Q20" s="31">
        <f aca="true" t="shared" si="27" ref="Q20:Q63">F20/X20*100000</f>
        <v>24.650989521671317</v>
      </c>
      <c r="R20" s="31">
        <f aca="true" t="shared" si="28" ref="R20:R63">G20/X20*100000</f>
        <v>83.57017075508303</v>
      </c>
      <c r="S20" s="31">
        <f aca="true" t="shared" si="29" ref="S20:S63">H20/X20*100000</f>
        <v>721.0690791473631</v>
      </c>
      <c r="T20" s="31">
        <f aca="true" t="shared" si="30" ref="T20:T63">I20/X20*100000</f>
        <v>114.63262840346707</v>
      </c>
      <c r="U20" s="31">
        <f aca="true" t="shared" si="31" ref="U20:U63">K20/X20*100000</f>
        <v>91.63977719042835</v>
      </c>
      <c r="V20" s="31">
        <f aca="true" t="shared" si="32" ref="V20:V63">L20/X20*100000</f>
        <v>3.5373617250828793</v>
      </c>
      <c r="W20" s="32"/>
      <c r="X20" s="65">
        <f>SUM(X21:X26)</f>
        <v>904629</v>
      </c>
      <c r="Y20" s="32"/>
      <c r="Z20" s="32"/>
      <c r="AA20" s="32"/>
      <c r="AB20" s="32"/>
    </row>
    <row r="21" spans="1:24" ht="13.5">
      <c r="A21" s="40" t="s">
        <v>31</v>
      </c>
      <c r="B21" s="34">
        <f>SUM(C21:H21)</f>
        <v>4823</v>
      </c>
      <c r="C21" s="34">
        <v>879</v>
      </c>
      <c r="D21" s="34">
        <v>6</v>
      </c>
      <c r="E21" s="34">
        <v>300</v>
      </c>
      <c r="F21" s="34">
        <v>97</v>
      </c>
      <c r="G21" s="34">
        <v>640</v>
      </c>
      <c r="H21" s="35">
        <v>2901</v>
      </c>
      <c r="I21" s="34">
        <v>91</v>
      </c>
      <c r="J21" s="34">
        <v>0</v>
      </c>
      <c r="K21" s="35">
        <v>135</v>
      </c>
      <c r="L21" s="36">
        <v>0</v>
      </c>
      <c r="M21" s="37">
        <f t="shared" si="23"/>
        <v>2727.5246427299</v>
      </c>
      <c r="N21" s="38">
        <f t="shared" si="24"/>
        <v>497.09603171461373</v>
      </c>
      <c r="O21" s="38">
        <f t="shared" si="25"/>
        <v>3.3931469741611857</v>
      </c>
      <c r="P21" s="38">
        <f t="shared" si="26"/>
        <v>169.6573487080593</v>
      </c>
      <c r="Q21" s="38">
        <f t="shared" si="27"/>
        <v>54.8558760822725</v>
      </c>
      <c r="R21" s="38">
        <f t="shared" si="28"/>
        <v>361.9356772438598</v>
      </c>
      <c r="S21" s="38">
        <f t="shared" si="29"/>
        <v>1640.5865620069335</v>
      </c>
      <c r="T21" s="38">
        <f t="shared" si="30"/>
        <v>51.46272910811131</v>
      </c>
      <c r="U21" s="38">
        <f t="shared" si="31"/>
        <v>76.34580691862668</v>
      </c>
      <c r="V21" s="38">
        <f t="shared" si="32"/>
        <v>0</v>
      </c>
      <c r="X21" s="66">
        <v>176827</v>
      </c>
    </row>
    <row r="22" spans="1:24" ht="13.5">
      <c r="A22" s="40" t="s">
        <v>32</v>
      </c>
      <c r="B22" s="34">
        <f aca="true" t="shared" si="33" ref="B22:B63">SUM(C22:H22)</f>
        <v>607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607</v>
      </c>
      <c r="I22" s="34">
        <v>90</v>
      </c>
      <c r="J22" s="34">
        <v>0</v>
      </c>
      <c r="K22" s="35">
        <v>155</v>
      </c>
      <c r="L22" s="36">
        <v>0</v>
      </c>
      <c r="M22" s="37">
        <f t="shared" si="23"/>
        <v>332.8526071626371</v>
      </c>
      <c r="N22" s="38">
        <f t="shared" si="24"/>
        <v>0</v>
      </c>
      <c r="O22" s="38">
        <f t="shared" si="25"/>
        <v>0</v>
      </c>
      <c r="P22" s="38">
        <f t="shared" si="26"/>
        <v>0</v>
      </c>
      <c r="Q22" s="38">
        <f t="shared" si="27"/>
        <v>0</v>
      </c>
      <c r="R22" s="38">
        <f t="shared" si="28"/>
        <v>0</v>
      </c>
      <c r="S22" s="38">
        <f t="shared" si="29"/>
        <v>332.8526071626371</v>
      </c>
      <c r="T22" s="38">
        <f t="shared" si="30"/>
        <v>49.35211638325757</v>
      </c>
      <c r="U22" s="38">
        <f t="shared" si="31"/>
        <v>84.99531154894359</v>
      </c>
      <c r="V22" s="38">
        <f t="shared" si="32"/>
        <v>0</v>
      </c>
      <c r="X22" s="66">
        <v>182363</v>
      </c>
    </row>
    <row r="23" spans="1:24" ht="13.5">
      <c r="A23" s="40" t="s">
        <v>33</v>
      </c>
      <c r="B23" s="34">
        <f t="shared" si="33"/>
        <v>917</v>
      </c>
      <c r="C23" s="34">
        <v>0</v>
      </c>
      <c r="D23" s="34">
        <v>0</v>
      </c>
      <c r="E23" s="34">
        <v>0</v>
      </c>
      <c r="F23" s="34">
        <v>79</v>
      </c>
      <c r="G23" s="34">
        <v>0</v>
      </c>
      <c r="H23" s="35">
        <v>838</v>
      </c>
      <c r="I23" s="34">
        <v>129</v>
      </c>
      <c r="J23" s="34">
        <v>0</v>
      </c>
      <c r="K23" s="35">
        <v>117</v>
      </c>
      <c r="L23" s="36">
        <v>0</v>
      </c>
      <c r="M23" s="37">
        <f t="shared" si="23"/>
        <v>622.374252573996</v>
      </c>
      <c r="N23" s="38">
        <f t="shared" si="24"/>
        <v>0</v>
      </c>
      <c r="O23" s="38">
        <f t="shared" si="25"/>
        <v>0</v>
      </c>
      <c r="P23" s="38">
        <f t="shared" si="26"/>
        <v>0</v>
      </c>
      <c r="Q23" s="38">
        <f t="shared" si="27"/>
        <v>53.617847277367154</v>
      </c>
      <c r="R23" s="38">
        <f t="shared" si="28"/>
        <v>0</v>
      </c>
      <c r="S23" s="38">
        <f t="shared" si="29"/>
        <v>568.7564052966288</v>
      </c>
      <c r="T23" s="38">
        <f t="shared" si="30"/>
        <v>87.55319365544764</v>
      </c>
      <c r="U23" s="38">
        <f t="shared" si="31"/>
        <v>79.40871052470833</v>
      </c>
      <c r="V23" s="38">
        <f t="shared" si="32"/>
        <v>0</v>
      </c>
      <c r="X23" s="66">
        <v>147339</v>
      </c>
    </row>
    <row r="24" spans="1:24" ht="13.5">
      <c r="A24" s="40" t="s">
        <v>34</v>
      </c>
      <c r="B24" s="34">
        <f t="shared" si="33"/>
        <v>1209</v>
      </c>
      <c r="C24" s="34">
        <v>130</v>
      </c>
      <c r="D24" s="34">
        <v>0</v>
      </c>
      <c r="E24" s="34">
        <v>0</v>
      </c>
      <c r="F24" s="34">
        <v>47</v>
      </c>
      <c r="G24" s="34">
        <v>51</v>
      </c>
      <c r="H24" s="35">
        <v>981</v>
      </c>
      <c r="I24" s="34">
        <v>573</v>
      </c>
      <c r="J24" s="34">
        <v>0</v>
      </c>
      <c r="K24" s="35">
        <v>154</v>
      </c>
      <c r="L24" s="36">
        <v>0</v>
      </c>
      <c r="M24" s="37">
        <f t="shared" si="23"/>
        <v>798.2832618025751</v>
      </c>
      <c r="N24" s="38">
        <f t="shared" si="24"/>
        <v>85.83690987124463</v>
      </c>
      <c r="O24" s="38">
        <f t="shared" si="25"/>
        <v>0</v>
      </c>
      <c r="P24" s="38">
        <f t="shared" si="26"/>
        <v>0</v>
      </c>
      <c r="Q24" s="38">
        <f t="shared" si="27"/>
        <v>31.03334433806537</v>
      </c>
      <c r="R24" s="38">
        <f t="shared" si="28"/>
        <v>33.67448002641136</v>
      </c>
      <c r="S24" s="38">
        <f t="shared" si="29"/>
        <v>647.7385275668537</v>
      </c>
      <c r="T24" s="38">
        <f t="shared" si="30"/>
        <v>378.3426873555629</v>
      </c>
      <c r="U24" s="38">
        <f t="shared" si="31"/>
        <v>101.68372400132057</v>
      </c>
      <c r="V24" s="38">
        <f t="shared" si="32"/>
        <v>0</v>
      </c>
      <c r="X24" s="66">
        <v>151450</v>
      </c>
    </row>
    <row r="25" spans="1:24" ht="13.5">
      <c r="A25" s="40" t="s">
        <v>35</v>
      </c>
      <c r="B25" s="34">
        <f t="shared" si="33"/>
        <v>1283</v>
      </c>
      <c r="C25" s="34">
        <v>629</v>
      </c>
      <c r="D25" s="34">
        <v>0</v>
      </c>
      <c r="E25" s="34">
        <v>0</v>
      </c>
      <c r="F25" s="34">
        <v>0</v>
      </c>
      <c r="G25" s="34">
        <v>0</v>
      </c>
      <c r="H25" s="35">
        <v>654</v>
      </c>
      <c r="I25" s="34">
        <v>123</v>
      </c>
      <c r="J25" s="34">
        <v>0</v>
      </c>
      <c r="K25" s="35">
        <v>186</v>
      </c>
      <c r="L25" s="36">
        <v>12</v>
      </c>
      <c r="M25" s="37">
        <f t="shared" si="23"/>
        <v>1193.743777738493</v>
      </c>
      <c r="N25" s="38">
        <f t="shared" si="24"/>
        <v>585.2414935288481</v>
      </c>
      <c r="O25" s="38">
        <f t="shared" si="25"/>
        <v>0</v>
      </c>
      <c r="P25" s="38">
        <f t="shared" si="26"/>
        <v>0</v>
      </c>
      <c r="Q25" s="38">
        <f t="shared" si="27"/>
        <v>0</v>
      </c>
      <c r="R25" s="38">
        <f t="shared" si="28"/>
        <v>0</v>
      </c>
      <c r="S25" s="38">
        <f t="shared" si="29"/>
        <v>608.5022842096449</v>
      </c>
      <c r="T25" s="38">
        <f t="shared" si="30"/>
        <v>114.44309014952037</v>
      </c>
      <c r="U25" s="38">
        <f t="shared" si="31"/>
        <v>173.06028266512837</v>
      </c>
      <c r="V25" s="38">
        <f t="shared" si="32"/>
        <v>11.165179526782474</v>
      </c>
      <c r="X25" s="66">
        <v>107477</v>
      </c>
    </row>
    <row r="26" spans="1:24" ht="13.5">
      <c r="A26" s="40" t="s">
        <v>36</v>
      </c>
      <c r="B26" s="34">
        <f t="shared" si="33"/>
        <v>657</v>
      </c>
      <c r="C26" s="34">
        <v>50</v>
      </c>
      <c r="D26" s="34">
        <v>0</v>
      </c>
      <c r="E26" s="34">
        <v>0</v>
      </c>
      <c r="F26" s="34">
        <v>0</v>
      </c>
      <c r="G26" s="34">
        <v>65</v>
      </c>
      <c r="H26" s="35">
        <v>542</v>
      </c>
      <c r="I26" s="34">
        <v>31</v>
      </c>
      <c r="J26" s="34">
        <v>0</v>
      </c>
      <c r="K26" s="35">
        <v>82</v>
      </c>
      <c r="L26" s="36">
        <v>20</v>
      </c>
      <c r="M26" s="37">
        <f t="shared" si="23"/>
        <v>472.0743247612683</v>
      </c>
      <c r="N26" s="38">
        <f t="shared" si="24"/>
        <v>35.92650873373427</v>
      </c>
      <c r="O26" s="38">
        <f t="shared" si="25"/>
        <v>0</v>
      </c>
      <c r="P26" s="38">
        <f t="shared" si="26"/>
        <v>0</v>
      </c>
      <c r="Q26" s="38">
        <f t="shared" si="27"/>
        <v>0</v>
      </c>
      <c r="R26" s="38">
        <f t="shared" si="28"/>
        <v>46.704461353854555</v>
      </c>
      <c r="S26" s="38">
        <f t="shared" si="29"/>
        <v>389.44335467367955</v>
      </c>
      <c r="T26" s="38">
        <f t="shared" si="30"/>
        <v>22.27443541491525</v>
      </c>
      <c r="U26" s="38">
        <f t="shared" si="31"/>
        <v>58.91947432332421</v>
      </c>
      <c r="V26" s="38">
        <f t="shared" si="32"/>
        <v>14.370603493493709</v>
      </c>
      <c r="X26" s="66">
        <v>139173</v>
      </c>
    </row>
    <row r="27" spans="1:28" ht="13.5">
      <c r="A27" s="44" t="s">
        <v>37</v>
      </c>
      <c r="B27" s="26">
        <f aca="true" t="shared" si="34" ref="B27:L27">SUM(B28:B29)</f>
        <v>4414</v>
      </c>
      <c r="C27" s="26">
        <f t="shared" si="34"/>
        <v>1025</v>
      </c>
      <c r="D27" s="26">
        <f t="shared" si="34"/>
        <v>4</v>
      </c>
      <c r="E27" s="26">
        <f t="shared" si="34"/>
        <v>88</v>
      </c>
      <c r="F27" s="26">
        <f>SUM(F28:F29)</f>
        <v>44</v>
      </c>
      <c r="G27" s="26">
        <f t="shared" si="34"/>
        <v>254</v>
      </c>
      <c r="H27" s="26">
        <f t="shared" si="34"/>
        <v>2999</v>
      </c>
      <c r="I27" s="26">
        <f>SUM(I28:I29)</f>
        <v>85</v>
      </c>
      <c r="J27" s="26">
        <f>SUM(J28:J29)</f>
        <v>0</v>
      </c>
      <c r="K27" s="27">
        <f t="shared" si="34"/>
        <v>387</v>
      </c>
      <c r="L27" s="28">
        <f t="shared" si="34"/>
        <v>11</v>
      </c>
      <c r="M27" s="45">
        <f t="shared" si="23"/>
        <v>732.0928334845396</v>
      </c>
      <c r="N27" s="31">
        <f t="shared" si="24"/>
        <v>170.0034332400664</v>
      </c>
      <c r="O27" s="31">
        <f t="shared" si="25"/>
        <v>0.6634280321563567</v>
      </c>
      <c r="P27" s="31">
        <f t="shared" si="26"/>
        <v>14.595416707439849</v>
      </c>
      <c r="Q27" s="31">
        <f t="shared" si="27"/>
        <v>7.2977083537199245</v>
      </c>
      <c r="R27" s="31">
        <f t="shared" si="28"/>
        <v>42.12768004192865</v>
      </c>
      <c r="S27" s="31">
        <f t="shared" si="29"/>
        <v>497.40516710922844</v>
      </c>
      <c r="T27" s="31">
        <f t="shared" si="30"/>
        <v>14.09784568332258</v>
      </c>
      <c r="U27" s="31">
        <f t="shared" si="31"/>
        <v>64.1866621111275</v>
      </c>
      <c r="V27" s="31">
        <f t="shared" si="32"/>
        <v>1.8244270884299811</v>
      </c>
      <c r="W27" s="32"/>
      <c r="X27" s="65">
        <f>SUM(X28:X29)</f>
        <v>602929</v>
      </c>
      <c r="Y27" s="32"/>
      <c r="Z27" s="32"/>
      <c r="AA27" s="32"/>
      <c r="AB27" s="32"/>
    </row>
    <row r="28" spans="1:24" ht="13.5">
      <c r="A28" s="40" t="s">
        <v>38</v>
      </c>
      <c r="B28" s="34">
        <f t="shared" si="33"/>
        <v>3434</v>
      </c>
      <c r="C28" s="34">
        <v>1025</v>
      </c>
      <c r="D28" s="34">
        <v>0</v>
      </c>
      <c r="E28" s="34">
        <v>88</v>
      </c>
      <c r="F28" s="34">
        <v>44</v>
      </c>
      <c r="G28" s="34">
        <v>254</v>
      </c>
      <c r="H28" s="35">
        <v>2023</v>
      </c>
      <c r="I28" s="34">
        <v>56</v>
      </c>
      <c r="J28" s="34">
        <v>0</v>
      </c>
      <c r="K28" s="35">
        <v>276</v>
      </c>
      <c r="L28" s="36">
        <v>11</v>
      </c>
      <c r="M28" s="37">
        <f t="shared" si="23"/>
        <v>743.9293072185405</v>
      </c>
      <c r="N28" s="38">
        <f t="shared" si="24"/>
        <v>222.05228302242404</v>
      </c>
      <c r="O28" s="38">
        <f t="shared" si="25"/>
        <v>0</v>
      </c>
      <c r="P28" s="38">
        <f t="shared" si="26"/>
        <v>19.064000883876403</v>
      </c>
      <c r="Q28" s="38">
        <f t="shared" si="27"/>
        <v>9.532000441938202</v>
      </c>
      <c r="R28" s="38">
        <f t="shared" si="28"/>
        <v>55.02563891482508</v>
      </c>
      <c r="S28" s="38">
        <f t="shared" si="29"/>
        <v>438.2553839554769</v>
      </c>
      <c r="T28" s="38">
        <f t="shared" si="30"/>
        <v>12.131636926103166</v>
      </c>
      <c r="U28" s="38">
        <f t="shared" si="31"/>
        <v>59.79163913579418</v>
      </c>
      <c r="V28" s="38">
        <f t="shared" si="32"/>
        <v>2.3830001104845504</v>
      </c>
      <c r="X28" s="66">
        <v>461603</v>
      </c>
    </row>
    <row r="29" spans="1:24" ht="13.5">
      <c r="A29" s="40" t="s">
        <v>39</v>
      </c>
      <c r="B29" s="34">
        <f t="shared" si="33"/>
        <v>980</v>
      </c>
      <c r="C29" s="34">
        <v>0</v>
      </c>
      <c r="D29" s="34">
        <v>4</v>
      </c>
      <c r="E29" s="34">
        <v>0</v>
      </c>
      <c r="F29" s="34">
        <v>0</v>
      </c>
      <c r="G29" s="34">
        <v>0</v>
      </c>
      <c r="H29" s="35">
        <v>976</v>
      </c>
      <c r="I29" s="34">
        <v>29</v>
      </c>
      <c r="J29" s="34">
        <v>0</v>
      </c>
      <c r="K29" s="35">
        <v>111</v>
      </c>
      <c r="L29" s="36">
        <v>0</v>
      </c>
      <c r="M29" s="37">
        <f t="shared" si="23"/>
        <v>693.4322063880674</v>
      </c>
      <c r="N29" s="38">
        <f t="shared" si="24"/>
        <v>0</v>
      </c>
      <c r="O29" s="38">
        <f t="shared" si="25"/>
        <v>2.8303355362778255</v>
      </c>
      <c r="P29" s="38">
        <f t="shared" si="26"/>
        <v>0</v>
      </c>
      <c r="Q29" s="38">
        <f t="shared" si="27"/>
        <v>0</v>
      </c>
      <c r="R29" s="38">
        <f t="shared" si="28"/>
        <v>0</v>
      </c>
      <c r="S29" s="38">
        <f t="shared" si="29"/>
        <v>690.6018708517894</v>
      </c>
      <c r="T29" s="38">
        <f t="shared" si="30"/>
        <v>20.519932638014236</v>
      </c>
      <c r="U29" s="38">
        <f t="shared" si="31"/>
        <v>78.54181113170966</v>
      </c>
      <c r="V29" s="38">
        <f t="shared" si="32"/>
        <v>0</v>
      </c>
      <c r="X29" s="66">
        <v>141326</v>
      </c>
    </row>
    <row r="30" spans="1:28" ht="13.5">
      <c r="A30" s="44" t="s">
        <v>40</v>
      </c>
      <c r="B30" s="26">
        <f aca="true" t="shared" si="35" ref="B30:L30">SUM(B31)</f>
        <v>3275</v>
      </c>
      <c r="C30" s="26">
        <f t="shared" si="35"/>
        <v>370</v>
      </c>
      <c r="D30" s="26">
        <f t="shared" si="35"/>
        <v>8</v>
      </c>
      <c r="E30" s="26">
        <f t="shared" si="35"/>
        <v>0</v>
      </c>
      <c r="F30" s="26">
        <f t="shared" si="35"/>
        <v>264</v>
      </c>
      <c r="G30" s="26">
        <f t="shared" si="35"/>
        <v>623</v>
      </c>
      <c r="H30" s="26">
        <f t="shared" si="35"/>
        <v>2010</v>
      </c>
      <c r="I30" s="26">
        <f t="shared" si="35"/>
        <v>164</v>
      </c>
      <c r="J30" s="26">
        <f t="shared" si="35"/>
        <v>0</v>
      </c>
      <c r="K30" s="27">
        <f t="shared" si="35"/>
        <v>264</v>
      </c>
      <c r="L30" s="28">
        <f t="shared" si="35"/>
        <v>54</v>
      </c>
      <c r="M30" s="45">
        <f t="shared" si="23"/>
        <v>695.6850532862887</v>
      </c>
      <c r="N30" s="31">
        <f t="shared" si="24"/>
        <v>78.59647930257309</v>
      </c>
      <c r="O30" s="31">
        <f t="shared" si="25"/>
        <v>1.6993833362718502</v>
      </c>
      <c r="P30" s="31">
        <f t="shared" si="26"/>
        <v>0</v>
      </c>
      <c r="Q30" s="31">
        <f t="shared" si="27"/>
        <v>56.07965009697106</v>
      </c>
      <c r="R30" s="31">
        <f t="shared" si="28"/>
        <v>132.33947731217035</v>
      </c>
      <c r="S30" s="31">
        <f t="shared" si="29"/>
        <v>426.9700632383024</v>
      </c>
      <c r="T30" s="31">
        <f t="shared" si="30"/>
        <v>34.837358393572934</v>
      </c>
      <c r="U30" s="31">
        <f t="shared" si="31"/>
        <v>56.07965009697106</v>
      </c>
      <c r="V30" s="31">
        <f t="shared" si="32"/>
        <v>11.47083751983499</v>
      </c>
      <c r="W30" s="32"/>
      <c r="X30" s="65">
        <f>SUM(X31)</f>
        <v>470759</v>
      </c>
      <c r="Y30" s="32"/>
      <c r="Z30" s="32"/>
      <c r="AA30" s="32"/>
      <c r="AB30" s="32"/>
    </row>
    <row r="31" spans="1:24" ht="13.5">
      <c r="A31" s="40" t="s">
        <v>41</v>
      </c>
      <c r="B31" s="34">
        <f t="shared" si="33"/>
        <v>3275</v>
      </c>
      <c r="C31" s="34">
        <v>370</v>
      </c>
      <c r="D31" s="34">
        <v>8</v>
      </c>
      <c r="E31" s="34">
        <v>0</v>
      </c>
      <c r="F31" s="34">
        <v>264</v>
      </c>
      <c r="G31" s="34">
        <v>623</v>
      </c>
      <c r="H31" s="35">
        <v>2010</v>
      </c>
      <c r="I31" s="34">
        <v>164</v>
      </c>
      <c r="J31" s="34">
        <v>0</v>
      </c>
      <c r="K31" s="35">
        <v>264</v>
      </c>
      <c r="L31" s="36">
        <v>54</v>
      </c>
      <c r="M31" s="37">
        <f t="shared" si="23"/>
        <v>695.6850532862887</v>
      </c>
      <c r="N31" s="38">
        <f t="shared" si="24"/>
        <v>78.59647930257309</v>
      </c>
      <c r="O31" s="38">
        <f t="shared" si="25"/>
        <v>1.6993833362718502</v>
      </c>
      <c r="P31" s="38">
        <f t="shared" si="26"/>
        <v>0</v>
      </c>
      <c r="Q31" s="38">
        <f t="shared" si="27"/>
        <v>56.07965009697106</v>
      </c>
      <c r="R31" s="38">
        <f t="shared" si="28"/>
        <v>132.33947731217035</v>
      </c>
      <c r="S31" s="38">
        <f t="shared" si="29"/>
        <v>426.9700632383024</v>
      </c>
      <c r="T31" s="38">
        <f t="shared" si="30"/>
        <v>34.837358393572934</v>
      </c>
      <c r="U31" s="38">
        <f t="shared" si="31"/>
        <v>56.07965009697106</v>
      </c>
      <c r="V31" s="38">
        <f t="shared" si="32"/>
        <v>11.47083751983499</v>
      </c>
      <c r="X31" s="66">
        <v>470759</v>
      </c>
    </row>
    <row r="32" spans="1:28" ht="13.5">
      <c r="A32" s="44" t="s">
        <v>42</v>
      </c>
      <c r="B32" s="26">
        <f aca="true" t="shared" si="36" ref="B32:L32">SUM(B33:B34)</f>
        <v>1591</v>
      </c>
      <c r="C32" s="26">
        <f t="shared" si="36"/>
        <v>769</v>
      </c>
      <c r="D32" s="26">
        <f t="shared" si="36"/>
        <v>0</v>
      </c>
      <c r="E32" s="26">
        <f t="shared" si="36"/>
        <v>0</v>
      </c>
      <c r="F32" s="26">
        <f>SUM(F33:F34)</f>
        <v>0</v>
      </c>
      <c r="G32" s="26">
        <f t="shared" si="36"/>
        <v>34</v>
      </c>
      <c r="H32" s="26">
        <f t="shared" si="36"/>
        <v>788</v>
      </c>
      <c r="I32" s="26">
        <f>SUM(I33:I34)</f>
        <v>140</v>
      </c>
      <c r="J32" s="26">
        <f>SUM(J33:J34)</f>
        <v>0</v>
      </c>
      <c r="K32" s="27">
        <f t="shared" si="36"/>
        <v>118</v>
      </c>
      <c r="L32" s="28">
        <f t="shared" si="36"/>
        <v>0</v>
      </c>
      <c r="M32" s="45">
        <f t="shared" si="23"/>
        <v>1051.1363636363637</v>
      </c>
      <c r="N32" s="31">
        <f t="shared" si="24"/>
        <v>508.0602536997885</v>
      </c>
      <c r="O32" s="31">
        <f t="shared" si="25"/>
        <v>0</v>
      </c>
      <c r="P32" s="31">
        <f t="shared" si="26"/>
        <v>0</v>
      </c>
      <c r="Q32" s="31">
        <f t="shared" si="27"/>
        <v>0</v>
      </c>
      <c r="R32" s="31">
        <f t="shared" si="28"/>
        <v>22.463002114164905</v>
      </c>
      <c r="S32" s="31">
        <f t="shared" si="29"/>
        <v>520.6131078224101</v>
      </c>
      <c r="T32" s="31">
        <f t="shared" si="30"/>
        <v>92.49471458773785</v>
      </c>
      <c r="U32" s="31">
        <f t="shared" si="31"/>
        <v>77.95983086680761</v>
      </c>
      <c r="V32" s="31">
        <f t="shared" si="32"/>
        <v>0</v>
      </c>
      <c r="W32" s="32"/>
      <c r="X32" s="65">
        <f>SUM(X33:X34)</f>
        <v>151360</v>
      </c>
      <c r="Y32" s="32"/>
      <c r="Z32" s="32"/>
      <c r="AA32" s="32"/>
      <c r="AB32" s="32"/>
    </row>
    <row r="33" spans="1:24" ht="13.5">
      <c r="A33" s="40" t="s">
        <v>43</v>
      </c>
      <c r="B33" s="34">
        <f t="shared" si="33"/>
        <v>1492</v>
      </c>
      <c r="C33" s="34">
        <v>769</v>
      </c>
      <c r="D33" s="34">
        <v>0</v>
      </c>
      <c r="E33" s="34">
        <v>0</v>
      </c>
      <c r="F33" s="34">
        <v>0</v>
      </c>
      <c r="G33" s="34">
        <v>34</v>
      </c>
      <c r="H33" s="35">
        <v>689</v>
      </c>
      <c r="I33" s="34">
        <v>92</v>
      </c>
      <c r="J33" s="34">
        <v>0</v>
      </c>
      <c r="K33" s="35">
        <v>118</v>
      </c>
      <c r="L33" s="36">
        <v>0</v>
      </c>
      <c r="M33" s="37">
        <f t="shared" si="23"/>
        <v>1239.6144898637422</v>
      </c>
      <c r="N33" s="38">
        <f t="shared" si="24"/>
        <v>638.9165835825856</v>
      </c>
      <c r="O33" s="38">
        <f t="shared" si="25"/>
        <v>0</v>
      </c>
      <c r="P33" s="38">
        <f t="shared" si="26"/>
        <v>0</v>
      </c>
      <c r="Q33" s="38">
        <f t="shared" si="27"/>
        <v>0</v>
      </c>
      <c r="R33" s="38">
        <f t="shared" si="28"/>
        <v>28.24858757062147</v>
      </c>
      <c r="S33" s="38">
        <f t="shared" si="29"/>
        <v>572.4493187105351</v>
      </c>
      <c r="T33" s="38">
        <f t="shared" si="30"/>
        <v>76.4373546028581</v>
      </c>
      <c r="U33" s="38">
        <f t="shared" si="31"/>
        <v>98.0392156862745</v>
      </c>
      <c r="V33" s="38">
        <f t="shared" si="32"/>
        <v>0</v>
      </c>
      <c r="X33" s="66">
        <v>120360</v>
      </c>
    </row>
    <row r="34" spans="1:24" ht="13.5">
      <c r="A34" s="40" t="s">
        <v>44</v>
      </c>
      <c r="B34" s="34">
        <f t="shared" si="33"/>
        <v>99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99</v>
      </c>
      <c r="I34" s="34">
        <v>48</v>
      </c>
      <c r="J34" s="34">
        <v>0</v>
      </c>
      <c r="K34" s="35">
        <v>0</v>
      </c>
      <c r="L34" s="36">
        <v>0</v>
      </c>
      <c r="M34" s="37">
        <f t="shared" si="23"/>
        <v>319.35483870967744</v>
      </c>
      <c r="N34" s="38">
        <f t="shared" si="24"/>
        <v>0</v>
      </c>
      <c r="O34" s="38">
        <f t="shared" si="25"/>
        <v>0</v>
      </c>
      <c r="P34" s="38">
        <f t="shared" si="26"/>
        <v>0</v>
      </c>
      <c r="Q34" s="38">
        <f t="shared" si="27"/>
        <v>0</v>
      </c>
      <c r="R34" s="38">
        <f t="shared" si="28"/>
        <v>0</v>
      </c>
      <c r="S34" s="38">
        <f t="shared" si="29"/>
        <v>319.35483870967744</v>
      </c>
      <c r="T34" s="38">
        <f t="shared" si="30"/>
        <v>154.83870967741936</v>
      </c>
      <c r="U34" s="38">
        <f t="shared" si="31"/>
        <v>0</v>
      </c>
      <c r="V34" s="38">
        <f t="shared" si="32"/>
        <v>0</v>
      </c>
      <c r="X34" s="66">
        <v>31000</v>
      </c>
    </row>
    <row r="35" spans="1:28" ht="13.5">
      <c r="A35" s="44" t="s">
        <v>45</v>
      </c>
      <c r="B35" s="26">
        <f aca="true" t="shared" si="37" ref="B35:L35">SUM(B36:B46)</f>
        <v>5714</v>
      </c>
      <c r="C35" s="26">
        <f t="shared" si="37"/>
        <v>1092</v>
      </c>
      <c r="D35" s="26">
        <f t="shared" si="37"/>
        <v>20</v>
      </c>
      <c r="E35" s="26">
        <f t="shared" si="37"/>
        <v>49</v>
      </c>
      <c r="F35" s="26">
        <f>SUM(F36:F46)</f>
        <v>172</v>
      </c>
      <c r="G35" s="26">
        <f t="shared" si="37"/>
        <v>145</v>
      </c>
      <c r="H35" s="26">
        <f t="shared" si="37"/>
        <v>4236</v>
      </c>
      <c r="I35" s="26">
        <f>SUM(I36:I46)</f>
        <v>344</v>
      </c>
      <c r="J35" s="26">
        <f>SUM(J36:J46)</f>
        <v>0</v>
      </c>
      <c r="K35" s="27">
        <f t="shared" si="37"/>
        <v>634</v>
      </c>
      <c r="L35" s="28">
        <f t="shared" si="37"/>
        <v>23</v>
      </c>
      <c r="M35" s="45">
        <f t="shared" si="23"/>
        <v>872.4143617053762</v>
      </c>
      <c r="N35" s="31">
        <f t="shared" si="24"/>
        <v>166.7267208579403</v>
      </c>
      <c r="O35" s="31">
        <f t="shared" si="25"/>
        <v>3.0536029461161225</v>
      </c>
      <c r="P35" s="31">
        <f t="shared" si="26"/>
        <v>7.4813272179845</v>
      </c>
      <c r="Q35" s="31">
        <f t="shared" si="27"/>
        <v>26.26098533659865</v>
      </c>
      <c r="R35" s="31">
        <f t="shared" si="28"/>
        <v>22.138621359341887</v>
      </c>
      <c r="S35" s="31">
        <f t="shared" si="29"/>
        <v>646.7531039873948</v>
      </c>
      <c r="T35" s="31">
        <f t="shared" si="30"/>
        <v>52.5219706731973</v>
      </c>
      <c r="U35" s="31">
        <f t="shared" si="31"/>
        <v>96.79921339188108</v>
      </c>
      <c r="V35" s="31">
        <f t="shared" si="32"/>
        <v>3.5116433880335407</v>
      </c>
      <c r="W35" s="32"/>
      <c r="X35" s="65">
        <f>SUM(X36:X46)</f>
        <v>654964</v>
      </c>
      <c r="Y35" s="32"/>
      <c r="Z35" s="32"/>
      <c r="AA35" s="32"/>
      <c r="AB35" s="32"/>
    </row>
    <row r="36" spans="1:24" ht="13.5">
      <c r="A36" s="40" t="s">
        <v>46</v>
      </c>
      <c r="B36" s="34">
        <f t="shared" si="33"/>
        <v>1827</v>
      </c>
      <c r="C36" s="34">
        <v>677</v>
      </c>
      <c r="D36" s="34">
        <v>20</v>
      </c>
      <c r="E36" s="34">
        <v>0</v>
      </c>
      <c r="F36" s="34">
        <v>0</v>
      </c>
      <c r="G36" s="34">
        <v>0</v>
      </c>
      <c r="H36" s="35">
        <v>1130</v>
      </c>
      <c r="I36" s="34">
        <v>0</v>
      </c>
      <c r="J36" s="34">
        <v>0</v>
      </c>
      <c r="K36" s="35">
        <v>94</v>
      </c>
      <c r="L36" s="36">
        <v>0</v>
      </c>
      <c r="M36" s="37">
        <f t="shared" si="23"/>
        <v>1874.1537072750398</v>
      </c>
      <c r="N36" s="38">
        <f t="shared" si="24"/>
        <v>694.4729391489885</v>
      </c>
      <c r="O36" s="38">
        <f t="shared" si="25"/>
        <v>20.516187271757417</v>
      </c>
      <c r="P36" s="38">
        <f t="shared" si="26"/>
        <v>0</v>
      </c>
      <c r="Q36" s="38">
        <f t="shared" si="27"/>
        <v>0</v>
      </c>
      <c r="R36" s="38">
        <f t="shared" si="28"/>
        <v>0</v>
      </c>
      <c r="S36" s="38">
        <f t="shared" si="29"/>
        <v>1159.164580854294</v>
      </c>
      <c r="T36" s="38">
        <f t="shared" si="30"/>
        <v>0</v>
      </c>
      <c r="U36" s="38">
        <f t="shared" si="31"/>
        <v>96.42608017725986</v>
      </c>
      <c r="V36" s="38">
        <f t="shared" si="32"/>
        <v>0</v>
      </c>
      <c r="X36" s="66">
        <v>97484</v>
      </c>
    </row>
    <row r="37" spans="1:24" ht="13.5">
      <c r="A37" s="40" t="s">
        <v>47</v>
      </c>
      <c r="B37" s="34">
        <f t="shared" si="33"/>
        <v>852</v>
      </c>
      <c r="C37" s="34">
        <v>0</v>
      </c>
      <c r="D37" s="34">
        <v>0</v>
      </c>
      <c r="E37" s="34">
        <v>49</v>
      </c>
      <c r="F37" s="34">
        <v>150</v>
      </c>
      <c r="G37" s="34">
        <v>0</v>
      </c>
      <c r="H37" s="35">
        <v>653</v>
      </c>
      <c r="I37" s="34">
        <v>0</v>
      </c>
      <c r="J37" s="34">
        <v>0</v>
      </c>
      <c r="K37" s="35">
        <v>215</v>
      </c>
      <c r="L37" s="36">
        <v>0</v>
      </c>
      <c r="M37" s="37">
        <f t="shared" si="23"/>
        <v>495.63411498478774</v>
      </c>
      <c r="N37" s="38">
        <f t="shared" si="24"/>
        <v>0</v>
      </c>
      <c r="O37" s="38">
        <f t="shared" si="25"/>
        <v>0</v>
      </c>
      <c r="P37" s="38">
        <f t="shared" si="26"/>
        <v>28.50477891344437</v>
      </c>
      <c r="Q37" s="38">
        <f t="shared" si="27"/>
        <v>87.2595272860542</v>
      </c>
      <c r="R37" s="38">
        <f t="shared" si="28"/>
        <v>0</v>
      </c>
      <c r="S37" s="38">
        <f t="shared" si="29"/>
        <v>379.8698087852892</v>
      </c>
      <c r="T37" s="38">
        <f t="shared" si="30"/>
        <v>0</v>
      </c>
      <c r="U37" s="38">
        <f t="shared" si="31"/>
        <v>125.07198911001099</v>
      </c>
      <c r="V37" s="38">
        <f t="shared" si="32"/>
        <v>0</v>
      </c>
      <c r="X37" s="66">
        <v>171901</v>
      </c>
    </row>
    <row r="38" spans="1:24" ht="13.5">
      <c r="A38" s="40" t="s">
        <v>48</v>
      </c>
      <c r="B38" s="34">
        <f t="shared" si="33"/>
        <v>754</v>
      </c>
      <c r="C38" s="34">
        <v>0</v>
      </c>
      <c r="D38" s="34">
        <v>0</v>
      </c>
      <c r="E38" s="34">
        <v>0</v>
      </c>
      <c r="F38" s="34">
        <v>22</v>
      </c>
      <c r="G38" s="34">
        <v>77</v>
      </c>
      <c r="H38" s="35">
        <v>655</v>
      </c>
      <c r="I38" s="34">
        <v>54</v>
      </c>
      <c r="J38" s="34">
        <v>0</v>
      </c>
      <c r="K38" s="35">
        <v>81</v>
      </c>
      <c r="L38" s="36">
        <v>5</v>
      </c>
      <c r="M38" s="37">
        <f t="shared" si="23"/>
        <v>913.0540082344393</v>
      </c>
      <c r="N38" s="38">
        <f t="shared" si="24"/>
        <v>0</v>
      </c>
      <c r="O38" s="38">
        <f t="shared" si="25"/>
        <v>0</v>
      </c>
      <c r="P38" s="38">
        <f t="shared" si="26"/>
        <v>0</v>
      </c>
      <c r="Q38" s="38">
        <f t="shared" si="27"/>
        <v>26.640833131508842</v>
      </c>
      <c r="R38" s="38">
        <f t="shared" si="28"/>
        <v>93.24291596028094</v>
      </c>
      <c r="S38" s="38">
        <f t="shared" si="29"/>
        <v>793.1702591426495</v>
      </c>
      <c r="T38" s="38">
        <f t="shared" si="30"/>
        <v>65.39113586824897</v>
      </c>
      <c r="U38" s="38">
        <f t="shared" si="31"/>
        <v>98.08670380237346</v>
      </c>
      <c r="V38" s="38">
        <f t="shared" si="32"/>
        <v>6.054734802615645</v>
      </c>
      <c r="X38" s="66">
        <v>82580</v>
      </c>
    </row>
    <row r="39" spans="1:24" ht="13.5">
      <c r="A39" s="40" t="s">
        <v>49</v>
      </c>
      <c r="B39" s="34">
        <f t="shared" si="33"/>
        <v>589</v>
      </c>
      <c r="C39" s="34">
        <v>180</v>
      </c>
      <c r="D39" s="34">
        <v>0</v>
      </c>
      <c r="E39" s="34">
        <v>0</v>
      </c>
      <c r="F39" s="34">
        <v>0</v>
      </c>
      <c r="G39" s="34">
        <v>0</v>
      </c>
      <c r="H39" s="35">
        <v>409</v>
      </c>
      <c r="I39" s="34">
        <v>157</v>
      </c>
      <c r="J39" s="34">
        <v>0</v>
      </c>
      <c r="K39" s="35">
        <v>33</v>
      </c>
      <c r="L39" s="36">
        <v>18</v>
      </c>
      <c r="M39" s="37">
        <f t="shared" si="23"/>
        <v>785.3333333333334</v>
      </c>
      <c r="N39" s="38">
        <f t="shared" si="24"/>
        <v>239.99999999999997</v>
      </c>
      <c r="O39" s="38">
        <f t="shared" si="25"/>
        <v>0</v>
      </c>
      <c r="P39" s="38">
        <f t="shared" si="26"/>
        <v>0</v>
      </c>
      <c r="Q39" s="38">
        <f t="shared" si="27"/>
        <v>0</v>
      </c>
      <c r="R39" s="38">
        <f t="shared" si="28"/>
        <v>0</v>
      </c>
      <c r="S39" s="38">
        <f t="shared" si="29"/>
        <v>545.3333333333334</v>
      </c>
      <c r="T39" s="38">
        <f t="shared" si="30"/>
        <v>209.33333333333334</v>
      </c>
      <c r="U39" s="38">
        <f t="shared" si="31"/>
        <v>44</v>
      </c>
      <c r="V39" s="38">
        <f t="shared" si="32"/>
        <v>24</v>
      </c>
      <c r="X39" s="66">
        <v>75000</v>
      </c>
    </row>
    <row r="40" spans="1:24" ht="13.5">
      <c r="A40" s="40" t="s">
        <v>50</v>
      </c>
      <c r="B40" s="34">
        <f t="shared" si="33"/>
        <v>52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5">
        <v>52</v>
      </c>
      <c r="I40" s="34">
        <v>0</v>
      </c>
      <c r="J40" s="34">
        <v>0</v>
      </c>
      <c r="K40" s="35">
        <v>66</v>
      </c>
      <c r="L40" s="36">
        <v>0</v>
      </c>
      <c r="M40" s="37">
        <f t="shared" si="23"/>
        <v>86.58585320367658</v>
      </c>
      <c r="N40" s="38">
        <f t="shared" si="24"/>
        <v>0</v>
      </c>
      <c r="O40" s="38">
        <f t="shared" si="25"/>
        <v>0</v>
      </c>
      <c r="P40" s="38">
        <f t="shared" si="26"/>
        <v>0</v>
      </c>
      <c r="Q40" s="38">
        <f t="shared" si="27"/>
        <v>0</v>
      </c>
      <c r="R40" s="38">
        <f t="shared" si="28"/>
        <v>0</v>
      </c>
      <c r="S40" s="38">
        <f t="shared" si="29"/>
        <v>86.58585320367658</v>
      </c>
      <c r="T40" s="38">
        <f t="shared" si="30"/>
        <v>0</v>
      </c>
      <c r="U40" s="38">
        <f t="shared" si="31"/>
        <v>109.89742906620488</v>
      </c>
      <c r="V40" s="38">
        <f t="shared" si="32"/>
        <v>0</v>
      </c>
      <c r="X40" s="66">
        <v>60056</v>
      </c>
    </row>
    <row r="41" spans="1:24" ht="13.5">
      <c r="A41" s="40" t="s">
        <v>51</v>
      </c>
      <c r="B41" s="34">
        <f t="shared" si="33"/>
        <v>353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353</v>
      </c>
      <c r="I41" s="34">
        <v>133</v>
      </c>
      <c r="J41" s="34">
        <v>0</v>
      </c>
      <c r="K41" s="35">
        <v>46</v>
      </c>
      <c r="L41" s="36">
        <v>0</v>
      </c>
      <c r="M41" s="37">
        <f t="shared" si="23"/>
        <v>689.9517229247699</v>
      </c>
      <c r="N41" s="38">
        <f t="shared" si="24"/>
        <v>0</v>
      </c>
      <c r="O41" s="38">
        <f t="shared" si="25"/>
        <v>0</v>
      </c>
      <c r="P41" s="38">
        <f t="shared" si="26"/>
        <v>0</v>
      </c>
      <c r="Q41" s="38">
        <f t="shared" si="27"/>
        <v>0</v>
      </c>
      <c r="R41" s="38">
        <f t="shared" si="28"/>
        <v>0</v>
      </c>
      <c r="S41" s="38">
        <f t="shared" si="29"/>
        <v>689.9517229247699</v>
      </c>
      <c r="T41" s="38">
        <f t="shared" si="30"/>
        <v>259.9534820084827</v>
      </c>
      <c r="U41" s="38">
        <f t="shared" si="31"/>
        <v>89.90872310067822</v>
      </c>
      <c r="V41" s="38">
        <f t="shared" si="32"/>
        <v>0</v>
      </c>
      <c r="X41" s="66">
        <v>51163</v>
      </c>
    </row>
    <row r="42" spans="1:24" ht="13.5">
      <c r="A42" s="40" t="s">
        <v>131</v>
      </c>
      <c r="B42" s="34">
        <f>SUM(C42:H42)</f>
        <v>384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384</v>
      </c>
      <c r="I42" s="34">
        <v>0</v>
      </c>
      <c r="J42" s="34">
        <v>0</v>
      </c>
      <c r="K42" s="35">
        <v>81</v>
      </c>
      <c r="L42" s="36">
        <v>0</v>
      </c>
      <c r="M42" s="37">
        <f t="shared" si="23"/>
        <v>755.3850693419887</v>
      </c>
      <c r="N42" s="38">
        <f t="shared" si="24"/>
        <v>0</v>
      </c>
      <c r="O42" s="38">
        <f t="shared" si="25"/>
        <v>0</v>
      </c>
      <c r="P42" s="38">
        <f t="shared" si="26"/>
        <v>0</v>
      </c>
      <c r="Q42" s="38">
        <f t="shared" si="27"/>
        <v>0</v>
      </c>
      <c r="R42" s="38">
        <f t="shared" si="28"/>
        <v>0</v>
      </c>
      <c r="S42" s="38">
        <f t="shared" si="29"/>
        <v>755.3850693419887</v>
      </c>
      <c r="T42" s="38">
        <f t="shared" si="30"/>
        <v>0</v>
      </c>
      <c r="U42" s="38">
        <f t="shared" si="31"/>
        <v>159.33903806432576</v>
      </c>
      <c r="V42" s="38">
        <f t="shared" si="32"/>
        <v>0</v>
      </c>
      <c r="X42" s="66">
        <v>50835</v>
      </c>
    </row>
    <row r="43" spans="1:24" ht="13.5">
      <c r="A43" s="40" t="s">
        <v>130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>
        <v>0</v>
      </c>
      <c r="J43" s="34">
        <v>0</v>
      </c>
      <c r="K43" s="35">
        <v>12</v>
      </c>
      <c r="L43" s="36">
        <v>0</v>
      </c>
      <c r="M43" s="37">
        <f t="shared" si="23"/>
        <v>0</v>
      </c>
      <c r="N43" s="38">
        <f t="shared" si="24"/>
        <v>0</v>
      </c>
      <c r="O43" s="38">
        <f t="shared" si="25"/>
        <v>0</v>
      </c>
      <c r="P43" s="38">
        <f t="shared" si="26"/>
        <v>0</v>
      </c>
      <c r="Q43" s="38">
        <f t="shared" si="27"/>
        <v>0</v>
      </c>
      <c r="R43" s="38">
        <f t="shared" si="28"/>
        <v>0</v>
      </c>
      <c r="S43" s="38">
        <f t="shared" si="29"/>
        <v>0</v>
      </c>
      <c r="T43" s="38">
        <f t="shared" si="30"/>
        <v>0</v>
      </c>
      <c r="U43" s="38">
        <f t="shared" si="31"/>
        <v>59.370670888581046</v>
      </c>
      <c r="V43" s="38">
        <f t="shared" si="32"/>
        <v>0</v>
      </c>
      <c r="X43" s="66">
        <v>20212</v>
      </c>
    </row>
    <row r="44" spans="1:24" ht="13.5">
      <c r="A44" s="40" t="s">
        <v>52</v>
      </c>
      <c r="B44" s="34">
        <f t="shared" si="33"/>
        <v>835</v>
      </c>
      <c r="C44" s="34">
        <v>235</v>
      </c>
      <c r="D44" s="34">
        <v>0</v>
      </c>
      <c r="E44" s="34">
        <v>0</v>
      </c>
      <c r="F44" s="34">
        <v>0</v>
      </c>
      <c r="G44" s="34">
        <v>0</v>
      </c>
      <c r="H44" s="35">
        <v>600</v>
      </c>
      <c r="I44" s="34">
        <v>0</v>
      </c>
      <c r="J44" s="34">
        <v>0</v>
      </c>
      <c r="K44" s="35">
        <v>6</v>
      </c>
      <c r="L44" s="36">
        <v>0</v>
      </c>
      <c r="M44" s="37">
        <f t="shared" si="23"/>
        <v>6827.473426001636</v>
      </c>
      <c r="N44" s="38">
        <f t="shared" si="24"/>
        <v>1921.5044971381847</v>
      </c>
      <c r="O44" s="38">
        <f t="shared" si="25"/>
        <v>0</v>
      </c>
      <c r="P44" s="38">
        <f t="shared" si="26"/>
        <v>0</v>
      </c>
      <c r="Q44" s="38">
        <f t="shared" si="27"/>
        <v>0</v>
      </c>
      <c r="R44" s="38">
        <f t="shared" si="28"/>
        <v>0</v>
      </c>
      <c r="S44" s="38">
        <f t="shared" si="29"/>
        <v>4905.968928863451</v>
      </c>
      <c r="T44" s="38">
        <f t="shared" si="30"/>
        <v>0</v>
      </c>
      <c r="U44" s="38">
        <f t="shared" si="31"/>
        <v>49.05968928863451</v>
      </c>
      <c r="V44" s="38">
        <f t="shared" si="32"/>
        <v>0</v>
      </c>
      <c r="X44" s="66">
        <v>12230</v>
      </c>
    </row>
    <row r="45" spans="1:24" ht="13.5">
      <c r="A45" s="40" t="s">
        <v>53</v>
      </c>
      <c r="B45" s="34">
        <f t="shared" si="33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>
        <v>0</v>
      </c>
      <c r="J45" s="34">
        <v>0</v>
      </c>
      <c r="K45" s="35">
        <v>0</v>
      </c>
      <c r="L45" s="36">
        <v>0</v>
      </c>
      <c r="M45" s="37">
        <f t="shared" si="23"/>
        <v>0</v>
      </c>
      <c r="N45" s="38">
        <f t="shared" si="24"/>
        <v>0</v>
      </c>
      <c r="O45" s="38">
        <f t="shared" si="25"/>
        <v>0</v>
      </c>
      <c r="P45" s="38">
        <f t="shared" si="26"/>
        <v>0</v>
      </c>
      <c r="Q45" s="38">
        <f t="shared" si="27"/>
        <v>0</v>
      </c>
      <c r="R45" s="38">
        <f t="shared" si="28"/>
        <v>0</v>
      </c>
      <c r="S45" s="38">
        <f t="shared" si="29"/>
        <v>0</v>
      </c>
      <c r="T45" s="38">
        <f t="shared" si="30"/>
        <v>0</v>
      </c>
      <c r="U45" s="38">
        <f t="shared" si="31"/>
        <v>0</v>
      </c>
      <c r="V45" s="38">
        <f t="shared" si="32"/>
        <v>0</v>
      </c>
      <c r="X45" s="66">
        <v>8214</v>
      </c>
    </row>
    <row r="46" spans="1:24" ht="13.5">
      <c r="A46" s="40" t="s">
        <v>54</v>
      </c>
      <c r="B46" s="34">
        <f t="shared" si="33"/>
        <v>68</v>
      </c>
      <c r="C46" s="34">
        <v>0</v>
      </c>
      <c r="D46" s="34">
        <v>0</v>
      </c>
      <c r="E46" s="34">
        <v>0</v>
      </c>
      <c r="F46" s="34">
        <v>0</v>
      </c>
      <c r="G46" s="34">
        <v>68</v>
      </c>
      <c r="H46" s="35">
        <v>0</v>
      </c>
      <c r="I46" s="34">
        <v>0</v>
      </c>
      <c r="J46" s="34">
        <v>0</v>
      </c>
      <c r="K46" s="35">
        <v>0</v>
      </c>
      <c r="L46" s="36">
        <v>0</v>
      </c>
      <c r="M46" s="37">
        <f t="shared" si="23"/>
        <v>268.89161295424884</v>
      </c>
      <c r="N46" s="38">
        <f t="shared" si="24"/>
        <v>0</v>
      </c>
      <c r="O46" s="38">
        <f t="shared" si="25"/>
        <v>0</v>
      </c>
      <c r="P46" s="38">
        <f t="shared" si="26"/>
        <v>0</v>
      </c>
      <c r="Q46" s="38">
        <f t="shared" si="27"/>
        <v>0</v>
      </c>
      <c r="R46" s="38">
        <f t="shared" si="28"/>
        <v>268.89161295424884</v>
      </c>
      <c r="S46" s="38">
        <f t="shared" si="29"/>
        <v>0</v>
      </c>
      <c r="T46" s="38">
        <f t="shared" si="30"/>
        <v>0</v>
      </c>
      <c r="U46" s="38">
        <f t="shared" si="31"/>
        <v>0</v>
      </c>
      <c r="V46" s="38">
        <f t="shared" si="32"/>
        <v>0</v>
      </c>
      <c r="X46" s="66">
        <v>25289</v>
      </c>
    </row>
    <row r="47" spans="1:28" ht="13.5">
      <c r="A47" s="44" t="s">
        <v>55</v>
      </c>
      <c r="B47" s="26">
        <f aca="true" t="shared" si="38" ref="B47:L47">SUM(B48:B54)</f>
        <v>1455</v>
      </c>
      <c r="C47" s="26">
        <f t="shared" si="38"/>
        <v>442</v>
      </c>
      <c r="D47" s="26">
        <f t="shared" si="38"/>
        <v>0</v>
      </c>
      <c r="E47" s="26">
        <f t="shared" si="38"/>
        <v>0</v>
      </c>
      <c r="F47" s="26">
        <f>SUM(F48:F54)</f>
        <v>170</v>
      </c>
      <c r="G47" s="26">
        <f t="shared" si="38"/>
        <v>156</v>
      </c>
      <c r="H47" s="26">
        <f t="shared" si="38"/>
        <v>687</v>
      </c>
      <c r="I47" s="26">
        <f>SUM(I48:I54)</f>
        <v>366</v>
      </c>
      <c r="J47" s="26">
        <f>SUM(J48:J54)</f>
        <v>0</v>
      </c>
      <c r="K47" s="27">
        <f t="shared" si="38"/>
        <v>156</v>
      </c>
      <c r="L47" s="28">
        <f t="shared" si="38"/>
        <v>6</v>
      </c>
      <c r="M47" s="45">
        <f t="shared" si="23"/>
        <v>909.6535814093066</v>
      </c>
      <c r="N47" s="31">
        <f t="shared" si="24"/>
        <v>276.33462747966564</v>
      </c>
      <c r="O47" s="31">
        <f t="shared" si="25"/>
        <v>0</v>
      </c>
      <c r="P47" s="31">
        <f t="shared" si="26"/>
        <v>0</v>
      </c>
      <c r="Q47" s="31">
        <f t="shared" si="27"/>
        <v>106.28254903064062</v>
      </c>
      <c r="R47" s="31">
        <f t="shared" si="28"/>
        <v>97.52986852223493</v>
      </c>
      <c r="S47" s="31">
        <f t="shared" si="29"/>
        <v>429.5065363767654</v>
      </c>
      <c r="T47" s="31">
        <f t="shared" si="30"/>
        <v>228.82007614832045</v>
      </c>
      <c r="U47" s="31">
        <f t="shared" si="31"/>
        <v>97.52986852223493</v>
      </c>
      <c r="V47" s="31">
        <f t="shared" si="32"/>
        <v>3.751148789316728</v>
      </c>
      <c r="W47" s="32"/>
      <c r="X47" s="65">
        <f>SUM(X48:X54)</f>
        <v>159951</v>
      </c>
      <c r="Y47" s="32"/>
      <c r="Z47" s="32"/>
      <c r="AA47" s="32"/>
      <c r="AB47" s="32"/>
    </row>
    <row r="48" spans="1:24" ht="13.5">
      <c r="A48" s="40" t="s">
        <v>56</v>
      </c>
      <c r="B48" s="34">
        <f t="shared" si="33"/>
        <v>1220</v>
      </c>
      <c r="C48" s="34">
        <v>382</v>
      </c>
      <c r="D48" s="34">
        <v>0</v>
      </c>
      <c r="E48" s="34">
        <v>0</v>
      </c>
      <c r="F48" s="34">
        <v>170</v>
      </c>
      <c r="G48" s="34">
        <v>156</v>
      </c>
      <c r="H48" s="35">
        <v>512</v>
      </c>
      <c r="I48" s="34">
        <v>191</v>
      </c>
      <c r="J48" s="34">
        <v>0</v>
      </c>
      <c r="K48" s="35">
        <v>116</v>
      </c>
      <c r="L48" s="36">
        <v>0</v>
      </c>
      <c r="M48" s="37">
        <f t="shared" si="23"/>
        <v>1295.3780486510018</v>
      </c>
      <c r="N48" s="38">
        <f t="shared" si="24"/>
        <v>405.6019791677727</v>
      </c>
      <c r="O48" s="38">
        <f t="shared" si="25"/>
        <v>0</v>
      </c>
      <c r="P48" s="38">
        <f t="shared" si="26"/>
        <v>0</v>
      </c>
      <c r="Q48" s="38">
        <f t="shared" si="27"/>
        <v>180.50349858251664</v>
      </c>
      <c r="R48" s="38">
        <f t="shared" si="28"/>
        <v>165.6385045816035</v>
      </c>
      <c r="S48" s="38">
        <f t="shared" si="29"/>
        <v>543.6340663191089</v>
      </c>
      <c r="T48" s="38">
        <f t="shared" si="30"/>
        <v>202.80098958388635</v>
      </c>
      <c r="U48" s="38">
        <f t="shared" si="31"/>
        <v>123.16709315042311</v>
      </c>
      <c r="V48" s="38">
        <f t="shared" si="32"/>
        <v>0</v>
      </c>
      <c r="X48" s="66">
        <v>94181</v>
      </c>
    </row>
    <row r="49" spans="1:24" ht="13.5">
      <c r="A49" s="40" t="s">
        <v>57</v>
      </c>
      <c r="B49" s="34">
        <f t="shared" si="33"/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>
        <v>0</v>
      </c>
      <c r="J49" s="34">
        <v>0</v>
      </c>
      <c r="K49" s="35">
        <v>0</v>
      </c>
      <c r="L49" s="36">
        <v>0</v>
      </c>
      <c r="M49" s="37">
        <f t="shared" si="23"/>
        <v>0</v>
      </c>
      <c r="N49" s="38">
        <f t="shared" si="24"/>
        <v>0</v>
      </c>
      <c r="O49" s="38">
        <f t="shared" si="25"/>
        <v>0</v>
      </c>
      <c r="P49" s="38">
        <f t="shared" si="26"/>
        <v>0</v>
      </c>
      <c r="Q49" s="38">
        <f t="shared" si="27"/>
        <v>0</v>
      </c>
      <c r="R49" s="38">
        <f t="shared" si="28"/>
        <v>0</v>
      </c>
      <c r="S49" s="38">
        <f t="shared" si="29"/>
        <v>0</v>
      </c>
      <c r="T49" s="38">
        <f t="shared" si="30"/>
        <v>0</v>
      </c>
      <c r="U49" s="38">
        <f t="shared" si="31"/>
        <v>0</v>
      </c>
      <c r="V49" s="38">
        <f t="shared" si="32"/>
        <v>0</v>
      </c>
      <c r="X49" s="66">
        <v>11630</v>
      </c>
    </row>
    <row r="50" spans="1:24" ht="13.5">
      <c r="A50" s="40" t="s">
        <v>58</v>
      </c>
      <c r="B50" s="34">
        <f t="shared" si="33"/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5">
        <v>0</v>
      </c>
      <c r="I50" s="34">
        <v>0</v>
      </c>
      <c r="J50" s="34">
        <v>0</v>
      </c>
      <c r="K50" s="35">
        <v>19</v>
      </c>
      <c r="L50" s="36">
        <v>0</v>
      </c>
      <c r="M50" s="37">
        <f t="shared" si="23"/>
        <v>0</v>
      </c>
      <c r="N50" s="38">
        <f t="shared" si="24"/>
        <v>0</v>
      </c>
      <c r="O50" s="38">
        <f t="shared" si="25"/>
        <v>0</v>
      </c>
      <c r="P50" s="38">
        <f t="shared" si="26"/>
        <v>0</v>
      </c>
      <c r="Q50" s="38">
        <f t="shared" si="27"/>
        <v>0</v>
      </c>
      <c r="R50" s="38">
        <f t="shared" si="28"/>
        <v>0</v>
      </c>
      <c r="S50" s="38">
        <f t="shared" si="29"/>
        <v>0</v>
      </c>
      <c r="T50" s="38">
        <f t="shared" si="30"/>
        <v>0</v>
      </c>
      <c r="U50" s="38">
        <f t="shared" si="31"/>
        <v>238.00576224477015</v>
      </c>
      <c r="V50" s="38">
        <f t="shared" si="32"/>
        <v>0</v>
      </c>
      <c r="X50" s="66">
        <v>7983</v>
      </c>
    </row>
    <row r="51" spans="1:24" ht="13.5">
      <c r="A51" s="40" t="s">
        <v>59</v>
      </c>
      <c r="B51" s="34">
        <f t="shared" si="33"/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>
        <v>0</v>
      </c>
      <c r="J51" s="34">
        <v>0</v>
      </c>
      <c r="K51" s="35">
        <v>21</v>
      </c>
      <c r="L51" s="36">
        <v>6</v>
      </c>
      <c r="M51" s="37">
        <f t="shared" si="23"/>
        <v>0</v>
      </c>
      <c r="N51" s="38">
        <f t="shared" si="24"/>
        <v>0</v>
      </c>
      <c r="O51" s="38">
        <f t="shared" si="25"/>
        <v>0</v>
      </c>
      <c r="P51" s="38">
        <f t="shared" si="26"/>
        <v>0</v>
      </c>
      <c r="Q51" s="38">
        <f t="shared" si="27"/>
        <v>0</v>
      </c>
      <c r="R51" s="38">
        <f t="shared" si="28"/>
        <v>0</v>
      </c>
      <c r="S51" s="38">
        <f t="shared" si="29"/>
        <v>0</v>
      </c>
      <c r="T51" s="38">
        <f t="shared" si="30"/>
        <v>0</v>
      </c>
      <c r="U51" s="38">
        <f t="shared" si="31"/>
        <v>147.33740265207325</v>
      </c>
      <c r="V51" s="38">
        <f t="shared" si="32"/>
        <v>42.09640075773521</v>
      </c>
      <c r="X51" s="66">
        <v>14253</v>
      </c>
    </row>
    <row r="52" spans="1:24" ht="13.5">
      <c r="A52" s="40" t="s">
        <v>60</v>
      </c>
      <c r="B52" s="34">
        <f t="shared" si="33"/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>
        <v>0</v>
      </c>
      <c r="J52" s="34">
        <v>0</v>
      </c>
      <c r="K52" s="35">
        <v>0</v>
      </c>
      <c r="L52" s="36">
        <v>0</v>
      </c>
      <c r="M52" s="37">
        <f t="shared" si="23"/>
        <v>0</v>
      </c>
      <c r="N52" s="38">
        <f t="shared" si="24"/>
        <v>0</v>
      </c>
      <c r="O52" s="38">
        <f t="shared" si="25"/>
        <v>0</v>
      </c>
      <c r="P52" s="38">
        <f t="shared" si="26"/>
        <v>0</v>
      </c>
      <c r="Q52" s="38">
        <f t="shared" si="27"/>
        <v>0</v>
      </c>
      <c r="R52" s="38">
        <f t="shared" si="28"/>
        <v>0</v>
      </c>
      <c r="S52" s="38">
        <f t="shared" si="29"/>
        <v>0</v>
      </c>
      <c r="T52" s="38">
        <f t="shared" si="30"/>
        <v>0</v>
      </c>
      <c r="U52" s="38">
        <f t="shared" si="31"/>
        <v>0</v>
      </c>
      <c r="V52" s="38">
        <f t="shared" si="32"/>
        <v>0</v>
      </c>
      <c r="X52" s="66">
        <v>13013</v>
      </c>
    </row>
    <row r="53" spans="1:24" ht="13.5">
      <c r="A53" s="40" t="s">
        <v>61</v>
      </c>
      <c r="B53" s="34">
        <f t="shared" si="33"/>
        <v>235</v>
      </c>
      <c r="C53" s="34">
        <v>60</v>
      </c>
      <c r="D53" s="34">
        <v>0</v>
      </c>
      <c r="E53" s="34">
        <v>0</v>
      </c>
      <c r="F53" s="34">
        <v>0</v>
      </c>
      <c r="G53" s="34">
        <v>0</v>
      </c>
      <c r="H53" s="35">
        <v>175</v>
      </c>
      <c r="I53" s="34">
        <v>175</v>
      </c>
      <c r="J53" s="34">
        <v>0</v>
      </c>
      <c r="K53" s="35">
        <v>0</v>
      </c>
      <c r="L53" s="36">
        <v>0</v>
      </c>
      <c r="M53" s="37">
        <f t="shared" si="23"/>
        <v>2754.659477200797</v>
      </c>
      <c r="N53" s="38">
        <f t="shared" si="24"/>
        <v>703.3173133278631</v>
      </c>
      <c r="O53" s="38">
        <f t="shared" si="25"/>
        <v>0</v>
      </c>
      <c r="P53" s="38">
        <f t="shared" si="26"/>
        <v>0</v>
      </c>
      <c r="Q53" s="38">
        <f t="shared" si="27"/>
        <v>0</v>
      </c>
      <c r="R53" s="38">
        <f t="shared" si="28"/>
        <v>0</v>
      </c>
      <c r="S53" s="38">
        <f t="shared" si="29"/>
        <v>2051.342163872934</v>
      </c>
      <c r="T53" s="38">
        <f t="shared" si="30"/>
        <v>2051.342163872934</v>
      </c>
      <c r="U53" s="38">
        <f t="shared" si="31"/>
        <v>0</v>
      </c>
      <c r="V53" s="38">
        <f t="shared" si="32"/>
        <v>0</v>
      </c>
      <c r="X53" s="66">
        <v>8531</v>
      </c>
    </row>
    <row r="54" spans="1:24" ht="13.5">
      <c r="A54" s="40" t="s">
        <v>62</v>
      </c>
      <c r="B54" s="34">
        <f t="shared" si="33"/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>
        <v>0</v>
      </c>
      <c r="J54" s="34">
        <v>0</v>
      </c>
      <c r="K54" s="35">
        <v>0</v>
      </c>
      <c r="L54" s="36">
        <v>0</v>
      </c>
      <c r="M54" s="37">
        <f t="shared" si="23"/>
        <v>0</v>
      </c>
      <c r="N54" s="38">
        <f t="shared" si="24"/>
        <v>0</v>
      </c>
      <c r="O54" s="38">
        <f t="shared" si="25"/>
        <v>0</v>
      </c>
      <c r="P54" s="38">
        <f t="shared" si="26"/>
        <v>0</v>
      </c>
      <c r="Q54" s="38">
        <f t="shared" si="27"/>
        <v>0</v>
      </c>
      <c r="R54" s="38">
        <f t="shared" si="28"/>
        <v>0</v>
      </c>
      <c r="S54" s="38">
        <f t="shared" si="29"/>
        <v>0</v>
      </c>
      <c r="T54" s="38">
        <f t="shared" si="30"/>
        <v>0</v>
      </c>
      <c r="U54" s="38">
        <f t="shared" si="31"/>
        <v>0</v>
      </c>
      <c r="V54" s="38">
        <f t="shared" si="32"/>
        <v>0</v>
      </c>
      <c r="X54" s="66">
        <v>10360</v>
      </c>
    </row>
    <row r="55" spans="1:28" ht="13.5">
      <c r="A55" s="44" t="s">
        <v>63</v>
      </c>
      <c r="B55" s="26">
        <f aca="true" t="shared" si="39" ref="B55:L55">SUM(B56:B61)</f>
        <v>1124</v>
      </c>
      <c r="C55" s="26">
        <f t="shared" si="39"/>
        <v>305</v>
      </c>
      <c r="D55" s="26">
        <f t="shared" si="39"/>
        <v>0</v>
      </c>
      <c r="E55" s="26">
        <f t="shared" si="39"/>
        <v>14</v>
      </c>
      <c r="F55" s="26">
        <f>SUM(F56:F61)</f>
        <v>48</v>
      </c>
      <c r="G55" s="26">
        <f t="shared" si="39"/>
        <v>20</v>
      </c>
      <c r="H55" s="26">
        <f t="shared" si="39"/>
        <v>737</v>
      </c>
      <c r="I55" s="26">
        <f>SUM(I56:I61)</f>
        <v>315</v>
      </c>
      <c r="J55" s="26">
        <f>SUM(J56:J61)</f>
        <v>0</v>
      </c>
      <c r="K55" s="27">
        <f t="shared" si="39"/>
        <v>157</v>
      </c>
      <c r="L55" s="28">
        <f t="shared" si="39"/>
        <v>7</v>
      </c>
      <c r="M55" s="45">
        <f t="shared" si="23"/>
        <v>1314.6045075496193</v>
      </c>
      <c r="N55" s="31">
        <f t="shared" si="24"/>
        <v>356.72097402369565</v>
      </c>
      <c r="O55" s="31">
        <f t="shared" si="25"/>
        <v>0</v>
      </c>
      <c r="P55" s="31">
        <f t="shared" si="26"/>
        <v>16.374077496169637</v>
      </c>
      <c r="Q55" s="31">
        <f t="shared" si="27"/>
        <v>56.13969427258161</v>
      </c>
      <c r="R55" s="31">
        <f t="shared" si="28"/>
        <v>23.391539280242338</v>
      </c>
      <c r="S55" s="31">
        <f t="shared" si="29"/>
        <v>861.9782224769301</v>
      </c>
      <c r="T55" s="31">
        <f t="shared" si="30"/>
        <v>368.41674366381676</v>
      </c>
      <c r="U55" s="31">
        <f t="shared" si="31"/>
        <v>183.62358334990233</v>
      </c>
      <c r="V55" s="31">
        <f t="shared" si="32"/>
        <v>8.187038748084818</v>
      </c>
      <c r="W55" s="32"/>
      <c r="X55" s="65">
        <f>SUM(X56:X61)</f>
        <v>85501</v>
      </c>
      <c r="Y55" s="32"/>
      <c r="Z55" s="32"/>
      <c r="AA55" s="32"/>
      <c r="AB55" s="32"/>
    </row>
    <row r="56" spans="1:24" ht="13.5">
      <c r="A56" s="40" t="s">
        <v>64</v>
      </c>
      <c r="B56" s="34">
        <f t="shared" si="33"/>
        <v>311</v>
      </c>
      <c r="C56" s="34">
        <v>0</v>
      </c>
      <c r="D56" s="34">
        <v>0</v>
      </c>
      <c r="E56" s="34">
        <v>8</v>
      </c>
      <c r="F56" s="34">
        <v>0</v>
      </c>
      <c r="G56" s="34">
        <v>0</v>
      </c>
      <c r="H56" s="35">
        <v>303</v>
      </c>
      <c r="I56" s="34">
        <v>33</v>
      </c>
      <c r="J56" s="34">
        <v>0</v>
      </c>
      <c r="K56" s="35">
        <v>44</v>
      </c>
      <c r="L56" s="36">
        <v>0</v>
      </c>
      <c r="M56" s="37">
        <f t="shared" si="23"/>
        <v>1350.1193835467766</v>
      </c>
      <c r="N56" s="38">
        <f t="shared" si="24"/>
        <v>0</v>
      </c>
      <c r="O56" s="38">
        <f t="shared" si="25"/>
        <v>0</v>
      </c>
      <c r="P56" s="38">
        <f t="shared" si="26"/>
        <v>34.72975906229651</v>
      </c>
      <c r="Q56" s="38">
        <f t="shared" si="27"/>
        <v>0</v>
      </c>
      <c r="R56" s="38">
        <f t="shared" si="28"/>
        <v>0</v>
      </c>
      <c r="S56" s="38">
        <f t="shared" si="29"/>
        <v>1315.38962448448</v>
      </c>
      <c r="T56" s="38">
        <f t="shared" si="30"/>
        <v>143.26025613197308</v>
      </c>
      <c r="U56" s="38">
        <f t="shared" si="31"/>
        <v>191.01367484263076</v>
      </c>
      <c r="V56" s="38">
        <f t="shared" si="32"/>
        <v>0</v>
      </c>
      <c r="X56" s="66">
        <v>23035</v>
      </c>
    </row>
    <row r="57" spans="1:24" ht="13.5">
      <c r="A57" s="40" t="s">
        <v>65</v>
      </c>
      <c r="B57" s="34">
        <f t="shared" si="33"/>
        <v>497</v>
      </c>
      <c r="C57" s="34">
        <v>305</v>
      </c>
      <c r="D57" s="34">
        <v>0</v>
      </c>
      <c r="E57" s="34">
        <v>0</v>
      </c>
      <c r="F57" s="34">
        <v>48</v>
      </c>
      <c r="G57" s="34">
        <v>0</v>
      </c>
      <c r="H57" s="35">
        <v>144</v>
      </c>
      <c r="I57" s="34">
        <v>84</v>
      </c>
      <c r="J57" s="34">
        <v>0</v>
      </c>
      <c r="K57" s="35">
        <v>1</v>
      </c>
      <c r="L57" s="36">
        <v>0</v>
      </c>
      <c r="M57" s="37">
        <f t="shared" si="23"/>
        <v>4188.084604365045</v>
      </c>
      <c r="N57" s="38">
        <f t="shared" si="24"/>
        <v>2570.152523805511</v>
      </c>
      <c r="O57" s="38">
        <f t="shared" si="25"/>
        <v>0</v>
      </c>
      <c r="P57" s="38">
        <f t="shared" si="26"/>
        <v>0</v>
      </c>
      <c r="Q57" s="38">
        <f t="shared" si="27"/>
        <v>404.4830201398837</v>
      </c>
      <c r="R57" s="38">
        <f t="shared" si="28"/>
        <v>0</v>
      </c>
      <c r="S57" s="38">
        <f t="shared" si="29"/>
        <v>1213.4490604196512</v>
      </c>
      <c r="T57" s="38">
        <f t="shared" si="30"/>
        <v>707.8452852447965</v>
      </c>
      <c r="U57" s="38">
        <f t="shared" si="31"/>
        <v>8.426729586247578</v>
      </c>
      <c r="V57" s="38">
        <f t="shared" si="32"/>
        <v>0</v>
      </c>
      <c r="X57" s="66">
        <v>11867</v>
      </c>
    </row>
    <row r="58" spans="1:24" ht="13.5">
      <c r="A58" s="40" t="s">
        <v>66</v>
      </c>
      <c r="B58" s="34">
        <f t="shared" si="33"/>
        <v>98</v>
      </c>
      <c r="C58" s="34">
        <v>0</v>
      </c>
      <c r="D58" s="34">
        <v>0</v>
      </c>
      <c r="E58" s="34">
        <v>6</v>
      </c>
      <c r="F58" s="34">
        <v>0</v>
      </c>
      <c r="G58" s="34">
        <v>0</v>
      </c>
      <c r="H58" s="35">
        <v>92</v>
      </c>
      <c r="I58" s="34">
        <v>0</v>
      </c>
      <c r="J58" s="34">
        <v>0</v>
      </c>
      <c r="K58" s="35">
        <v>0</v>
      </c>
      <c r="L58" s="36">
        <v>0</v>
      </c>
      <c r="M58" s="37">
        <f t="shared" si="23"/>
        <v>1255.4445298488342</v>
      </c>
      <c r="N58" s="38">
        <f t="shared" si="24"/>
        <v>0</v>
      </c>
      <c r="O58" s="38">
        <f t="shared" si="25"/>
        <v>0</v>
      </c>
      <c r="P58" s="38">
        <f t="shared" si="26"/>
        <v>76.86395080707149</v>
      </c>
      <c r="Q58" s="38">
        <f t="shared" si="27"/>
        <v>0</v>
      </c>
      <c r="R58" s="38">
        <f t="shared" si="28"/>
        <v>0</v>
      </c>
      <c r="S58" s="38">
        <f t="shared" si="29"/>
        <v>1178.5805790417628</v>
      </c>
      <c r="T58" s="38">
        <f t="shared" si="30"/>
        <v>0</v>
      </c>
      <c r="U58" s="38">
        <f t="shared" si="31"/>
        <v>0</v>
      </c>
      <c r="V58" s="38">
        <f t="shared" si="32"/>
        <v>0</v>
      </c>
      <c r="X58" s="66">
        <v>7806</v>
      </c>
    </row>
    <row r="59" spans="1:24" ht="13.5">
      <c r="A59" s="40" t="s">
        <v>67</v>
      </c>
      <c r="B59" s="34">
        <f t="shared" si="33"/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>
        <v>0</v>
      </c>
      <c r="J59" s="34">
        <v>0</v>
      </c>
      <c r="K59" s="35">
        <v>18</v>
      </c>
      <c r="L59" s="36">
        <v>0</v>
      </c>
      <c r="M59" s="37">
        <f t="shared" si="23"/>
        <v>0</v>
      </c>
      <c r="N59" s="38">
        <f t="shared" si="24"/>
        <v>0</v>
      </c>
      <c r="O59" s="38">
        <f t="shared" si="25"/>
        <v>0</v>
      </c>
      <c r="P59" s="38">
        <f t="shared" si="26"/>
        <v>0</v>
      </c>
      <c r="Q59" s="38">
        <f t="shared" si="27"/>
        <v>0</v>
      </c>
      <c r="R59" s="38">
        <f t="shared" si="28"/>
        <v>0</v>
      </c>
      <c r="S59" s="38">
        <f t="shared" si="29"/>
        <v>0</v>
      </c>
      <c r="T59" s="38">
        <f t="shared" si="30"/>
        <v>0</v>
      </c>
      <c r="U59" s="38">
        <f t="shared" si="31"/>
        <v>226.50056625141565</v>
      </c>
      <c r="V59" s="38">
        <f t="shared" si="32"/>
        <v>0</v>
      </c>
      <c r="X59" s="66">
        <v>7947</v>
      </c>
    </row>
    <row r="60" spans="1:24" ht="13.5">
      <c r="A60" s="40" t="s">
        <v>68</v>
      </c>
      <c r="B60" s="34">
        <f t="shared" si="33"/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>
        <v>0</v>
      </c>
      <c r="J60" s="34">
        <v>0</v>
      </c>
      <c r="K60" s="35">
        <v>66</v>
      </c>
      <c r="L60" s="36">
        <v>7</v>
      </c>
      <c r="M60" s="37">
        <f t="shared" si="23"/>
        <v>0</v>
      </c>
      <c r="N60" s="38">
        <f t="shared" si="24"/>
        <v>0</v>
      </c>
      <c r="O60" s="38">
        <f t="shared" si="25"/>
        <v>0</v>
      </c>
      <c r="P60" s="38">
        <f t="shared" si="26"/>
        <v>0</v>
      </c>
      <c r="Q60" s="38">
        <f t="shared" si="27"/>
        <v>0</v>
      </c>
      <c r="R60" s="38">
        <f t="shared" si="28"/>
        <v>0</v>
      </c>
      <c r="S60" s="38">
        <f t="shared" si="29"/>
        <v>0</v>
      </c>
      <c r="T60" s="38">
        <f t="shared" si="30"/>
        <v>0</v>
      </c>
      <c r="U60" s="38">
        <f t="shared" si="31"/>
        <v>324.7871659859259</v>
      </c>
      <c r="V60" s="38">
        <f t="shared" si="32"/>
        <v>34.44712366517396</v>
      </c>
      <c r="X60" s="66">
        <v>20321</v>
      </c>
    </row>
    <row r="61" spans="1:24" ht="13.5">
      <c r="A61" s="40" t="s">
        <v>69</v>
      </c>
      <c r="B61" s="34">
        <f t="shared" si="33"/>
        <v>218</v>
      </c>
      <c r="C61" s="34">
        <v>0</v>
      </c>
      <c r="D61" s="34">
        <v>0</v>
      </c>
      <c r="E61" s="34">
        <v>0</v>
      </c>
      <c r="F61" s="34">
        <v>0</v>
      </c>
      <c r="G61" s="34">
        <v>20</v>
      </c>
      <c r="H61" s="35">
        <v>198</v>
      </c>
      <c r="I61" s="34">
        <v>198</v>
      </c>
      <c r="J61" s="34">
        <v>0</v>
      </c>
      <c r="K61" s="35">
        <v>28</v>
      </c>
      <c r="L61" s="36">
        <v>0</v>
      </c>
      <c r="M61" s="37">
        <f t="shared" si="23"/>
        <v>1500.8605851979346</v>
      </c>
      <c r="N61" s="38">
        <f t="shared" si="24"/>
        <v>0</v>
      </c>
      <c r="O61" s="38">
        <f t="shared" si="25"/>
        <v>0</v>
      </c>
      <c r="P61" s="38">
        <f t="shared" si="26"/>
        <v>0</v>
      </c>
      <c r="Q61" s="38">
        <f t="shared" si="27"/>
        <v>0</v>
      </c>
      <c r="R61" s="38">
        <f t="shared" si="28"/>
        <v>137.6936316695353</v>
      </c>
      <c r="S61" s="38">
        <f t="shared" si="29"/>
        <v>1363.1669535283993</v>
      </c>
      <c r="T61" s="38">
        <f t="shared" si="30"/>
        <v>1363.1669535283993</v>
      </c>
      <c r="U61" s="38">
        <f t="shared" si="31"/>
        <v>192.77108433734938</v>
      </c>
      <c r="V61" s="38">
        <f t="shared" si="32"/>
        <v>0</v>
      </c>
      <c r="X61" s="66">
        <v>14525</v>
      </c>
    </row>
    <row r="62" spans="1:28" ht="13.5">
      <c r="A62" s="44" t="s">
        <v>70</v>
      </c>
      <c r="B62" s="26">
        <f aca="true" t="shared" si="40" ref="B62:L62">SUM(B63)</f>
        <v>2389</v>
      </c>
      <c r="C62" s="26">
        <f t="shared" si="40"/>
        <v>382</v>
      </c>
      <c r="D62" s="26">
        <f t="shared" si="40"/>
        <v>6</v>
      </c>
      <c r="E62" s="26">
        <f t="shared" si="40"/>
        <v>0</v>
      </c>
      <c r="F62" s="26">
        <f t="shared" si="40"/>
        <v>253</v>
      </c>
      <c r="G62" s="26">
        <f t="shared" si="40"/>
        <v>173</v>
      </c>
      <c r="H62" s="26">
        <f t="shared" si="40"/>
        <v>1575</v>
      </c>
      <c r="I62" s="26">
        <f t="shared" si="40"/>
        <v>36</v>
      </c>
      <c r="J62" s="26">
        <f t="shared" si="40"/>
        <v>0</v>
      </c>
      <c r="K62" s="27">
        <f t="shared" si="40"/>
        <v>297</v>
      </c>
      <c r="L62" s="28">
        <f t="shared" si="40"/>
        <v>37</v>
      </c>
      <c r="M62" s="45">
        <f t="shared" si="23"/>
        <v>854.6794504865485</v>
      </c>
      <c r="N62" s="31">
        <f t="shared" si="24"/>
        <v>136.66285060103036</v>
      </c>
      <c r="O62" s="31">
        <f t="shared" si="25"/>
        <v>2.1465369204350315</v>
      </c>
      <c r="P62" s="31">
        <f t="shared" si="26"/>
        <v>0</v>
      </c>
      <c r="Q62" s="31">
        <f t="shared" si="27"/>
        <v>90.51230681167716</v>
      </c>
      <c r="R62" s="31">
        <f t="shared" si="28"/>
        <v>61.89181453921008</v>
      </c>
      <c r="S62" s="31">
        <f t="shared" si="29"/>
        <v>563.4659416141958</v>
      </c>
      <c r="T62" s="31">
        <f t="shared" si="30"/>
        <v>12.87922152261019</v>
      </c>
      <c r="U62" s="31">
        <f t="shared" si="31"/>
        <v>106.25357756153404</v>
      </c>
      <c r="V62" s="31">
        <f t="shared" si="32"/>
        <v>13.236977676016028</v>
      </c>
      <c r="W62" s="32"/>
      <c r="X62" s="65">
        <f>SUM(X63)</f>
        <v>279520</v>
      </c>
      <c r="Y62" s="32"/>
      <c r="Z62" s="32"/>
      <c r="AA62" s="32"/>
      <c r="AB62" s="32"/>
    </row>
    <row r="63" spans="1:24" ht="13.5">
      <c r="A63" s="46" t="s">
        <v>71</v>
      </c>
      <c r="B63" s="47">
        <f t="shared" si="33"/>
        <v>2389</v>
      </c>
      <c r="C63" s="47">
        <v>382</v>
      </c>
      <c r="D63" s="47">
        <v>6</v>
      </c>
      <c r="E63" s="47">
        <v>0</v>
      </c>
      <c r="F63" s="47">
        <v>253</v>
      </c>
      <c r="G63" s="47">
        <v>173</v>
      </c>
      <c r="H63" s="48">
        <v>1575</v>
      </c>
      <c r="I63" s="47">
        <v>36</v>
      </c>
      <c r="J63" s="47">
        <v>0</v>
      </c>
      <c r="K63" s="48">
        <v>297</v>
      </c>
      <c r="L63" s="49">
        <v>37</v>
      </c>
      <c r="M63" s="50">
        <f t="shared" si="23"/>
        <v>854.6794504865485</v>
      </c>
      <c r="N63" s="51">
        <f t="shared" si="24"/>
        <v>136.66285060103036</v>
      </c>
      <c r="O63" s="51">
        <f t="shared" si="25"/>
        <v>2.1465369204350315</v>
      </c>
      <c r="P63" s="51">
        <f t="shared" si="26"/>
        <v>0</v>
      </c>
      <c r="Q63" s="51">
        <f t="shared" si="27"/>
        <v>90.51230681167716</v>
      </c>
      <c r="R63" s="51">
        <f t="shared" si="28"/>
        <v>61.89181453921008</v>
      </c>
      <c r="S63" s="51">
        <f t="shared" si="29"/>
        <v>563.4659416141958</v>
      </c>
      <c r="T63" s="51">
        <f t="shared" si="30"/>
        <v>12.87922152261019</v>
      </c>
      <c r="U63" s="51">
        <f t="shared" si="31"/>
        <v>106.25357756153404</v>
      </c>
      <c r="V63" s="51">
        <f t="shared" si="32"/>
        <v>13.236977676016028</v>
      </c>
      <c r="X63" s="66">
        <v>279520</v>
      </c>
    </row>
    <row r="64" spans="2:24" ht="13.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  <c r="S64" s="41"/>
      <c r="T64" s="41"/>
      <c r="U64" s="41"/>
      <c r="V64" s="41"/>
      <c r="X64" s="65"/>
    </row>
    <row r="65" spans="2:24" ht="13.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X65" s="65"/>
    </row>
    <row r="66" spans="1:24" ht="13.5">
      <c r="A66" s="52" t="s">
        <v>143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1"/>
      <c r="N66" s="41"/>
      <c r="O66" s="41"/>
      <c r="P66" s="41"/>
      <c r="Q66" s="41"/>
      <c r="S66" s="2"/>
      <c r="T66" s="2"/>
      <c r="U66" s="2" t="s">
        <v>132</v>
      </c>
      <c r="V66" s="41"/>
      <c r="X66" s="65"/>
    </row>
    <row r="67" spans="1:24" ht="13.5">
      <c r="A67" s="3"/>
      <c r="B67" s="68" t="s">
        <v>0</v>
      </c>
      <c r="C67" s="69"/>
      <c r="D67" s="69"/>
      <c r="E67" s="69"/>
      <c r="F67" s="69"/>
      <c r="G67" s="69"/>
      <c r="H67" s="69"/>
      <c r="I67" s="69"/>
      <c r="J67" s="69"/>
      <c r="K67" s="69"/>
      <c r="L67" s="4"/>
      <c r="M67" s="70" t="s">
        <v>1</v>
      </c>
      <c r="N67" s="69"/>
      <c r="O67" s="69"/>
      <c r="P67" s="71"/>
      <c r="Q67" s="71"/>
      <c r="R67" s="71"/>
      <c r="S67" s="71"/>
      <c r="T67" s="71"/>
      <c r="U67" s="71"/>
      <c r="V67" s="72"/>
      <c r="X67" s="65"/>
    </row>
    <row r="68" spans="1:24" ht="13.5">
      <c r="A68" s="5"/>
      <c r="B68" s="6"/>
      <c r="C68" s="7"/>
      <c r="D68" s="7"/>
      <c r="E68" s="7"/>
      <c r="F68" s="8"/>
      <c r="G68" s="9"/>
      <c r="H68" s="10"/>
      <c r="I68" s="10"/>
      <c r="J68" s="11"/>
      <c r="K68" s="6"/>
      <c r="L68" s="12"/>
      <c r="M68" s="13"/>
      <c r="N68" s="7"/>
      <c r="O68" s="7"/>
      <c r="P68" s="7"/>
      <c r="Q68" s="7"/>
      <c r="R68" s="10"/>
      <c r="S68" s="9"/>
      <c r="T68" s="9"/>
      <c r="U68" s="9"/>
      <c r="V68" s="14"/>
      <c r="X68" s="65"/>
    </row>
    <row r="69" spans="1:24" ht="13.5">
      <c r="A69" s="5"/>
      <c r="B69" s="73" t="s">
        <v>3</v>
      </c>
      <c r="C69" s="15"/>
      <c r="D69" s="16"/>
      <c r="E69" s="15"/>
      <c r="F69" s="6"/>
      <c r="G69" s="15"/>
      <c r="H69" s="17"/>
      <c r="I69" s="53"/>
      <c r="J69" s="75" t="s">
        <v>4</v>
      </c>
      <c r="K69" s="77" t="s">
        <v>5</v>
      </c>
      <c r="L69" s="79" t="s">
        <v>6</v>
      </c>
      <c r="M69" s="81" t="s">
        <v>3</v>
      </c>
      <c r="N69" s="15"/>
      <c r="O69" s="15"/>
      <c r="P69" s="15"/>
      <c r="Q69" s="15"/>
      <c r="R69" s="15"/>
      <c r="S69" s="17"/>
      <c r="T69" s="53"/>
      <c r="U69" s="19"/>
      <c r="V69" s="14"/>
      <c r="X69" s="65"/>
    </row>
    <row r="70" spans="1:24" ht="45">
      <c r="A70" s="20"/>
      <c r="B70" s="73"/>
      <c r="C70" s="54" t="s">
        <v>7</v>
      </c>
      <c r="D70" s="55" t="s">
        <v>8</v>
      </c>
      <c r="E70" s="54" t="s">
        <v>9</v>
      </c>
      <c r="F70" s="54" t="s">
        <v>10</v>
      </c>
      <c r="G70" s="54" t="s">
        <v>11</v>
      </c>
      <c r="H70" s="22" t="s">
        <v>12</v>
      </c>
      <c r="I70" s="56" t="s">
        <v>13</v>
      </c>
      <c r="J70" s="76"/>
      <c r="K70" s="78"/>
      <c r="L70" s="80"/>
      <c r="M70" s="82"/>
      <c r="N70" s="21" t="s">
        <v>7</v>
      </c>
      <c r="O70" s="22" t="s">
        <v>14</v>
      </c>
      <c r="P70" s="21" t="s">
        <v>9</v>
      </c>
      <c r="Q70" s="21" t="s">
        <v>10</v>
      </c>
      <c r="R70" s="21" t="s">
        <v>11</v>
      </c>
      <c r="S70" s="22" t="s">
        <v>15</v>
      </c>
      <c r="T70" s="57" t="s">
        <v>13</v>
      </c>
      <c r="U70" s="21" t="s">
        <v>5</v>
      </c>
      <c r="V70" s="24" t="s">
        <v>16</v>
      </c>
      <c r="X70" s="65"/>
    </row>
    <row r="71" spans="1:28" ht="13.5">
      <c r="A71" s="44" t="s">
        <v>72</v>
      </c>
      <c r="B71" s="58">
        <f aca="true" t="shared" si="41" ref="B71:L71">SUM(B72:B75)</f>
        <v>2936</v>
      </c>
      <c r="C71" s="58">
        <f t="shared" si="41"/>
        <v>596</v>
      </c>
      <c r="D71" s="58">
        <f t="shared" si="41"/>
        <v>6</v>
      </c>
      <c r="E71" s="58">
        <f t="shared" si="41"/>
        <v>36</v>
      </c>
      <c r="F71" s="58">
        <f>SUM(F72:F75)</f>
        <v>414</v>
      </c>
      <c r="G71" s="58">
        <f t="shared" si="41"/>
        <v>113</v>
      </c>
      <c r="H71" s="58">
        <f t="shared" si="41"/>
        <v>1771</v>
      </c>
      <c r="I71" s="58">
        <f>SUM(I72:I75)</f>
        <v>211</v>
      </c>
      <c r="J71" s="58">
        <f>SUM(J72:J75)</f>
        <v>0</v>
      </c>
      <c r="K71" s="59">
        <f t="shared" si="41"/>
        <v>488</v>
      </c>
      <c r="L71" s="60">
        <f t="shared" si="41"/>
        <v>65</v>
      </c>
      <c r="M71" s="45">
        <f aca="true" t="shared" si="42" ref="M71:M127">B71/X71*100000</f>
        <v>902.620859272923</v>
      </c>
      <c r="N71" s="31">
        <f aca="true" t="shared" si="43" ref="N71:N127">C71/X71*100000</f>
        <v>183.22957497502114</v>
      </c>
      <c r="O71" s="31">
        <f aca="true" t="shared" si="44" ref="O71:O127">D71/X71*100000</f>
        <v>1.8445930366612866</v>
      </c>
      <c r="P71" s="31">
        <f aca="true" t="shared" si="45" ref="P71:P127">E71/X71*100000</f>
        <v>11.06755821996772</v>
      </c>
      <c r="Q71" s="31">
        <f aca="true" t="shared" si="46" ref="Q71:Q127">F71/X71*100000</f>
        <v>127.27691952962878</v>
      </c>
      <c r="R71" s="31">
        <f aca="true" t="shared" si="47" ref="R71:R127">G71/X71*100000</f>
        <v>34.73983552378756</v>
      </c>
      <c r="S71" s="31">
        <f aca="true" t="shared" si="48" ref="S71:S127">H71/X71*100000</f>
        <v>544.4623779878565</v>
      </c>
      <c r="T71" s="31">
        <f aca="true" t="shared" si="49" ref="T71:T127">I71/X71*100000</f>
        <v>64.86818845592191</v>
      </c>
      <c r="U71" s="31">
        <f aca="true" t="shared" si="50" ref="U71:U127">K71/X71*100000</f>
        <v>150.02690031511798</v>
      </c>
      <c r="V71" s="31">
        <f aca="true" t="shared" si="51" ref="V71:V127">L71/X71*100000</f>
        <v>19.983091230497273</v>
      </c>
      <c r="W71" s="32"/>
      <c r="X71" s="65">
        <f>SUM(X72:X75)</f>
        <v>325275</v>
      </c>
      <c r="Y71" s="32"/>
      <c r="Z71" s="32"/>
      <c r="AA71" s="32"/>
      <c r="AB71" s="32"/>
    </row>
    <row r="72" spans="1:24" ht="13.5">
      <c r="A72" s="40" t="s">
        <v>73</v>
      </c>
      <c r="B72" s="34">
        <f aca="true" t="shared" si="52" ref="B72:B127">SUM(C72:H72)</f>
        <v>1848</v>
      </c>
      <c r="C72" s="34">
        <v>388</v>
      </c>
      <c r="D72" s="34">
        <v>6</v>
      </c>
      <c r="E72" s="34">
        <v>36</v>
      </c>
      <c r="F72" s="34">
        <v>272</v>
      </c>
      <c r="G72" s="34">
        <v>0</v>
      </c>
      <c r="H72" s="35">
        <v>1146</v>
      </c>
      <c r="I72" s="34">
        <v>53</v>
      </c>
      <c r="J72" s="34">
        <v>0</v>
      </c>
      <c r="K72" s="35">
        <v>216</v>
      </c>
      <c r="L72" s="36">
        <v>15</v>
      </c>
      <c r="M72" s="37">
        <f t="shared" si="42"/>
        <v>1506.9721927750143</v>
      </c>
      <c r="N72" s="38">
        <f t="shared" si="43"/>
        <v>316.3989235912909</v>
      </c>
      <c r="O72" s="38">
        <f t="shared" si="44"/>
        <v>4.892766859659138</v>
      </c>
      <c r="P72" s="38">
        <f t="shared" si="45"/>
        <v>29.356601157954824</v>
      </c>
      <c r="Q72" s="38">
        <f t="shared" si="46"/>
        <v>221.80543097121424</v>
      </c>
      <c r="R72" s="38">
        <f t="shared" si="47"/>
        <v>0</v>
      </c>
      <c r="S72" s="38">
        <f t="shared" si="48"/>
        <v>934.5184701948951</v>
      </c>
      <c r="T72" s="38">
        <f t="shared" si="49"/>
        <v>43.21944059365571</v>
      </c>
      <c r="U72" s="38">
        <f t="shared" si="50"/>
        <v>176.13960694772896</v>
      </c>
      <c r="V72" s="38">
        <f t="shared" si="51"/>
        <v>12.231917149147842</v>
      </c>
      <c r="X72" s="66">
        <v>122630</v>
      </c>
    </row>
    <row r="73" spans="1:24" ht="13.5">
      <c r="A73" s="40" t="s">
        <v>74</v>
      </c>
      <c r="B73" s="34">
        <f t="shared" si="52"/>
        <v>623</v>
      </c>
      <c r="C73" s="34">
        <v>0</v>
      </c>
      <c r="D73" s="34">
        <v>0</v>
      </c>
      <c r="E73" s="34">
        <v>0</v>
      </c>
      <c r="F73" s="34">
        <v>120</v>
      </c>
      <c r="G73" s="34">
        <v>0</v>
      </c>
      <c r="H73" s="35">
        <v>503</v>
      </c>
      <c r="I73" s="34">
        <v>146</v>
      </c>
      <c r="J73" s="34">
        <v>0</v>
      </c>
      <c r="K73" s="35">
        <v>114</v>
      </c>
      <c r="L73" s="36">
        <v>17</v>
      </c>
      <c r="M73" s="37">
        <f t="shared" si="42"/>
        <v>681.1944411034693</v>
      </c>
      <c r="N73" s="38">
        <f t="shared" si="43"/>
        <v>0</v>
      </c>
      <c r="O73" s="38">
        <f t="shared" si="44"/>
        <v>0</v>
      </c>
      <c r="P73" s="38">
        <f t="shared" si="45"/>
        <v>0</v>
      </c>
      <c r="Q73" s="38">
        <f t="shared" si="46"/>
        <v>131.20920213871</v>
      </c>
      <c r="R73" s="38">
        <f t="shared" si="47"/>
        <v>0</v>
      </c>
      <c r="S73" s="38">
        <f t="shared" si="48"/>
        <v>549.9852389647594</v>
      </c>
      <c r="T73" s="38">
        <f t="shared" si="49"/>
        <v>159.63786260209716</v>
      </c>
      <c r="U73" s="38">
        <f t="shared" si="50"/>
        <v>124.64874203177449</v>
      </c>
      <c r="V73" s="38">
        <f t="shared" si="51"/>
        <v>18.587970302983916</v>
      </c>
      <c r="X73" s="66">
        <v>91457</v>
      </c>
    </row>
    <row r="74" spans="1:24" ht="13.5">
      <c r="A74" s="40" t="s">
        <v>75</v>
      </c>
      <c r="B74" s="34">
        <f t="shared" si="52"/>
        <v>156</v>
      </c>
      <c r="C74" s="34">
        <v>0</v>
      </c>
      <c r="D74" s="34">
        <v>0</v>
      </c>
      <c r="E74" s="34">
        <v>0</v>
      </c>
      <c r="F74" s="34">
        <v>22</v>
      </c>
      <c r="G74" s="34">
        <v>113</v>
      </c>
      <c r="H74" s="35">
        <v>21</v>
      </c>
      <c r="I74" s="34">
        <v>12</v>
      </c>
      <c r="J74" s="34">
        <v>0</v>
      </c>
      <c r="K74" s="35">
        <v>67</v>
      </c>
      <c r="L74" s="36">
        <v>0</v>
      </c>
      <c r="M74" s="37">
        <f t="shared" si="42"/>
        <v>300.3639024202399</v>
      </c>
      <c r="N74" s="38">
        <f t="shared" si="43"/>
        <v>0</v>
      </c>
      <c r="O74" s="38">
        <f t="shared" si="44"/>
        <v>0</v>
      </c>
      <c r="P74" s="38">
        <f t="shared" si="45"/>
        <v>0</v>
      </c>
      <c r="Q74" s="38">
        <f t="shared" si="46"/>
        <v>42.35901187977743</v>
      </c>
      <c r="R74" s="38">
        <f t="shared" si="47"/>
        <v>217.57128829158404</v>
      </c>
      <c r="S74" s="38">
        <f t="shared" si="48"/>
        <v>40.43360224887845</v>
      </c>
      <c r="T74" s="38">
        <f t="shared" si="49"/>
        <v>23.104915570787686</v>
      </c>
      <c r="U74" s="38">
        <f t="shared" si="50"/>
        <v>129.00244527023122</v>
      </c>
      <c r="V74" s="38">
        <f t="shared" si="51"/>
        <v>0</v>
      </c>
      <c r="X74" s="66">
        <v>51937</v>
      </c>
    </row>
    <row r="75" spans="1:24" ht="13.5">
      <c r="A75" s="40" t="s">
        <v>76</v>
      </c>
      <c r="B75" s="34">
        <f t="shared" si="52"/>
        <v>309</v>
      </c>
      <c r="C75" s="34">
        <v>208</v>
      </c>
      <c r="D75" s="34">
        <v>0</v>
      </c>
      <c r="E75" s="34">
        <v>0</v>
      </c>
      <c r="F75" s="34">
        <v>0</v>
      </c>
      <c r="G75" s="34">
        <v>0</v>
      </c>
      <c r="H75" s="35">
        <v>101</v>
      </c>
      <c r="I75" s="34">
        <v>0</v>
      </c>
      <c r="J75" s="34">
        <v>0</v>
      </c>
      <c r="K75" s="35">
        <v>91</v>
      </c>
      <c r="L75" s="36">
        <v>33</v>
      </c>
      <c r="M75" s="37">
        <f t="shared" si="42"/>
        <v>521.5101854821016</v>
      </c>
      <c r="N75" s="38">
        <f t="shared" si="43"/>
        <v>351.0489274442626</v>
      </c>
      <c r="O75" s="38">
        <f t="shared" si="44"/>
        <v>0</v>
      </c>
      <c r="P75" s="38">
        <f t="shared" si="45"/>
        <v>0</v>
      </c>
      <c r="Q75" s="38">
        <f t="shared" si="46"/>
        <v>0</v>
      </c>
      <c r="R75" s="38">
        <f t="shared" si="47"/>
        <v>0</v>
      </c>
      <c r="S75" s="38">
        <f t="shared" si="48"/>
        <v>170.46125803783903</v>
      </c>
      <c r="T75" s="38">
        <f t="shared" si="49"/>
        <v>0</v>
      </c>
      <c r="U75" s="38">
        <f t="shared" si="50"/>
        <v>153.58390575686485</v>
      </c>
      <c r="V75" s="38">
        <f t="shared" si="51"/>
        <v>55.69526252721473</v>
      </c>
      <c r="X75" s="66">
        <v>59251</v>
      </c>
    </row>
    <row r="76" spans="1:28" ht="13.5">
      <c r="A76" s="44" t="s">
        <v>77</v>
      </c>
      <c r="B76" s="26">
        <f aca="true" t="shared" si="53" ref="B76:L76">SUM(B77:B78)</f>
        <v>5570</v>
      </c>
      <c r="C76" s="26">
        <f t="shared" si="53"/>
        <v>1621</v>
      </c>
      <c r="D76" s="26">
        <f t="shared" si="53"/>
        <v>4</v>
      </c>
      <c r="E76" s="26">
        <f t="shared" si="53"/>
        <v>0</v>
      </c>
      <c r="F76" s="26">
        <f>SUM(F77:F78)</f>
        <v>781</v>
      </c>
      <c r="G76" s="26">
        <f t="shared" si="53"/>
        <v>71</v>
      </c>
      <c r="H76" s="26">
        <f t="shared" si="53"/>
        <v>3093</v>
      </c>
      <c r="I76" s="26">
        <f>SUM(I77:I78)</f>
        <v>353</v>
      </c>
      <c r="J76" s="26">
        <f>SUM(J77:J78)</f>
        <v>0</v>
      </c>
      <c r="K76" s="27">
        <f t="shared" si="53"/>
        <v>338</v>
      </c>
      <c r="L76" s="28">
        <f t="shared" si="53"/>
        <v>11</v>
      </c>
      <c r="M76" s="45">
        <f t="shared" si="42"/>
        <v>839.982566968628</v>
      </c>
      <c r="N76" s="31">
        <f t="shared" si="43"/>
        <v>244.45453160792567</v>
      </c>
      <c r="O76" s="31">
        <f t="shared" si="44"/>
        <v>0.6032190786130184</v>
      </c>
      <c r="P76" s="31">
        <f t="shared" si="45"/>
        <v>0</v>
      </c>
      <c r="Q76" s="31">
        <f t="shared" si="46"/>
        <v>117.77852509919184</v>
      </c>
      <c r="R76" s="31">
        <f t="shared" si="47"/>
        <v>10.707138645381075</v>
      </c>
      <c r="S76" s="31">
        <f t="shared" si="48"/>
        <v>466.43915253751646</v>
      </c>
      <c r="T76" s="31">
        <f t="shared" si="49"/>
        <v>53.23408368759887</v>
      </c>
      <c r="U76" s="31">
        <f t="shared" si="50"/>
        <v>50.972012142800054</v>
      </c>
      <c r="V76" s="31">
        <f t="shared" si="51"/>
        <v>1.6588524661858004</v>
      </c>
      <c r="W76" s="32"/>
      <c r="X76" s="65">
        <f>SUM(X77:X78)</f>
        <v>663109</v>
      </c>
      <c r="Y76" s="32"/>
      <c r="Z76" s="32"/>
      <c r="AA76" s="32"/>
      <c r="AB76" s="32"/>
    </row>
    <row r="77" spans="1:24" ht="13.5">
      <c r="A77" s="40" t="s">
        <v>78</v>
      </c>
      <c r="B77" s="34">
        <f t="shared" si="52"/>
        <v>4186</v>
      </c>
      <c r="C77" s="34">
        <v>1335</v>
      </c>
      <c r="D77" s="34">
        <v>4</v>
      </c>
      <c r="E77" s="34">
        <v>0</v>
      </c>
      <c r="F77" s="34">
        <v>0</v>
      </c>
      <c r="G77" s="34">
        <v>71</v>
      </c>
      <c r="H77" s="35">
        <v>2776</v>
      </c>
      <c r="I77" s="34">
        <v>257</v>
      </c>
      <c r="J77" s="34">
        <v>0</v>
      </c>
      <c r="K77" s="35">
        <v>283</v>
      </c>
      <c r="L77" s="36">
        <v>11</v>
      </c>
      <c r="M77" s="37">
        <f t="shared" si="42"/>
        <v>747.5587367578881</v>
      </c>
      <c r="N77" s="38">
        <f t="shared" si="43"/>
        <v>238.41158948203073</v>
      </c>
      <c r="O77" s="38">
        <f t="shared" si="44"/>
        <v>0.7143418411446614</v>
      </c>
      <c r="P77" s="38">
        <f t="shared" si="45"/>
        <v>0</v>
      </c>
      <c r="Q77" s="38">
        <f t="shared" si="46"/>
        <v>0</v>
      </c>
      <c r="R77" s="38">
        <f t="shared" si="47"/>
        <v>12.679567680317739</v>
      </c>
      <c r="S77" s="38">
        <f t="shared" si="48"/>
        <v>495.753237754395</v>
      </c>
      <c r="T77" s="38">
        <f t="shared" si="49"/>
        <v>45.89646329354449</v>
      </c>
      <c r="U77" s="38">
        <f t="shared" si="50"/>
        <v>50.53968526098479</v>
      </c>
      <c r="V77" s="38">
        <f t="shared" si="51"/>
        <v>1.9644400631478187</v>
      </c>
      <c r="X77" s="66">
        <v>559956</v>
      </c>
    </row>
    <row r="78" spans="1:24" ht="13.5">
      <c r="A78" s="40" t="s">
        <v>79</v>
      </c>
      <c r="B78" s="34">
        <f t="shared" si="52"/>
        <v>1384</v>
      </c>
      <c r="C78" s="34">
        <v>286</v>
      </c>
      <c r="D78" s="34">
        <v>0</v>
      </c>
      <c r="E78" s="34">
        <v>0</v>
      </c>
      <c r="F78" s="34">
        <v>781</v>
      </c>
      <c r="G78" s="34">
        <v>0</v>
      </c>
      <c r="H78" s="35">
        <v>317</v>
      </c>
      <c r="I78" s="34">
        <v>96</v>
      </c>
      <c r="J78" s="34">
        <v>0</v>
      </c>
      <c r="K78" s="35">
        <v>55</v>
      </c>
      <c r="L78" s="36">
        <v>0</v>
      </c>
      <c r="M78" s="37">
        <f t="shared" si="42"/>
        <v>1341.696315182302</v>
      </c>
      <c r="N78" s="38">
        <f t="shared" si="43"/>
        <v>277.2580535709092</v>
      </c>
      <c r="O78" s="38">
        <f t="shared" si="44"/>
        <v>0</v>
      </c>
      <c r="P78" s="38">
        <f t="shared" si="45"/>
        <v>0</v>
      </c>
      <c r="Q78" s="38">
        <f t="shared" si="46"/>
        <v>757.127761674406</v>
      </c>
      <c r="R78" s="38">
        <f t="shared" si="47"/>
        <v>0</v>
      </c>
      <c r="S78" s="38">
        <f t="shared" si="48"/>
        <v>307.31049993698684</v>
      </c>
      <c r="T78" s="38">
        <f t="shared" si="49"/>
        <v>93.06564035946604</v>
      </c>
      <c r="U78" s="38">
        <f t="shared" si="50"/>
        <v>53.318856455944086</v>
      </c>
      <c r="V78" s="38">
        <f t="shared" si="51"/>
        <v>0</v>
      </c>
      <c r="X78" s="66">
        <v>103153</v>
      </c>
    </row>
    <row r="79" spans="1:28" ht="13.5">
      <c r="A79" s="44" t="s">
        <v>80</v>
      </c>
      <c r="B79" s="26">
        <f aca="true" t="shared" si="54" ref="B79:L79">SUM(B80:B83)</f>
        <v>5847</v>
      </c>
      <c r="C79" s="26">
        <f t="shared" si="54"/>
        <v>1328</v>
      </c>
      <c r="D79" s="26">
        <f t="shared" si="54"/>
        <v>0</v>
      </c>
      <c r="E79" s="26">
        <f t="shared" si="54"/>
        <v>6</v>
      </c>
      <c r="F79" s="26">
        <f>SUM(F80:F83)</f>
        <v>591</v>
      </c>
      <c r="G79" s="26">
        <f t="shared" si="54"/>
        <v>480</v>
      </c>
      <c r="H79" s="26">
        <f t="shared" si="54"/>
        <v>3442</v>
      </c>
      <c r="I79" s="26">
        <f>SUM(I80:I83)</f>
        <v>683</v>
      </c>
      <c r="J79" s="26">
        <f>SUM(J80:J83)</f>
        <v>0</v>
      </c>
      <c r="K79" s="27">
        <f t="shared" si="54"/>
        <v>401</v>
      </c>
      <c r="L79" s="28">
        <f t="shared" si="54"/>
        <v>12</v>
      </c>
      <c r="M79" s="45">
        <f t="shared" si="42"/>
        <v>887.0864966227903</v>
      </c>
      <c r="N79" s="31">
        <f t="shared" si="43"/>
        <v>201.47953951001634</v>
      </c>
      <c r="O79" s="31">
        <f t="shared" si="44"/>
        <v>0</v>
      </c>
      <c r="P79" s="31">
        <f t="shared" si="45"/>
        <v>0.9102991242922425</v>
      </c>
      <c r="Q79" s="31">
        <f t="shared" si="46"/>
        <v>89.66446374278588</v>
      </c>
      <c r="R79" s="31">
        <f t="shared" si="47"/>
        <v>72.8239299433794</v>
      </c>
      <c r="S79" s="31">
        <f t="shared" si="48"/>
        <v>522.2082643023164</v>
      </c>
      <c r="T79" s="31">
        <f t="shared" si="49"/>
        <v>103.62238364860026</v>
      </c>
      <c r="U79" s="31">
        <f t="shared" si="50"/>
        <v>60.838324806864875</v>
      </c>
      <c r="V79" s="31">
        <f t="shared" si="51"/>
        <v>1.820598248584485</v>
      </c>
      <c r="W79" s="32"/>
      <c r="X79" s="65">
        <f>SUM(X80:X83)</f>
        <v>659124</v>
      </c>
      <c r="Y79" s="32"/>
      <c r="Z79" s="32"/>
      <c r="AA79" s="32"/>
      <c r="AB79" s="32"/>
    </row>
    <row r="80" spans="1:24" ht="13.5">
      <c r="A80" s="40" t="s">
        <v>81</v>
      </c>
      <c r="B80" s="34">
        <f t="shared" si="52"/>
        <v>3514</v>
      </c>
      <c r="C80" s="34">
        <v>968</v>
      </c>
      <c r="D80" s="34">
        <v>0</v>
      </c>
      <c r="E80" s="34">
        <v>6</v>
      </c>
      <c r="F80" s="34">
        <v>145</v>
      </c>
      <c r="G80" s="34">
        <v>480</v>
      </c>
      <c r="H80" s="35">
        <v>1915</v>
      </c>
      <c r="I80" s="34">
        <v>315</v>
      </c>
      <c r="J80" s="34">
        <v>0</v>
      </c>
      <c r="K80" s="35">
        <v>196</v>
      </c>
      <c r="L80" s="36">
        <v>0</v>
      </c>
      <c r="M80" s="37">
        <f t="shared" si="42"/>
        <v>1059.7903943300912</v>
      </c>
      <c r="N80" s="38">
        <f t="shared" si="43"/>
        <v>291.93998341250096</v>
      </c>
      <c r="O80" s="38">
        <f t="shared" si="44"/>
        <v>0</v>
      </c>
      <c r="P80" s="38">
        <f t="shared" si="45"/>
        <v>1.809545351730378</v>
      </c>
      <c r="Q80" s="38">
        <f t="shared" si="46"/>
        <v>43.730679333484126</v>
      </c>
      <c r="R80" s="38">
        <f t="shared" si="47"/>
        <v>144.76362813843022</v>
      </c>
      <c r="S80" s="38">
        <f t="shared" si="48"/>
        <v>577.5465580939456</v>
      </c>
      <c r="T80" s="38">
        <f t="shared" si="49"/>
        <v>95.00113096584484</v>
      </c>
      <c r="U80" s="38">
        <f t="shared" si="50"/>
        <v>59.11181482319235</v>
      </c>
      <c r="V80" s="38">
        <f t="shared" si="51"/>
        <v>0</v>
      </c>
      <c r="X80" s="66">
        <v>331575</v>
      </c>
    </row>
    <row r="81" spans="1:24" ht="13.5">
      <c r="A81" s="40" t="s">
        <v>82</v>
      </c>
      <c r="B81" s="34">
        <f t="shared" si="52"/>
        <v>1005</v>
      </c>
      <c r="C81" s="34">
        <v>0</v>
      </c>
      <c r="D81" s="34">
        <v>0</v>
      </c>
      <c r="E81" s="34">
        <v>0</v>
      </c>
      <c r="F81" s="34">
        <v>170</v>
      </c>
      <c r="G81" s="34">
        <v>0</v>
      </c>
      <c r="H81" s="35">
        <v>835</v>
      </c>
      <c r="I81" s="34">
        <v>226</v>
      </c>
      <c r="J81" s="34">
        <v>0</v>
      </c>
      <c r="K81" s="35">
        <v>55</v>
      </c>
      <c r="L81" s="36">
        <v>0</v>
      </c>
      <c r="M81" s="37">
        <f t="shared" si="42"/>
        <v>662.0248078151864</v>
      </c>
      <c r="N81" s="38">
        <f t="shared" si="43"/>
        <v>0</v>
      </c>
      <c r="O81" s="38">
        <f t="shared" si="44"/>
        <v>0</v>
      </c>
      <c r="P81" s="38">
        <f t="shared" si="45"/>
        <v>0</v>
      </c>
      <c r="Q81" s="38">
        <f t="shared" si="46"/>
        <v>111.984295849335</v>
      </c>
      <c r="R81" s="38">
        <f t="shared" si="47"/>
        <v>0</v>
      </c>
      <c r="S81" s="38">
        <f t="shared" si="48"/>
        <v>550.0405119658514</v>
      </c>
      <c r="T81" s="38">
        <f t="shared" si="49"/>
        <v>148.87324036441007</v>
      </c>
      <c r="U81" s="38">
        <f t="shared" si="50"/>
        <v>36.230213363020155</v>
      </c>
      <c r="V81" s="38">
        <f t="shared" si="51"/>
        <v>0</v>
      </c>
      <c r="X81" s="66">
        <v>151807</v>
      </c>
    </row>
    <row r="82" spans="1:24" ht="13.5">
      <c r="A82" s="40" t="s">
        <v>83</v>
      </c>
      <c r="B82" s="34">
        <f t="shared" si="52"/>
        <v>692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692</v>
      </c>
      <c r="I82" s="34">
        <v>142</v>
      </c>
      <c r="J82" s="34">
        <v>0</v>
      </c>
      <c r="K82" s="35">
        <v>63</v>
      </c>
      <c r="L82" s="36">
        <v>12</v>
      </c>
      <c r="M82" s="37">
        <f t="shared" si="42"/>
        <v>535.4338019668681</v>
      </c>
      <c r="N82" s="38">
        <f t="shared" si="43"/>
        <v>0</v>
      </c>
      <c r="O82" s="38">
        <f t="shared" si="44"/>
        <v>0</v>
      </c>
      <c r="P82" s="38">
        <f t="shared" si="45"/>
        <v>0</v>
      </c>
      <c r="Q82" s="38">
        <f t="shared" si="46"/>
        <v>0</v>
      </c>
      <c r="R82" s="38">
        <f t="shared" si="47"/>
        <v>0</v>
      </c>
      <c r="S82" s="38">
        <f t="shared" si="48"/>
        <v>535.4338019668681</v>
      </c>
      <c r="T82" s="38">
        <f t="shared" si="49"/>
        <v>109.87225416083132</v>
      </c>
      <c r="U82" s="38">
        <f t="shared" si="50"/>
        <v>48.74614093050967</v>
      </c>
      <c r="V82" s="38">
        <f t="shared" si="51"/>
        <v>9.284979224858985</v>
      </c>
      <c r="X82" s="66">
        <v>129241</v>
      </c>
    </row>
    <row r="83" spans="1:24" ht="13.5">
      <c r="A83" s="40" t="s">
        <v>84</v>
      </c>
      <c r="B83" s="34">
        <f t="shared" si="52"/>
        <v>636</v>
      </c>
      <c r="C83" s="34">
        <v>360</v>
      </c>
      <c r="D83" s="34">
        <v>0</v>
      </c>
      <c r="E83" s="34">
        <v>0</v>
      </c>
      <c r="F83" s="34">
        <v>276</v>
      </c>
      <c r="G83" s="34">
        <v>0</v>
      </c>
      <c r="H83" s="35">
        <v>0</v>
      </c>
      <c r="I83" s="34">
        <v>0</v>
      </c>
      <c r="J83" s="34">
        <v>0</v>
      </c>
      <c r="K83" s="35">
        <v>87</v>
      </c>
      <c r="L83" s="36">
        <v>0</v>
      </c>
      <c r="M83" s="37">
        <f t="shared" si="42"/>
        <v>1367.712522311348</v>
      </c>
      <c r="N83" s="38">
        <f t="shared" si="43"/>
        <v>774.1768994215179</v>
      </c>
      <c r="O83" s="38">
        <f t="shared" si="44"/>
        <v>0</v>
      </c>
      <c r="P83" s="38">
        <f t="shared" si="45"/>
        <v>0</v>
      </c>
      <c r="Q83" s="38">
        <f t="shared" si="46"/>
        <v>593.5356228898303</v>
      </c>
      <c r="R83" s="38">
        <f t="shared" si="47"/>
        <v>0</v>
      </c>
      <c r="S83" s="38">
        <f t="shared" si="48"/>
        <v>0</v>
      </c>
      <c r="T83" s="38">
        <f t="shared" si="49"/>
        <v>0</v>
      </c>
      <c r="U83" s="38">
        <f t="shared" si="50"/>
        <v>187.09275069353347</v>
      </c>
      <c r="V83" s="38">
        <f t="shared" si="51"/>
        <v>0</v>
      </c>
      <c r="X83" s="66">
        <v>46501</v>
      </c>
    </row>
    <row r="84" spans="1:28" ht="13.5">
      <c r="A84" s="44" t="s">
        <v>85</v>
      </c>
      <c r="B84" s="26">
        <f aca="true" t="shared" si="55" ref="B84:L84">SUM(B85:B86)</f>
        <v>3657</v>
      </c>
      <c r="C84" s="26">
        <f t="shared" si="55"/>
        <v>1241</v>
      </c>
      <c r="D84" s="26">
        <f t="shared" si="55"/>
        <v>0</v>
      </c>
      <c r="E84" s="26">
        <f t="shared" si="55"/>
        <v>0</v>
      </c>
      <c r="F84" s="26">
        <f>SUM(F85:F86)</f>
        <v>0</v>
      </c>
      <c r="G84" s="26">
        <f t="shared" si="55"/>
        <v>0</v>
      </c>
      <c r="H84" s="26">
        <f t="shared" si="55"/>
        <v>2416</v>
      </c>
      <c r="I84" s="26">
        <f>SUM(I85:I86)</f>
        <v>655</v>
      </c>
      <c r="J84" s="26">
        <f>SUM(J85:J86)</f>
        <v>0</v>
      </c>
      <c r="K84" s="27">
        <f t="shared" si="55"/>
        <v>230</v>
      </c>
      <c r="L84" s="28">
        <f t="shared" si="55"/>
        <v>8</v>
      </c>
      <c r="M84" s="45">
        <f t="shared" si="42"/>
        <v>1103.0609413269308</v>
      </c>
      <c r="N84" s="31">
        <f t="shared" si="43"/>
        <v>374.32284063076867</v>
      </c>
      <c r="O84" s="31">
        <f t="shared" si="44"/>
        <v>0</v>
      </c>
      <c r="P84" s="31">
        <f t="shared" si="45"/>
        <v>0</v>
      </c>
      <c r="Q84" s="31">
        <f t="shared" si="46"/>
        <v>0</v>
      </c>
      <c r="R84" s="31">
        <f t="shared" si="47"/>
        <v>0</v>
      </c>
      <c r="S84" s="31">
        <f t="shared" si="48"/>
        <v>728.7381006961621</v>
      </c>
      <c r="T84" s="31">
        <f t="shared" si="49"/>
        <v>197.56765561092143</v>
      </c>
      <c r="U84" s="31">
        <f t="shared" si="50"/>
        <v>69.37490197024722</v>
      </c>
      <c r="V84" s="31">
        <f t="shared" si="51"/>
        <v>2.413040068530338</v>
      </c>
      <c r="W84" s="32"/>
      <c r="X84" s="65">
        <f>SUM(X85:X86)</f>
        <v>331532</v>
      </c>
      <c r="Y84" s="32"/>
      <c r="Z84" s="32"/>
      <c r="AA84" s="32"/>
      <c r="AB84" s="32"/>
    </row>
    <row r="85" spans="1:24" ht="13.5">
      <c r="A85" s="40" t="s">
        <v>86</v>
      </c>
      <c r="B85" s="34">
        <f t="shared" si="52"/>
        <v>1469</v>
      </c>
      <c r="C85" s="34">
        <v>108</v>
      </c>
      <c r="D85" s="34">
        <v>0</v>
      </c>
      <c r="E85" s="34">
        <v>0</v>
      </c>
      <c r="F85" s="34">
        <v>0</v>
      </c>
      <c r="G85" s="34">
        <v>0</v>
      </c>
      <c r="H85" s="35">
        <v>1361</v>
      </c>
      <c r="I85" s="34">
        <v>120</v>
      </c>
      <c r="J85" s="34">
        <v>0</v>
      </c>
      <c r="K85" s="35">
        <v>52</v>
      </c>
      <c r="L85" s="36">
        <v>0</v>
      </c>
      <c r="M85" s="37">
        <f t="shared" si="42"/>
        <v>938.4362802404544</v>
      </c>
      <c r="N85" s="38">
        <f t="shared" si="43"/>
        <v>68.9932731558673</v>
      </c>
      <c r="O85" s="38">
        <f t="shared" si="44"/>
        <v>0</v>
      </c>
      <c r="P85" s="38">
        <f t="shared" si="45"/>
        <v>0</v>
      </c>
      <c r="Q85" s="38">
        <f t="shared" si="46"/>
        <v>0</v>
      </c>
      <c r="R85" s="38">
        <f t="shared" si="47"/>
        <v>0</v>
      </c>
      <c r="S85" s="38">
        <f t="shared" si="48"/>
        <v>869.4430070845871</v>
      </c>
      <c r="T85" s="38">
        <f t="shared" si="49"/>
        <v>76.65919239540811</v>
      </c>
      <c r="U85" s="38">
        <f t="shared" si="50"/>
        <v>33.21898337134351</v>
      </c>
      <c r="V85" s="38">
        <f t="shared" si="51"/>
        <v>0</v>
      </c>
      <c r="X85" s="66">
        <v>156537</v>
      </c>
    </row>
    <row r="86" spans="1:24" ht="13.5">
      <c r="A86" s="40" t="s">
        <v>87</v>
      </c>
      <c r="B86" s="34">
        <f t="shared" si="52"/>
        <v>2188</v>
      </c>
      <c r="C86" s="34">
        <v>1133</v>
      </c>
      <c r="D86" s="34">
        <v>0</v>
      </c>
      <c r="E86" s="34">
        <v>0</v>
      </c>
      <c r="F86" s="34">
        <v>0</v>
      </c>
      <c r="G86" s="34">
        <v>0</v>
      </c>
      <c r="H86" s="35">
        <v>1055</v>
      </c>
      <c r="I86" s="34">
        <v>535</v>
      </c>
      <c r="J86" s="34">
        <v>0</v>
      </c>
      <c r="K86" s="35">
        <v>178</v>
      </c>
      <c r="L86" s="36">
        <v>8</v>
      </c>
      <c r="M86" s="37">
        <f t="shared" si="42"/>
        <v>1250.3214377553645</v>
      </c>
      <c r="N86" s="38">
        <f t="shared" si="43"/>
        <v>647.4470699162833</v>
      </c>
      <c r="O86" s="38">
        <f t="shared" si="44"/>
        <v>0</v>
      </c>
      <c r="P86" s="38">
        <f t="shared" si="45"/>
        <v>0</v>
      </c>
      <c r="Q86" s="38">
        <f t="shared" si="46"/>
        <v>0</v>
      </c>
      <c r="R86" s="38">
        <f t="shared" si="47"/>
        <v>0</v>
      </c>
      <c r="S86" s="38">
        <f t="shared" si="48"/>
        <v>602.8743678390811</v>
      </c>
      <c r="T86" s="38">
        <f t="shared" si="49"/>
        <v>305.7230206577331</v>
      </c>
      <c r="U86" s="38">
        <f t="shared" si="50"/>
        <v>101.71719191976914</v>
      </c>
      <c r="V86" s="38">
        <f t="shared" si="51"/>
        <v>4.571559187405354</v>
      </c>
      <c r="X86" s="66">
        <v>174995</v>
      </c>
    </row>
    <row r="87" spans="1:28" ht="13.5">
      <c r="A87" s="44" t="s">
        <v>88</v>
      </c>
      <c r="B87" s="26">
        <f aca="true" t="shared" si="56" ref="B87:L87">SUM(B88:B97)</f>
        <v>1694</v>
      </c>
      <c r="C87" s="26">
        <f t="shared" si="56"/>
        <v>469</v>
      </c>
      <c r="D87" s="26">
        <f t="shared" si="56"/>
        <v>0</v>
      </c>
      <c r="E87" s="26">
        <f t="shared" si="56"/>
        <v>24</v>
      </c>
      <c r="F87" s="26">
        <f>SUM(F88:F97)</f>
        <v>48</v>
      </c>
      <c r="G87" s="26">
        <f t="shared" si="56"/>
        <v>32</v>
      </c>
      <c r="H87" s="26">
        <f t="shared" si="56"/>
        <v>1121</v>
      </c>
      <c r="I87" s="26">
        <f>SUM(I88:I97)</f>
        <v>379</v>
      </c>
      <c r="J87" s="26">
        <f>SUM(J88:J97)</f>
        <v>0</v>
      </c>
      <c r="K87" s="27">
        <f t="shared" si="56"/>
        <v>109</v>
      </c>
      <c r="L87" s="28">
        <f t="shared" si="56"/>
        <v>10</v>
      </c>
      <c r="M87" s="45">
        <f t="shared" si="42"/>
        <v>1060.21442116924</v>
      </c>
      <c r="N87" s="31">
        <f t="shared" si="43"/>
        <v>293.5304389187565</v>
      </c>
      <c r="O87" s="31">
        <f t="shared" si="44"/>
        <v>0</v>
      </c>
      <c r="P87" s="31">
        <f t="shared" si="45"/>
        <v>15.020747407356412</v>
      </c>
      <c r="Q87" s="31">
        <f t="shared" si="46"/>
        <v>30.041494814712824</v>
      </c>
      <c r="R87" s="31">
        <f t="shared" si="47"/>
        <v>20.027663209808548</v>
      </c>
      <c r="S87" s="31">
        <f t="shared" si="48"/>
        <v>701.5940768186057</v>
      </c>
      <c r="T87" s="31">
        <f t="shared" si="49"/>
        <v>237.20263614117</v>
      </c>
      <c r="U87" s="31">
        <f t="shared" si="50"/>
        <v>68.21922780841037</v>
      </c>
      <c r="V87" s="31">
        <f t="shared" si="51"/>
        <v>6.258644753065171</v>
      </c>
      <c r="W87" s="32"/>
      <c r="X87" s="65">
        <f>SUM(X88:X97)</f>
        <v>159779</v>
      </c>
      <c r="Y87" s="32"/>
      <c r="Z87" s="32"/>
      <c r="AA87" s="32"/>
      <c r="AB87" s="32"/>
    </row>
    <row r="88" spans="1:24" ht="13.5">
      <c r="A88" s="40" t="s">
        <v>89</v>
      </c>
      <c r="B88" s="34">
        <f t="shared" si="52"/>
        <v>481</v>
      </c>
      <c r="C88" s="34">
        <v>0</v>
      </c>
      <c r="D88" s="34">
        <v>0</v>
      </c>
      <c r="E88" s="34">
        <v>4</v>
      </c>
      <c r="F88" s="34">
        <v>0</v>
      </c>
      <c r="G88" s="34">
        <v>0</v>
      </c>
      <c r="H88" s="35">
        <v>477</v>
      </c>
      <c r="I88" s="34">
        <v>79</v>
      </c>
      <c r="J88" s="34">
        <v>0</v>
      </c>
      <c r="K88" s="35">
        <v>99</v>
      </c>
      <c r="L88" s="36">
        <v>10</v>
      </c>
      <c r="M88" s="37">
        <f t="shared" si="42"/>
        <v>1011.7582718074924</v>
      </c>
      <c r="N88" s="38">
        <f t="shared" si="43"/>
        <v>0</v>
      </c>
      <c r="O88" s="38">
        <f t="shared" si="44"/>
        <v>0</v>
      </c>
      <c r="P88" s="38">
        <f t="shared" si="45"/>
        <v>8.41379020214131</v>
      </c>
      <c r="Q88" s="38">
        <f t="shared" si="46"/>
        <v>0</v>
      </c>
      <c r="R88" s="38">
        <f t="shared" si="47"/>
        <v>0</v>
      </c>
      <c r="S88" s="38">
        <f t="shared" si="48"/>
        <v>1003.3444816053512</v>
      </c>
      <c r="T88" s="38">
        <f t="shared" si="49"/>
        <v>166.17235649229087</v>
      </c>
      <c r="U88" s="38">
        <f t="shared" si="50"/>
        <v>208.2413075029974</v>
      </c>
      <c r="V88" s="38">
        <f t="shared" si="51"/>
        <v>21.034475505353274</v>
      </c>
      <c r="X88" s="66">
        <v>47541</v>
      </c>
    </row>
    <row r="89" spans="1:24" ht="13.5">
      <c r="A89" s="40" t="s">
        <v>90</v>
      </c>
      <c r="B89" s="34">
        <f t="shared" si="52"/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5">
        <v>0</v>
      </c>
      <c r="I89" s="34">
        <v>0</v>
      </c>
      <c r="J89" s="34">
        <v>0</v>
      </c>
      <c r="K89" s="35">
        <v>0</v>
      </c>
      <c r="L89" s="36">
        <v>0</v>
      </c>
      <c r="M89" s="37">
        <f t="shared" si="42"/>
        <v>0</v>
      </c>
      <c r="N89" s="38">
        <f t="shared" si="43"/>
        <v>0</v>
      </c>
      <c r="O89" s="38">
        <f t="shared" si="44"/>
        <v>0</v>
      </c>
      <c r="P89" s="38">
        <f t="shared" si="45"/>
        <v>0</v>
      </c>
      <c r="Q89" s="38">
        <f t="shared" si="46"/>
        <v>0</v>
      </c>
      <c r="R89" s="38">
        <f t="shared" si="47"/>
        <v>0</v>
      </c>
      <c r="S89" s="38">
        <f t="shared" si="48"/>
        <v>0</v>
      </c>
      <c r="T89" s="38">
        <f t="shared" si="49"/>
        <v>0</v>
      </c>
      <c r="U89" s="38">
        <f t="shared" si="50"/>
        <v>0</v>
      </c>
      <c r="V89" s="38">
        <f t="shared" si="51"/>
        <v>0</v>
      </c>
      <c r="X89" s="66">
        <v>8042</v>
      </c>
    </row>
    <row r="90" spans="1:24" ht="13.5">
      <c r="A90" s="40" t="s">
        <v>91</v>
      </c>
      <c r="B90" s="34">
        <f t="shared" si="52"/>
        <v>29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29</v>
      </c>
      <c r="I90" s="34">
        <v>0</v>
      </c>
      <c r="J90" s="34">
        <v>0</v>
      </c>
      <c r="K90" s="35">
        <v>0</v>
      </c>
      <c r="L90" s="36">
        <v>0</v>
      </c>
      <c r="M90" s="37">
        <f t="shared" si="42"/>
        <v>430.7143918015744</v>
      </c>
      <c r="N90" s="38">
        <f t="shared" si="43"/>
        <v>0</v>
      </c>
      <c r="O90" s="38">
        <f t="shared" si="44"/>
        <v>0</v>
      </c>
      <c r="P90" s="38">
        <f t="shared" si="45"/>
        <v>0</v>
      </c>
      <c r="Q90" s="38">
        <f t="shared" si="46"/>
        <v>0</v>
      </c>
      <c r="R90" s="38">
        <f t="shared" si="47"/>
        <v>0</v>
      </c>
      <c r="S90" s="38">
        <f t="shared" si="48"/>
        <v>430.7143918015744</v>
      </c>
      <c r="T90" s="38">
        <f t="shared" si="49"/>
        <v>0</v>
      </c>
      <c r="U90" s="38">
        <f t="shared" si="50"/>
        <v>0</v>
      </c>
      <c r="V90" s="38">
        <f t="shared" si="51"/>
        <v>0</v>
      </c>
      <c r="X90" s="66">
        <v>6733</v>
      </c>
    </row>
    <row r="91" spans="1:24" ht="13.5">
      <c r="A91" s="40" t="s">
        <v>92</v>
      </c>
      <c r="B91" s="34">
        <f t="shared" si="52"/>
        <v>394</v>
      </c>
      <c r="C91" s="34">
        <v>274</v>
      </c>
      <c r="D91" s="34">
        <v>0</v>
      </c>
      <c r="E91" s="34">
        <v>0</v>
      </c>
      <c r="F91" s="34">
        <v>0</v>
      </c>
      <c r="G91" s="34">
        <v>0</v>
      </c>
      <c r="H91" s="35">
        <v>120</v>
      </c>
      <c r="I91" s="34">
        <v>120</v>
      </c>
      <c r="J91" s="34">
        <v>0</v>
      </c>
      <c r="K91" s="35">
        <v>0</v>
      </c>
      <c r="L91" s="36">
        <v>0</v>
      </c>
      <c r="M91" s="37">
        <f t="shared" si="42"/>
        <v>3012.923453391451</v>
      </c>
      <c r="N91" s="38">
        <f t="shared" si="43"/>
        <v>2095.2817924600445</v>
      </c>
      <c r="O91" s="38">
        <f t="shared" si="44"/>
        <v>0</v>
      </c>
      <c r="P91" s="38">
        <f t="shared" si="45"/>
        <v>0</v>
      </c>
      <c r="Q91" s="38">
        <f t="shared" si="46"/>
        <v>0</v>
      </c>
      <c r="R91" s="38">
        <f t="shared" si="47"/>
        <v>0</v>
      </c>
      <c r="S91" s="38">
        <f t="shared" si="48"/>
        <v>917.6416609314062</v>
      </c>
      <c r="T91" s="38">
        <f t="shared" si="49"/>
        <v>917.6416609314062</v>
      </c>
      <c r="U91" s="38">
        <f t="shared" si="50"/>
        <v>0</v>
      </c>
      <c r="V91" s="38">
        <f t="shared" si="51"/>
        <v>0</v>
      </c>
      <c r="X91" s="66">
        <v>13077</v>
      </c>
    </row>
    <row r="92" spans="1:24" ht="13.5">
      <c r="A92" s="40" t="s">
        <v>93</v>
      </c>
      <c r="B92" s="34">
        <f t="shared" si="52"/>
        <v>479</v>
      </c>
      <c r="C92" s="34">
        <v>195</v>
      </c>
      <c r="D92" s="34">
        <v>0</v>
      </c>
      <c r="E92" s="34">
        <v>20</v>
      </c>
      <c r="F92" s="34">
        <v>0</v>
      </c>
      <c r="G92" s="34">
        <v>0</v>
      </c>
      <c r="H92" s="35">
        <v>264</v>
      </c>
      <c r="I92" s="34">
        <v>59</v>
      </c>
      <c r="J92" s="34">
        <v>0</v>
      </c>
      <c r="K92" s="35">
        <v>10</v>
      </c>
      <c r="L92" s="36">
        <v>0</v>
      </c>
      <c r="M92" s="37">
        <f t="shared" si="42"/>
        <v>1861.712464534183</v>
      </c>
      <c r="N92" s="38">
        <f t="shared" si="43"/>
        <v>757.8996463134984</v>
      </c>
      <c r="O92" s="38">
        <f t="shared" si="44"/>
        <v>0</v>
      </c>
      <c r="P92" s="38">
        <f t="shared" si="45"/>
        <v>77.7332970577947</v>
      </c>
      <c r="Q92" s="38">
        <f t="shared" si="46"/>
        <v>0</v>
      </c>
      <c r="R92" s="38">
        <f t="shared" si="47"/>
        <v>0</v>
      </c>
      <c r="S92" s="38">
        <f t="shared" si="48"/>
        <v>1026.0795211628902</v>
      </c>
      <c r="T92" s="38">
        <f t="shared" si="49"/>
        <v>229.31322632049438</v>
      </c>
      <c r="U92" s="38">
        <f t="shared" si="50"/>
        <v>38.86664852889735</v>
      </c>
      <c r="V92" s="38">
        <f t="shared" si="51"/>
        <v>0</v>
      </c>
      <c r="X92" s="66">
        <v>25729</v>
      </c>
    </row>
    <row r="93" spans="1:24" ht="13.5">
      <c r="A93" s="40" t="s">
        <v>94</v>
      </c>
      <c r="B93" s="34">
        <f t="shared" si="52"/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>
        <v>0</v>
      </c>
      <c r="J93" s="34">
        <v>0</v>
      </c>
      <c r="K93" s="35">
        <v>0</v>
      </c>
      <c r="L93" s="36">
        <v>0</v>
      </c>
      <c r="M93" s="37">
        <f t="shared" si="42"/>
        <v>0</v>
      </c>
      <c r="N93" s="38">
        <f t="shared" si="43"/>
        <v>0</v>
      </c>
      <c r="O93" s="38">
        <f t="shared" si="44"/>
        <v>0</v>
      </c>
      <c r="P93" s="38">
        <f t="shared" si="45"/>
        <v>0</v>
      </c>
      <c r="Q93" s="38">
        <f t="shared" si="46"/>
        <v>0</v>
      </c>
      <c r="R93" s="38">
        <f t="shared" si="47"/>
        <v>0</v>
      </c>
      <c r="S93" s="38">
        <f t="shared" si="48"/>
        <v>0</v>
      </c>
      <c r="T93" s="38">
        <f t="shared" si="49"/>
        <v>0</v>
      </c>
      <c r="U93" s="38">
        <f t="shared" si="50"/>
        <v>0</v>
      </c>
      <c r="V93" s="38">
        <f t="shared" si="51"/>
        <v>0</v>
      </c>
      <c r="X93" s="66">
        <v>11140</v>
      </c>
    </row>
    <row r="94" spans="1:24" ht="13.5">
      <c r="A94" s="40" t="s">
        <v>95</v>
      </c>
      <c r="B94" s="34">
        <f t="shared" si="52"/>
        <v>65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5">
        <v>65</v>
      </c>
      <c r="I94" s="34">
        <v>65</v>
      </c>
      <c r="J94" s="34">
        <v>0</v>
      </c>
      <c r="K94" s="35">
        <v>0</v>
      </c>
      <c r="L94" s="36">
        <v>0</v>
      </c>
      <c r="M94" s="37">
        <f t="shared" si="42"/>
        <v>1245.4493197930638</v>
      </c>
      <c r="N94" s="38">
        <f t="shared" si="43"/>
        <v>0</v>
      </c>
      <c r="O94" s="38">
        <f t="shared" si="44"/>
        <v>0</v>
      </c>
      <c r="P94" s="38">
        <f t="shared" si="45"/>
        <v>0</v>
      </c>
      <c r="Q94" s="38">
        <f t="shared" si="46"/>
        <v>0</v>
      </c>
      <c r="R94" s="38">
        <f t="shared" si="47"/>
        <v>0</v>
      </c>
      <c r="S94" s="38">
        <f t="shared" si="48"/>
        <v>1245.4493197930638</v>
      </c>
      <c r="T94" s="38">
        <f t="shared" si="49"/>
        <v>1245.4493197930638</v>
      </c>
      <c r="U94" s="38">
        <f t="shared" si="50"/>
        <v>0</v>
      </c>
      <c r="V94" s="38">
        <f t="shared" si="51"/>
        <v>0</v>
      </c>
      <c r="X94" s="66">
        <v>5219</v>
      </c>
    </row>
    <row r="95" spans="1:24" ht="13.5">
      <c r="A95" s="40" t="s">
        <v>96</v>
      </c>
      <c r="B95" s="34">
        <f t="shared" si="52"/>
        <v>166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5">
        <v>166</v>
      </c>
      <c r="I95" s="34">
        <v>56</v>
      </c>
      <c r="J95" s="34">
        <v>0</v>
      </c>
      <c r="K95" s="35">
        <v>0</v>
      </c>
      <c r="L95" s="36">
        <v>0</v>
      </c>
      <c r="M95" s="37">
        <f t="shared" si="42"/>
        <v>951.3984410820724</v>
      </c>
      <c r="N95" s="38">
        <f t="shared" si="43"/>
        <v>0</v>
      </c>
      <c r="O95" s="38">
        <f t="shared" si="44"/>
        <v>0</v>
      </c>
      <c r="P95" s="38">
        <f t="shared" si="45"/>
        <v>0</v>
      </c>
      <c r="Q95" s="38">
        <f t="shared" si="46"/>
        <v>0</v>
      </c>
      <c r="R95" s="38">
        <f t="shared" si="47"/>
        <v>0</v>
      </c>
      <c r="S95" s="38">
        <f t="shared" si="48"/>
        <v>951.3984410820724</v>
      </c>
      <c r="T95" s="38">
        <f t="shared" si="49"/>
        <v>320.95369096744616</v>
      </c>
      <c r="U95" s="38">
        <f t="shared" si="50"/>
        <v>0</v>
      </c>
      <c r="V95" s="38">
        <f t="shared" si="51"/>
        <v>0</v>
      </c>
      <c r="X95" s="66">
        <v>17448</v>
      </c>
    </row>
    <row r="96" spans="1:24" ht="13.5">
      <c r="A96" s="40" t="s">
        <v>97</v>
      </c>
      <c r="B96" s="34">
        <f t="shared" si="52"/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4">
        <v>0</v>
      </c>
      <c r="J96" s="34">
        <v>0</v>
      </c>
      <c r="K96" s="35">
        <v>0</v>
      </c>
      <c r="L96" s="36">
        <v>0</v>
      </c>
      <c r="M96" s="37">
        <f t="shared" si="42"/>
        <v>0</v>
      </c>
      <c r="N96" s="38">
        <f t="shared" si="43"/>
        <v>0</v>
      </c>
      <c r="O96" s="38">
        <f t="shared" si="44"/>
        <v>0</v>
      </c>
      <c r="P96" s="38">
        <f t="shared" si="45"/>
        <v>0</v>
      </c>
      <c r="Q96" s="38">
        <f t="shared" si="46"/>
        <v>0</v>
      </c>
      <c r="R96" s="38">
        <f t="shared" si="47"/>
        <v>0</v>
      </c>
      <c r="S96" s="38">
        <f t="shared" si="48"/>
        <v>0</v>
      </c>
      <c r="T96" s="38">
        <f t="shared" si="49"/>
        <v>0</v>
      </c>
      <c r="U96" s="38">
        <f t="shared" si="50"/>
        <v>0</v>
      </c>
      <c r="V96" s="38">
        <f t="shared" si="51"/>
        <v>0</v>
      </c>
      <c r="X96" s="66">
        <v>8058</v>
      </c>
    </row>
    <row r="97" spans="1:24" ht="13.5">
      <c r="A97" s="40" t="s">
        <v>98</v>
      </c>
      <c r="B97" s="34">
        <f t="shared" si="52"/>
        <v>80</v>
      </c>
      <c r="C97" s="34">
        <v>0</v>
      </c>
      <c r="D97" s="34">
        <v>0</v>
      </c>
      <c r="E97" s="34">
        <v>0</v>
      </c>
      <c r="F97" s="34">
        <v>48</v>
      </c>
      <c r="G97" s="34">
        <v>32</v>
      </c>
      <c r="H97" s="35">
        <v>0</v>
      </c>
      <c r="I97" s="34">
        <v>0</v>
      </c>
      <c r="J97" s="34">
        <v>0</v>
      </c>
      <c r="K97" s="35">
        <v>0</v>
      </c>
      <c r="L97" s="36">
        <v>0</v>
      </c>
      <c r="M97" s="37">
        <f t="shared" si="42"/>
        <v>476.41734159123394</v>
      </c>
      <c r="N97" s="38">
        <f t="shared" si="43"/>
        <v>0</v>
      </c>
      <c r="O97" s="38">
        <f t="shared" si="44"/>
        <v>0</v>
      </c>
      <c r="P97" s="38">
        <f t="shared" si="45"/>
        <v>0</v>
      </c>
      <c r="Q97" s="38">
        <f t="shared" si="46"/>
        <v>285.8504049547403</v>
      </c>
      <c r="R97" s="38">
        <f t="shared" si="47"/>
        <v>190.56693663649355</v>
      </c>
      <c r="S97" s="38">
        <f t="shared" si="48"/>
        <v>0</v>
      </c>
      <c r="T97" s="38">
        <f t="shared" si="49"/>
        <v>0</v>
      </c>
      <c r="U97" s="38">
        <f t="shared" si="50"/>
        <v>0</v>
      </c>
      <c r="V97" s="38">
        <f t="shared" si="51"/>
        <v>0</v>
      </c>
      <c r="X97" s="66">
        <v>16792</v>
      </c>
    </row>
    <row r="98" spans="1:28" ht="13.5">
      <c r="A98" s="44" t="s">
        <v>99</v>
      </c>
      <c r="B98" s="26">
        <f aca="true" t="shared" si="57" ref="B98:L98">SUM(B99:B105)</f>
        <v>2870</v>
      </c>
      <c r="C98" s="26">
        <f t="shared" si="57"/>
        <v>860</v>
      </c>
      <c r="D98" s="26">
        <f t="shared" si="57"/>
        <v>6</v>
      </c>
      <c r="E98" s="26">
        <f t="shared" si="57"/>
        <v>20</v>
      </c>
      <c r="F98" s="26">
        <f>SUM(F99:F105)</f>
        <v>0</v>
      </c>
      <c r="G98" s="26">
        <v>0</v>
      </c>
      <c r="H98" s="26">
        <f t="shared" si="57"/>
        <v>1984</v>
      </c>
      <c r="I98" s="26">
        <f>SUM(I99:I105)</f>
        <v>355</v>
      </c>
      <c r="J98" s="26">
        <f>SUM(J99:J105)</f>
        <v>0</v>
      </c>
      <c r="K98" s="27">
        <f t="shared" si="57"/>
        <v>227</v>
      </c>
      <c r="L98" s="28">
        <f t="shared" si="57"/>
        <v>25</v>
      </c>
      <c r="M98" s="45">
        <f t="shared" si="42"/>
        <v>1468.3386285614886</v>
      </c>
      <c r="N98" s="31">
        <f t="shared" si="43"/>
        <v>439.989972321561</v>
      </c>
      <c r="O98" s="31">
        <f t="shared" si="44"/>
        <v>3.0696974813132165</v>
      </c>
      <c r="P98" s="31">
        <f t="shared" si="45"/>
        <v>10.232324937710722</v>
      </c>
      <c r="Q98" s="31">
        <f t="shared" si="46"/>
        <v>0</v>
      </c>
      <c r="R98" s="31">
        <f t="shared" si="47"/>
        <v>0</v>
      </c>
      <c r="S98" s="31">
        <f t="shared" si="48"/>
        <v>1015.0466338209036</v>
      </c>
      <c r="T98" s="31">
        <f t="shared" si="49"/>
        <v>181.6237676443653</v>
      </c>
      <c r="U98" s="31">
        <f t="shared" si="50"/>
        <v>116.1368880430167</v>
      </c>
      <c r="V98" s="31">
        <f t="shared" si="51"/>
        <v>12.790406172138402</v>
      </c>
      <c r="W98" s="32"/>
      <c r="X98" s="65">
        <f>SUM(X99:X105)</f>
        <v>195459</v>
      </c>
      <c r="Y98" s="32"/>
      <c r="Z98" s="32"/>
      <c r="AA98" s="32"/>
      <c r="AB98" s="32"/>
    </row>
    <row r="99" spans="1:24" ht="13.5">
      <c r="A99" s="40" t="s">
        <v>100</v>
      </c>
      <c r="B99" s="34">
        <f t="shared" si="52"/>
        <v>917</v>
      </c>
      <c r="C99" s="34">
        <v>150</v>
      </c>
      <c r="D99" s="34">
        <v>0</v>
      </c>
      <c r="E99" s="34">
        <v>20</v>
      </c>
      <c r="F99" s="34">
        <v>0</v>
      </c>
      <c r="G99" s="34">
        <v>0</v>
      </c>
      <c r="H99" s="35">
        <v>747</v>
      </c>
      <c r="I99" s="34">
        <v>222</v>
      </c>
      <c r="J99" s="34">
        <v>0</v>
      </c>
      <c r="K99" s="35">
        <v>100</v>
      </c>
      <c r="L99" s="36">
        <v>0</v>
      </c>
      <c r="M99" s="37">
        <f t="shared" si="42"/>
        <v>1186.133747251326</v>
      </c>
      <c r="N99" s="38">
        <f t="shared" si="43"/>
        <v>194.02405898331392</v>
      </c>
      <c r="O99" s="38">
        <f t="shared" si="44"/>
        <v>0</v>
      </c>
      <c r="P99" s="38">
        <f t="shared" si="45"/>
        <v>25.869874531108522</v>
      </c>
      <c r="Q99" s="38">
        <f t="shared" si="46"/>
        <v>0</v>
      </c>
      <c r="R99" s="38">
        <f t="shared" si="47"/>
        <v>0</v>
      </c>
      <c r="S99" s="38">
        <f t="shared" si="48"/>
        <v>966.2398137369033</v>
      </c>
      <c r="T99" s="38">
        <f t="shared" si="49"/>
        <v>287.1556072953046</v>
      </c>
      <c r="U99" s="38">
        <f t="shared" si="50"/>
        <v>129.34937265554262</v>
      </c>
      <c r="V99" s="38">
        <f t="shared" si="51"/>
        <v>0</v>
      </c>
      <c r="X99" s="66">
        <v>77310</v>
      </c>
    </row>
    <row r="100" spans="1:24" ht="13.5">
      <c r="A100" s="40" t="s">
        <v>101</v>
      </c>
      <c r="B100" s="34">
        <f t="shared" si="52"/>
        <v>367</v>
      </c>
      <c r="C100" s="34">
        <v>61</v>
      </c>
      <c r="D100" s="34">
        <v>0</v>
      </c>
      <c r="E100" s="34">
        <v>0</v>
      </c>
      <c r="F100" s="34">
        <v>0</v>
      </c>
      <c r="G100" s="34">
        <v>0</v>
      </c>
      <c r="H100" s="35">
        <v>306</v>
      </c>
      <c r="I100" s="34">
        <v>83</v>
      </c>
      <c r="J100" s="34">
        <v>0</v>
      </c>
      <c r="K100" s="35">
        <v>91</v>
      </c>
      <c r="L100" s="36">
        <v>15</v>
      </c>
      <c r="M100" s="37">
        <f t="shared" si="42"/>
        <v>1122.5644633407765</v>
      </c>
      <c r="N100" s="38">
        <f t="shared" si="43"/>
        <v>186.58428409751323</v>
      </c>
      <c r="O100" s="38">
        <f t="shared" si="44"/>
        <v>0</v>
      </c>
      <c r="P100" s="38">
        <f t="shared" si="45"/>
        <v>0</v>
      </c>
      <c r="Q100" s="38">
        <f t="shared" si="46"/>
        <v>0</v>
      </c>
      <c r="R100" s="38">
        <f t="shared" si="47"/>
        <v>0</v>
      </c>
      <c r="S100" s="38">
        <f t="shared" si="48"/>
        <v>935.9801792432631</v>
      </c>
      <c r="T100" s="38">
        <f t="shared" si="49"/>
        <v>253.87697672284588</v>
      </c>
      <c r="U100" s="38">
        <f t="shared" si="50"/>
        <v>278.34704676842136</v>
      </c>
      <c r="V100" s="38">
        <f t="shared" si="51"/>
        <v>45.88138133545407</v>
      </c>
      <c r="X100" s="66">
        <v>32693</v>
      </c>
    </row>
    <row r="101" spans="1:24" ht="13.5">
      <c r="A101" s="40" t="s">
        <v>102</v>
      </c>
      <c r="B101" s="34">
        <f t="shared" si="52"/>
        <v>1486</v>
      </c>
      <c r="C101" s="34">
        <v>649</v>
      </c>
      <c r="D101" s="34">
        <v>6</v>
      </c>
      <c r="E101" s="34">
        <v>0</v>
      </c>
      <c r="F101" s="34">
        <v>0</v>
      </c>
      <c r="G101" s="34">
        <v>0</v>
      </c>
      <c r="H101" s="35">
        <v>831</v>
      </c>
      <c r="I101" s="34">
        <v>20</v>
      </c>
      <c r="J101" s="34">
        <v>0</v>
      </c>
      <c r="K101" s="35">
        <v>15</v>
      </c>
      <c r="L101" s="36">
        <v>4</v>
      </c>
      <c r="M101" s="37">
        <f t="shared" si="42"/>
        <v>3604.9586375876374</v>
      </c>
      <c r="N101" s="38">
        <f t="shared" si="43"/>
        <v>1574.4402125130393</v>
      </c>
      <c r="O101" s="38">
        <f t="shared" si="44"/>
        <v>14.555687634943354</v>
      </c>
      <c r="P101" s="38">
        <f t="shared" si="45"/>
        <v>0</v>
      </c>
      <c r="Q101" s="38">
        <f t="shared" si="46"/>
        <v>0</v>
      </c>
      <c r="R101" s="38">
        <f t="shared" si="47"/>
        <v>0</v>
      </c>
      <c r="S101" s="38">
        <f t="shared" si="48"/>
        <v>2015.9627374396543</v>
      </c>
      <c r="T101" s="38">
        <f t="shared" si="49"/>
        <v>48.51895878314452</v>
      </c>
      <c r="U101" s="38">
        <f t="shared" si="50"/>
        <v>36.389219087358384</v>
      </c>
      <c r="V101" s="38">
        <f t="shared" si="51"/>
        <v>9.703791756628902</v>
      </c>
      <c r="X101" s="66">
        <v>41221</v>
      </c>
    </row>
    <row r="102" spans="1:24" ht="13.5">
      <c r="A102" s="40" t="s">
        <v>103</v>
      </c>
      <c r="B102" s="34">
        <f t="shared" si="52"/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4">
        <v>0</v>
      </c>
      <c r="J102" s="34">
        <v>0</v>
      </c>
      <c r="K102" s="35">
        <v>21</v>
      </c>
      <c r="L102" s="36">
        <v>6</v>
      </c>
      <c r="M102" s="37">
        <f t="shared" si="42"/>
        <v>0</v>
      </c>
      <c r="N102" s="38">
        <f t="shared" si="43"/>
        <v>0</v>
      </c>
      <c r="O102" s="38">
        <f t="shared" si="44"/>
        <v>0</v>
      </c>
      <c r="P102" s="38">
        <f t="shared" si="45"/>
        <v>0</v>
      </c>
      <c r="Q102" s="38">
        <f t="shared" si="46"/>
        <v>0</v>
      </c>
      <c r="R102" s="38">
        <f t="shared" si="47"/>
        <v>0</v>
      </c>
      <c r="S102" s="38">
        <f t="shared" si="48"/>
        <v>0</v>
      </c>
      <c r="T102" s="38">
        <f t="shared" si="49"/>
        <v>0</v>
      </c>
      <c r="U102" s="38">
        <f t="shared" si="50"/>
        <v>189.0359168241966</v>
      </c>
      <c r="V102" s="38">
        <f t="shared" si="51"/>
        <v>54.01026194977045</v>
      </c>
      <c r="X102" s="66">
        <v>11109</v>
      </c>
    </row>
    <row r="103" spans="1:24" ht="13.5">
      <c r="A103" s="40" t="s">
        <v>104</v>
      </c>
      <c r="B103" s="34">
        <f t="shared" si="52"/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>
        <v>0</v>
      </c>
      <c r="J103" s="34">
        <v>0</v>
      </c>
      <c r="K103" s="35">
        <v>0</v>
      </c>
      <c r="L103" s="36">
        <v>0</v>
      </c>
      <c r="M103" s="37">
        <f t="shared" si="42"/>
        <v>0</v>
      </c>
      <c r="N103" s="38">
        <f t="shared" si="43"/>
        <v>0</v>
      </c>
      <c r="O103" s="38">
        <f t="shared" si="44"/>
        <v>0</v>
      </c>
      <c r="P103" s="38">
        <f t="shared" si="45"/>
        <v>0</v>
      </c>
      <c r="Q103" s="38">
        <f t="shared" si="46"/>
        <v>0</v>
      </c>
      <c r="R103" s="38">
        <f t="shared" si="47"/>
        <v>0</v>
      </c>
      <c r="S103" s="38">
        <f t="shared" si="48"/>
        <v>0</v>
      </c>
      <c r="T103" s="38">
        <f t="shared" si="49"/>
        <v>0</v>
      </c>
      <c r="U103" s="38">
        <f t="shared" si="50"/>
        <v>0</v>
      </c>
      <c r="V103" s="38">
        <f t="shared" si="51"/>
        <v>0</v>
      </c>
      <c r="X103" s="66">
        <v>10926</v>
      </c>
    </row>
    <row r="104" spans="1:24" ht="13.5">
      <c r="A104" s="40" t="s">
        <v>105</v>
      </c>
      <c r="B104" s="34">
        <f t="shared" si="52"/>
        <v>100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5">
        <v>100</v>
      </c>
      <c r="I104" s="34">
        <v>30</v>
      </c>
      <c r="J104" s="34">
        <v>0</v>
      </c>
      <c r="K104" s="35">
        <v>0</v>
      </c>
      <c r="L104" s="36">
        <v>0</v>
      </c>
      <c r="M104" s="37">
        <f t="shared" si="42"/>
        <v>821.557673348669</v>
      </c>
      <c r="N104" s="38">
        <f t="shared" si="43"/>
        <v>0</v>
      </c>
      <c r="O104" s="38">
        <f t="shared" si="44"/>
        <v>0</v>
      </c>
      <c r="P104" s="38">
        <f t="shared" si="45"/>
        <v>0</v>
      </c>
      <c r="Q104" s="38">
        <f t="shared" si="46"/>
        <v>0</v>
      </c>
      <c r="R104" s="38">
        <f t="shared" si="47"/>
        <v>0</v>
      </c>
      <c r="S104" s="38">
        <f t="shared" si="48"/>
        <v>821.557673348669</v>
      </c>
      <c r="T104" s="38">
        <f t="shared" si="49"/>
        <v>246.4673020046007</v>
      </c>
      <c r="U104" s="38">
        <f t="shared" si="50"/>
        <v>0</v>
      </c>
      <c r="V104" s="38">
        <f t="shared" si="51"/>
        <v>0</v>
      </c>
      <c r="X104" s="66">
        <v>12172</v>
      </c>
    </row>
    <row r="105" spans="1:24" ht="13.5">
      <c r="A105" s="40" t="s">
        <v>106</v>
      </c>
      <c r="B105" s="34">
        <f t="shared" si="52"/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>
        <v>0</v>
      </c>
      <c r="J105" s="34">
        <v>0</v>
      </c>
      <c r="K105" s="35">
        <v>0</v>
      </c>
      <c r="L105" s="36">
        <v>0</v>
      </c>
      <c r="M105" s="37">
        <f t="shared" si="42"/>
        <v>0</v>
      </c>
      <c r="N105" s="38">
        <f t="shared" si="43"/>
        <v>0</v>
      </c>
      <c r="O105" s="38">
        <f t="shared" si="44"/>
        <v>0</v>
      </c>
      <c r="P105" s="38">
        <f t="shared" si="45"/>
        <v>0</v>
      </c>
      <c r="Q105" s="38">
        <f t="shared" si="46"/>
        <v>0</v>
      </c>
      <c r="R105" s="38">
        <f t="shared" si="47"/>
        <v>0</v>
      </c>
      <c r="S105" s="38">
        <f t="shared" si="48"/>
        <v>0</v>
      </c>
      <c r="T105" s="38">
        <f t="shared" si="49"/>
        <v>0</v>
      </c>
      <c r="U105" s="38">
        <f t="shared" si="50"/>
        <v>0</v>
      </c>
      <c r="V105" s="38">
        <f t="shared" si="51"/>
        <v>0</v>
      </c>
      <c r="X105" s="66">
        <v>10028</v>
      </c>
    </row>
    <row r="106" spans="1:28" ht="13.5">
      <c r="A106" s="44" t="s">
        <v>107</v>
      </c>
      <c r="B106" s="26">
        <f aca="true" t="shared" si="58" ref="B106:L106">SUM(B107:B115)</f>
        <v>1504</v>
      </c>
      <c r="C106" s="26">
        <f t="shared" si="58"/>
        <v>371</v>
      </c>
      <c r="D106" s="26">
        <f t="shared" si="58"/>
        <v>0</v>
      </c>
      <c r="E106" s="26">
        <f t="shared" si="58"/>
        <v>12</v>
      </c>
      <c r="F106" s="26">
        <f>SUM(F107:F115)</f>
        <v>42</v>
      </c>
      <c r="G106" s="26">
        <f t="shared" si="58"/>
        <v>45</v>
      </c>
      <c r="H106" s="26">
        <f t="shared" si="58"/>
        <v>1034</v>
      </c>
      <c r="I106" s="26">
        <f>SUM(I107:I115)</f>
        <v>298</v>
      </c>
      <c r="J106" s="26">
        <f>SUM(J107:J115)</f>
        <v>0</v>
      </c>
      <c r="K106" s="27">
        <f t="shared" si="58"/>
        <v>214</v>
      </c>
      <c r="L106" s="28">
        <f t="shared" si="58"/>
        <v>40</v>
      </c>
      <c r="M106" s="45">
        <f t="shared" si="42"/>
        <v>707.7347312349125</v>
      </c>
      <c r="N106" s="31">
        <f t="shared" si="43"/>
        <v>174.5808412820163</v>
      </c>
      <c r="O106" s="31">
        <f t="shared" si="44"/>
        <v>0</v>
      </c>
      <c r="P106" s="31">
        <f t="shared" si="45"/>
        <v>5.646819664108344</v>
      </c>
      <c r="Q106" s="31">
        <f t="shared" si="46"/>
        <v>19.763868824379202</v>
      </c>
      <c r="R106" s="31">
        <f t="shared" si="47"/>
        <v>21.17557374040629</v>
      </c>
      <c r="S106" s="31">
        <f t="shared" si="48"/>
        <v>486.5676277240023</v>
      </c>
      <c r="T106" s="31">
        <f t="shared" si="49"/>
        <v>140.22935499202387</v>
      </c>
      <c r="U106" s="31">
        <f t="shared" si="50"/>
        <v>100.70161734326547</v>
      </c>
      <c r="V106" s="31">
        <f t="shared" si="51"/>
        <v>18.82273221369448</v>
      </c>
      <c r="W106" s="32"/>
      <c r="X106" s="65">
        <f>SUM(X107:X115)</f>
        <v>212509</v>
      </c>
      <c r="Y106" s="32"/>
      <c r="Z106" s="32"/>
      <c r="AA106" s="32"/>
      <c r="AB106" s="32"/>
    </row>
    <row r="107" spans="1:24" ht="13.5">
      <c r="A107" s="40" t="s">
        <v>108</v>
      </c>
      <c r="B107" s="34">
        <f t="shared" si="52"/>
        <v>748</v>
      </c>
      <c r="C107" s="34">
        <v>371</v>
      </c>
      <c r="D107" s="34">
        <v>0</v>
      </c>
      <c r="E107" s="34">
        <v>12</v>
      </c>
      <c r="F107" s="34">
        <v>42</v>
      </c>
      <c r="G107" s="34">
        <v>45</v>
      </c>
      <c r="H107" s="35">
        <v>278</v>
      </c>
      <c r="I107" s="34">
        <v>37</v>
      </c>
      <c r="J107" s="34">
        <v>0</v>
      </c>
      <c r="K107" s="35">
        <v>99</v>
      </c>
      <c r="L107" s="36">
        <v>15</v>
      </c>
      <c r="M107" s="37">
        <f t="shared" si="42"/>
        <v>1220.6465510207413</v>
      </c>
      <c r="N107" s="38">
        <f t="shared" si="43"/>
        <v>605.4276342629612</v>
      </c>
      <c r="O107" s="38">
        <f t="shared" si="44"/>
        <v>0</v>
      </c>
      <c r="P107" s="38">
        <f t="shared" si="45"/>
        <v>19.58256498963756</v>
      </c>
      <c r="Q107" s="38">
        <f t="shared" si="46"/>
        <v>68.53897746373146</v>
      </c>
      <c r="R107" s="38">
        <f t="shared" si="47"/>
        <v>73.43461871114084</v>
      </c>
      <c r="S107" s="38">
        <f t="shared" si="48"/>
        <v>453.66275559327016</v>
      </c>
      <c r="T107" s="38">
        <f t="shared" si="49"/>
        <v>60.37957538471581</v>
      </c>
      <c r="U107" s="38">
        <f t="shared" si="50"/>
        <v>161.55616116450986</v>
      </c>
      <c r="V107" s="38">
        <f t="shared" si="51"/>
        <v>24.47820623704695</v>
      </c>
      <c r="X107" s="66">
        <v>61279</v>
      </c>
    </row>
    <row r="108" spans="1:24" ht="13.5">
      <c r="A108" s="40" t="s">
        <v>109</v>
      </c>
      <c r="B108" s="34">
        <f t="shared" si="52"/>
        <v>100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100</v>
      </c>
      <c r="I108" s="34">
        <v>40</v>
      </c>
      <c r="J108" s="34">
        <v>0</v>
      </c>
      <c r="K108" s="35">
        <v>37</v>
      </c>
      <c r="L108" s="36">
        <v>0</v>
      </c>
      <c r="M108" s="37">
        <f t="shared" si="42"/>
        <v>209.25317541693695</v>
      </c>
      <c r="N108" s="38">
        <f t="shared" si="43"/>
        <v>0</v>
      </c>
      <c r="O108" s="38">
        <f t="shared" si="44"/>
        <v>0</v>
      </c>
      <c r="P108" s="38">
        <f t="shared" si="45"/>
        <v>0</v>
      </c>
      <c r="Q108" s="38">
        <f t="shared" si="46"/>
        <v>0</v>
      </c>
      <c r="R108" s="38">
        <f t="shared" si="47"/>
        <v>0</v>
      </c>
      <c r="S108" s="38">
        <f t="shared" si="48"/>
        <v>209.25317541693695</v>
      </c>
      <c r="T108" s="38">
        <f t="shared" si="49"/>
        <v>83.70127016677478</v>
      </c>
      <c r="U108" s="38">
        <f t="shared" si="50"/>
        <v>77.42367490426668</v>
      </c>
      <c r="V108" s="38">
        <f t="shared" si="51"/>
        <v>0</v>
      </c>
      <c r="X108" s="66">
        <v>47789</v>
      </c>
    </row>
    <row r="109" spans="1:24" ht="13.5">
      <c r="A109" s="40" t="s">
        <v>110</v>
      </c>
      <c r="B109" s="34">
        <f t="shared" si="52"/>
        <v>137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5">
        <v>137</v>
      </c>
      <c r="I109" s="34">
        <v>107</v>
      </c>
      <c r="J109" s="34">
        <v>0</v>
      </c>
      <c r="K109" s="35">
        <v>0</v>
      </c>
      <c r="L109" s="36">
        <v>0</v>
      </c>
      <c r="M109" s="37">
        <f t="shared" si="42"/>
        <v>684.7261095561774</v>
      </c>
      <c r="N109" s="38">
        <f t="shared" si="43"/>
        <v>0</v>
      </c>
      <c r="O109" s="38">
        <f t="shared" si="44"/>
        <v>0</v>
      </c>
      <c r="P109" s="38">
        <f t="shared" si="45"/>
        <v>0</v>
      </c>
      <c r="Q109" s="38">
        <f t="shared" si="46"/>
        <v>0</v>
      </c>
      <c r="R109" s="38">
        <f t="shared" si="47"/>
        <v>0</v>
      </c>
      <c r="S109" s="38">
        <f t="shared" si="48"/>
        <v>684.7261095561774</v>
      </c>
      <c r="T109" s="38">
        <f t="shared" si="49"/>
        <v>534.7860855657736</v>
      </c>
      <c r="U109" s="38">
        <f t="shared" si="50"/>
        <v>0</v>
      </c>
      <c r="V109" s="38">
        <f t="shared" si="51"/>
        <v>0</v>
      </c>
      <c r="X109" s="66">
        <v>20008</v>
      </c>
    </row>
    <row r="110" spans="1:24" ht="13.5">
      <c r="A110" s="40" t="s">
        <v>111</v>
      </c>
      <c r="B110" s="34">
        <f t="shared" si="52"/>
        <v>390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390</v>
      </c>
      <c r="I110" s="34">
        <v>40</v>
      </c>
      <c r="J110" s="34">
        <v>0</v>
      </c>
      <c r="K110" s="35">
        <v>0</v>
      </c>
      <c r="L110" s="36">
        <v>0</v>
      </c>
      <c r="M110" s="37">
        <f t="shared" si="42"/>
        <v>1592.1616656460503</v>
      </c>
      <c r="N110" s="38">
        <f t="shared" si="43"/>
        <v>0</v>
      </c>
      <c r="O110" s="38">
        <f t="shared" si="44"/>
        <v>0</v>
      </c>
      <c r="P110" s="38">
        <f t="shared" si="45"/>
        <v>0</v>
      </c>
      <c r="Q110" s="38">
        <f t="shared" si="46"/>
        <v>0</v>
      </c>
      <c r="R110" s="38">
        <f t="shared" si="47"/>
        <v>0</v>
      </c>
      <c r="S110" s="38">
        <f t="shared" si="48"/>
        <v>1592.1616656460503</v>
      </c>
      <c r="T110" s="38">
        <f t="shared" si="49"/>
        <v>163.29863237395386</v>
      </c>
      <c r="U110" s="38">
        <f t="shared" si="50"/>
        <v>0</v>
      </c>
      <c r="V110" s="38">
        <f t="shared" si="51"/>
        <v>0</v>
      </c>
      <c r="X110" s="66">
        <v>24495</v>
      </c>
    </row>
    <row r="111" spans="1:24" ht="13.5">
      <c r="A111" s="40" t="s">
        <v>112</v>
      </c>
      <c r="B111" s="34">
        <f t="shared" si="52"/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4">
        <v>0</v>
      </c>
      <c r="J111" s="34">
        <v>0</v>
      </c>
      <c r="K111" s="35">
        <v>10</v>
      </c>
      <c r="L111" s="36">
        <v>0</v>
      </c>
      <c r="M111" s="37">
        <f t="shared" si="42"/>
        <v>0</v>
      </c>
      <c r="N111" s="38">
        <f t="shared" si="43"/>
        <v>0</v>
      </c>
      <c r="O111" s="38">
        <f t="shared" si="44"/>
        <v>0</v>
      </c>
      <c r="P111" s="38">
        <f t="shared" si="45"/>
        <v>0</v>
      </c>
      <c r="Q111" s="38">
        <f t="shared" si="46"/>
        <v>0</v>
      </c>
      <c r="R111" s="38">
        <f t="shared" si="47"/>
        <v>0</v>
      </c>
      <c r="S111" s="38">
        <f t="shared" si="48"/>
        <v>0</v>
      </c>
      <c r="T111" s="38">
        <f t="shared" si="49"/>
        <v>0</v>
      </c>
      <c r="U111" s="38">
        <f t="shared" si="50"/>
        <v>49.75867044832562</v>
      </c>
      <c r="V111" s="38">
        <f t="shared" si="51"/>
        <v>0</v>
      </c>
      <c r="X111" s="66">
        <v>20097</v>
      </c>
    </row>
    <row r="112" spans="1:24" ht="13.5">
      <c r="A112" s="40" t="s">
        <v>113</v>
      </c>
      <c r="B112" s="34">
        <f t="shared" si="52"/>
        <v>30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30</v>
      </c>
      <c r="I112" s="34">
        <v>30</v>
      </c>
      <c r="J112" s="34">
        <v>0</v>
      </c>
      <c r="K112" s="35">
        <v>10</v>
      </c>
      <c r="L112" s="36">
        <v>0</v>
      </c>
      <c r="M112" s="37">
        <f t="shared" si="42"/>
        <v>632.5110689437065</v>
      </c>
      <c r="N112" s="38">
        <f t="shared" si="43"/>
        <v>0</v>
      </c>
      <c r="O112" s="38">
        <f t="shared" si="44"/>
        <v>0</v>
      </c>
      <c r="P112" s="38">
        <f t="shared" si="45"/>
        <v>0</v>
      </c>
      <c r="Q112" s="38">
        <f t="shared" si="46"/>
        <v>0</v>
      </c>
      <c r="R112" s="38">
        <f t="shared" si="47"/>
        <v>0</v>
      </c>
      <c r="S112" s="38">
        <f t="shared" si="48"/>
        <v>632.5110689437065</v>
      </c>
      <c r="T112" s="38">
        <f t="shared" si="49"/>
        <v>632.5110689437065</v>
      </c>
      <c r="U112" s="38">
        <f t="shared" si="50"/>
        <v>210.8370229812355</v>
      </c>
      <c r="V112" s="38">
        <f t="shared" si="51"/>
        <v>0</v>
      </c>
      <c r="X112" s="66">
        <v>4743</v>
      </c>
    </row>
    <row r="113" spans="1:24" ht="13.5">
      <c r="A113" s="40" t="s">
        <v>114</v>
      </c>
      <c r="B113" s="34">
        <f t="shared" si="52"/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4">
        <v>0</v>
      </c>
      <c r="J113" s="34">
        <v>0</v>
      </c>
      <c r="K113" s="35">
        <v>27</v>
      </c>
      <c r="L113" s="36">
        <v>6</v>
      </c>
      <c r="M113" s="37">
        <f t="shared" si="42"/>
        <v>0</v>
      </c>
      <c r="N113" s="38">
        <f t="shared" si="43"/>
        <v>0</v>
      </c>
      <c r="O113" s="38">
        <f t="shared" si="44"/>
        <v>0</v>
      </c>
      <c r="P113" s="38">
        <f t="shared" si="45"/>
        <v>0</v>
      </c>
      <c r="Q113" s="38">
        <f t="shared" si="46"/>
        <v>0</v>
      </c>
      <c r="R113" s="38">
        <f t="shared" si="47"/>
        <v>0</v>
      </c>
      <c r="S113" s="38">
        <f t="shared" si="48"/>
        <v>0</v>
      </c>
      <c r="T113" s="38">
        <f t="shared" si="49"/>
        <v>0</v>
      </c>
      <c r="U113" s="38">
        <f t="shared" si="50"/>
        <v>242.41335966959957</v>
      </c>
      <c r="V113" s="38">
        <f t="shared" si="51"/>
        <v>53.86963548213323</v>
      </c>
      <c r="X113" s="66">
        <v>11138</v>
      </c>
    </row>
    <row r="114" spans="1:24" ht="13.5">
      <c r="A114" s="40" t="s">
        <v>115</v>
      </c>
      <c r="B114" s="34">
        <f t="shared" si="52"/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4">
        <v>0</v>
      </c>
      <c r="J114" s="34">
        <v>0</v>
      </c>
      <c r="K114" s="35">
        <v>19</v>
      </c>
      <c r="L114" s="36">
        <v>19</v>
      </c>
      <c r="M114" s="37">
        <f t="shared" si="42"/>
        <v>0</v>
      </c>
      <c r="N114" s="38">
        <f t="shared" si="43"/>
        <v>0</v>
      </c>
      <c r="O114" s="38">
        <f t="shared" si="44"/>
        <v>0</v>
      </c>
      <c r="P114" s="38">
        <f t="shared" si="45"/>
        <v>0</v>
      </c>
      <c r="Q114" s="38">
        <f t="shared" si="46"/>
        <v>0</v>
      </c>
      <c r="R114" s="38">
        <f t="shared" si="47"/>
        <v>0</v>
      </c>
      <c r="S114" s="38">
        <f t="shared" si="48"/>
        <v>0</v>
      </c>
      <c r="T114" s="38">
        <f t="shared" si="49"/>
        <v>0</v>
      </c>
      <c r="U114" s="38">
        <f t="shared" si="50"/>
        <v>130.98028402040535</v>
      </c>
      <c r="V114" s="38">
        <f t="shared" si="51"/>
        <v>130.98028402040535</v>
      </c>
      <c r="X114" s="66">
        <v>14506</v>
      </c>
    </row>
    <row r="115" spans="1:24" ht="13.5">
      <c r="A115" s="40" t="s">
        <v>116</v>
      </c>
      <c r="B115" s="34">
        <f t="shared" si="52"/>
        <v>99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99</v>
      </c>
      <c r="I115" s="34">
        <v>44</v>
      </c>
      <c r="J115" s="34">
        <v>0</v>
      </c>
      <c r="K115" s="35">
        <v>12</v>
      </c>
      <c r="L115" s="36">
        <v>0</v>
      </c>
      <c r="M115" s="37">
        <f t="shared" si="42"/>
        <v>1171.043293115685</v>
      </c>
      <c r="N115" s="38">
        <f t="shared" si="43"/>
        <v>0</v>
      </c>
      <c r="O115" s="38">
        <f t="shared" si="44"/>
        <v>0</v>
      </c>
      <c r="P115" s="38">
        <f t="shared" si="45"/>
        <v>0</v>
      </c>
      <c r="Q115" s="38">
        <f t="shared" si="46"/>
        <v>0</v>
      </c>
      <c r="R115" s="38">
        <f t="shared" si="47"/>
        <v>0</v>
      </c>
      <c r="S115" s="38">
        <f t="shared" si="48"/>
        <v>1171.043293115685</v>
      </c>
      <c r="T115" s="38">
        <f t="shared" si="49"/>
        <v>520.4636858291933</v>
      </c>
      <c r="U115" s="38">
        <f t="shared" si="50"/>
        <v>141.94464158978</v>
      </c>
      <c r="V115" s="38">
        <f t="shared" si="51"/>
        <v>0</v>
      </c>
      <c r="X115" s="66">
        <v>8454</v>
      </c>
    </row>
    <row r="116" spans="1:28" ht="13.5">
      <c r="A116" s="44" t="s">
        <v>117</v>
      </c>
      <c r="B116" s="26">
        <f aca="true" t="shared" si="59" ref="B116:L116">SUM(B117:B127)</f>
        <v>2879</v>
      </c>
      <c r="C116" s="26">
        <f t="shared" si="59"/>
        <v>805</v>
      </c>
      <c r="D116" s="26">
        <f t="shared" si="59"/>
        <v>4</v>
      </c>
      <c r="E116" s="26">
        <f t="shared" si="59"/>
        <v>0</v>
      </c>
      <c r="F116" s="26">
        <f>SUM(F117:F127)</f>
        <v>112</v>
      </c>
      <c r="G116" s="26">
        <f t="shared" si="59"/>
        <v>245</v>
      </c>
      <c r="H116" s="26">
        <f t="shared" si="59"/>
        <v>1713</v>
      </c>
      <c r="I116" s="26">
        <f>SUM(I117:I127)</f>
        <v>605</v>
      </c>
      <c r="J116" s="26">
        <f>SUM(J117:J127)</f>
        <v>149</v>
      </c>
      <c r="K116" s="27">
        <f t="shared" si="59"/>
        <v>274</v>
      </c>
      <c r="L116" s="28">
        <f t="shared" si="59"/>
        <v>4</v>
      </c>
      <c r="M116" s="45">
        <f t="shared" si="42"/>
        <v>1990.7343382658</v>
      </c>
      <c r="N116" s="31">
        <f t="shared" si="43"/>
        <v>556.6311713455954</v>
      </c>
      <c r="O116" s="31">
        <f t="shared" si="44"/>
        <v>2.7658691743880515</v>
      </c>
      <c r="P116" s="31">
        <f t="shared" si="45"/>
        <v>0</v>
      </c>
      <c r="Q116" s="31">
        <f t="shared" si="46"/>
        <v>77.44433688286544</v>
      </c>
      <c r="R116" s="31">
        <f t="shared" si="47"/>
        <v>169.40948693126813</v>
      </c>
      <c r="S116" s="31">
        <f t="shared" si="48"/>
        <v>1184.483473931683</v>
      </c>
      <c r="T116" s="31">
        <f t="shared" si="49"/>
        <v>418.33771262619274</v>
      </c>
      <c r="U116" s="31">
        <f t="shared" si="50"/>
        <v>189.46203844558153</v>
      </c>
      <c r="V116" s="31">
        <f t="shared" si="51"/>
        <v>2.7658691743880515</v>
      </c>
      <c r="W116" s="32"/>
      <c r="X116" s="65">
        <f>SUM(X117:X127)</f>
        <v>144620</v>
      </c>
      <c r="Y116" s="32"/>
      <c r="Z116" s="32"/>
      <c r="AA116" s="32"/>
      <c r="AB116" s="32"/>
    </row>
    <row r="117" spans="1:24" ht="13.5">
      <c r="A117" s="40" t="s">
        <v>118</v>
      </c>
      <c r="B117" s="34">
        <f t="shared" si="52"/>
        <v>843</v>
      </c>
      <c r="C117" s="34">
        <v>339</v>
      </c>
      <c r="D117" s="34">
        <v>0</v>
      </c>
      <c r="E117" s="34">
        <v>0</v>
      </c>
      <c r="F117" s="34">
        <v>112</v>
      </c>
      <c r="G117" s="34">
        <v>245</v>
      </c>
      <c r="H117" s="35">
        <v>147</v>
      </c>
      <c r="I117" s="34">
        <v>147</v>
      </c>
      <c r="J117" s="34">
        <v>149</v>
      </c>
      <c r="K117" s="35">
        <v>145</v>
      </c>
      <c r="L117" s="36">
        <v>0</v>
      </c>
      <c r="M117" s="37">
        <f t="shared" si="42"/>
        <v>1656.221143833867</v>
      </c>
      <c r="N117" s="38">
        <f t="shared" si="43"/>
        <v>666.0248727872846</v>
      </c>
      <c r="O117" s="38">
        <f t="shared" si="44"/>
        <v>0</v>
      </c>
      <c r="P117" s="38">
        <f t="shared" si="45"/>
        <v>0</v>
      </c>
      <c r="Q117" s="38">
        <f t="shared" si="46"/>
        <v>220.04361578812944</v>
      </c>
      <c r="R117" s="38">
        <f t="shared" si="47"/>
        <v>481.3454095365331</v>
      </c>
      <c r="S117" s="38">
        <f t="shared" si="48"/>
        <v>288.8072457219199</v>
      </c>
      <c r="T117" s="38">
        <f t="shared" si="49"/>
        <v>288.8072457219199</v>
      </c>
      <c r="U117" s="38">
        <f t="shared" si="50"/>
        <v>284.877895439989</v>
      </c>
      <c r="V117" s="38">
        <f t="shared" si="51"/>
        <v>0</v>
      </c>
      <c r="X117" s="66">
        <v>50899</v>
      </c>
    </row>
    <row r="118" spans="1:24" ht="13.5">
      <c r="A118" s="40" t="s">
        <v>119</v>
      </c>
      <c r="B118" s="34">
        <f t="shared" si="52"/>
        <v>1484</v>
      </c>
      <c r="C118" s="34">
        <v>171</v>
      </c>
      <c r="D118" s="34">
        <v>0</v>
      </c>
      <c r="E118" s="34">
        <v>0</v>
      </c>
      <c r="F118" s="34">
        <v>0</v>
      </c>
      <c r="G118" s="34">
        <v>0</v>
      </c>
      <c r="H118" s="35">
        <v>1313</v>
      </c>
      <c r="I118" s="34">
        <v>336</v>
      </c>
      <c r="J118" s="34">
        <v>0</v>
      </c>
      <c r="K118" s="35">
        <v>47</v>
      </c>
      <c r="L118" s="36">
        <v>4</v>
      </c>
      <c r="M118" s="37">
        <f t="shared" si="42"/>
        <v>4981.035813781761</v>
      </c>
      <c r="N118" s="38">
        <f t="shared" si="43"/>
        <v>573.9603262511328</v>
      </c>
      <c r="O118" s="38">
        <f t="shared" si="44"/>
        <v>0</v>
      </c>
      <c r="P118" s="38">
        <f t="shared" si="45"/>
        <v>0</v>
      </c>
      <c r="Q118" s="38">
        <f t="shared" si="46"/>
        <v>0</v>
      </c>
      <c r="R118" s="38">
        <f t="shared" si="47"/>
        <v>0</v>
      </c>
      <c r="S118" s="38">
        <f t="shared" si="48"/>
        <v>4407.075487530628</v>
      </c>
      <c r="T118" s="38">
        <f t="shared" si="49"/>
        <v>1127.7816936864363</v>
      </c>
      <c r="U118" s="38">
        <f t="shared" si="50"/>
        <v>157.75517739066223</v>
      </c>
      <c r="V118" s="38">
        <f t="shared" si="51"/>
        <v>13.425972543886148</v>
      </c>
      <c r="X118" s="66">
        <v>29793</v>
      </c>
    </row>
    <row r="119" spans="1:24" ht="13.5">
      <c r="A119" s="40" t="s">
        <v>120</v>
      </c>
      <c r="B119" s="34">
        <f t="shared" si="52"/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>
        <v>0</v>
      </c>
      <c r="J119" s="34">
        <v>0</v>
      </c>
      <c r="K119" s="35">
        <v>0</v>
      </c>
      <c r="L119" s="36">
        <v>0</v>
      </c>
      <c r="M119" s="37">
        <f t="shared" si="42"/>
        <v>0</v>
      </c>
      <c r="N119" s="38">
        <f t="shared" si="43"/>
        <v>0</v>
      </c>
      <c r="O119" s="38">
        <f t="shared" si="44"/>
        <v>0</v>
      </c>
      <c r="P119" s="38">
        <f t="shared" si="45"/>
        <v>0</v>
      </c>
      <c r="Q119" s="38">
        <f t="shared" si="46"/>
        <v>0</v>
      </c>
      <c r="R119" s="38">
        <f t="shared" si="47"/>
        <v>0</v>
      </c>
      <c r="S119" s="38">
        <f t="shared" si="48"/>
        <v>0</v>
      </c>
      <c r="T119" s="38">
        <f t="shared" si="49"/>
        <v>0</v>
      </c>
      <c r="U119" s="38">
        <f t="shared" si="50"/>
        <v>0</v>
      </c>
      <c r="V119" s="38">
        <f t="shared" si="51"/>
        <v>0</v>
      </c>
      <c r="X119" s="66">
        <v>5555</v>
      </c>
    </row>
    <row r="120" spans="1:24" ht="13.5">
      <c r="A120" s="40" t="s">
        <v>121</v>
      </c>
      <c r="B120" s="34">
        <f t="shared" si="52"/>
        <v>51</v>
      </c>
      <c r="C120" s="34">
        <v>0</v>
      </c>
      <c r="D120" s="34">
        <v>4</v>
      </c>
      <c r="E120" s="34">
        <v>0</v>
      </c>
      <c r="F120" s="34">
        <v>0</v>
      </c>
      <c r="G120" s="34">
        <v>0</v>
      </c>
      <c r="H120" s="35">
        <v>47</v>
      </c>
      <c r="I120" s="34">
        <v>12</v>
      </c>
      <c r="J120" s="34">
        <v>0</v>
      </c>
      <c r="K120" s="35">
        <v>19</v>
      </c>
      <c r="L120" s="36">
        <v>0</v>
      </c>
      <c r="M120" s="37">
        <f t="shared" si="42"/>
        <v>855.4176450855417</v>
      </c>
      <c r="N120" s="38">
        <f t="shared" si="43"/>
        <v>0</v>
      </c>
      <c r="O120" s="38">
        <f t="shared" si="44"/>
        <v>67.09158000670915</v>
      </c>
      <c r="P120" s="38">
        <f t="shared" si="45"/>
        <v>0</v>
      </c>
      <c r="Q120" s="38">
        <f t="shared" si="46"/>
        <v>0</v>
      </c>
      <c r="R120" s="38">
        <f t="shared" si="47"/>
        <v>0</v>
      </c>
      <c r="S120" s="38">
        <f t="shared" si="48"/>
        <v>788.3260650788326</v>
      </c>
      <c r="T120" s="38">
        <f t="shared" si="49"/>
        <v>201.27474002012744</v>
      </c>
      <c r="U120" s="38">
        <f t="shared" si="50"/>
        <v>318.6850050318685</v>
      </c>
      <c r="V120" s="38">
        <f t="shared" si="51"/>
        <v>0</v>
      </c>
      <c r="X120" s="66">
        <v>5962</v>
      </c>
    </row>
    <row r="121" spans="1:24" ht="13.5">
      <c r="A121" s="40" t="s">
        <v>122</v>
      </c>
      <c r="B121" s="34">
        <f t="shared" si="52"/>
        <v>109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5">
        <v>109</v>
      </c>
      <c r="I121" s="34">
        <v>38</v>
      </c>
      <c r="J121" s="34">
        <v>0</v>
      </c>
      <c r="K121" s="35">
        <v>0</v>
      </c>
      <c r="L121" s="36">
        <v>0</v>
      </c>
      <c r="M121" s="37">
        <f t="shared" si="42"/>
        <v>1064.8690894880813</v>
      </c>
      <c r="N121" s="38">
        <f t="shared" si="43"/>
        <v>0</v>
      </c>
      <c r="O121" s="38">
        <f t="shared" si="44"/>
        <v>0</v>
      </c>
      <c r="P121" s="38">
        <f t="shared" si="45"/>
        <v>0</v>
      </c>
      <c r="Q121" s="38">
        <f t="shared" si="46"/>
        <v>0</v>
      </c>
      <c r="R121" s="38">
        <f t="shared" si="47"/>
        <v>0</v>
      </c>
      <c r="S121" s="38">
        <f t="shared" si="48"/>
        <v>1064.8690894880813</v>
      </c>
      <c r="T121" s="38">
        <f t="shared" si="49"/>
        <v>371.23876514263384</v>
      </c>
      <c r="U121" s="38">
        <f t="shared" si="50"/>
        <v>0</v>
      </c>
      <c r="V121" s="38">
        <f t="shared" si="51"/>
        <v>0</v>
      </c>
      <c r="X121" s="66">
        <v>10236</v>
      </c>
    </row>
    <row r="122" spans="1:24" ht="13.5">
      <c r="A122" s="40" t="s">
        <v>123</v>
      </c>
      <c r="B122" s="34">
        <f t="shared" si="52"/>
        <v>320</v>
      </c>
      <c r="C122" s="34">
        <v>295</v>
      </c>
      <c r="D122" s="34">
        <v>0</v>
      </c>
      <c r="E122" s="34">
        <v>0</v>
      </c>
      <c r="F122" s="34">
        <v>0</v>
      </c>
      <c r="G122" s="34">
        <v>0</v>
      </c>
      <c r="H122" s="35">
        <v>25</v>
      </c>
      <c r="I122" s="34">
        <v>0</v>
      </c>
      <c r="J122" s="34">
        <v>0</v>
      </c>
      <c r="K122" s="35">
        <v>0</v>
      </c>
      <c r="L122" s="36">
        <v>0</v>
      </c>
      <c r="M122" s="37">
        <f t="shared" si="42"/>
        <v>6833.226564168268</v>
      </c>
      <c r="N122" s="38">
        <f t="shared" si="43"/>
        <v>6299.380738842622</v>
      </c>
      <c r="O122" s="38">
        <f t="shared" si="44"/>
        <v>0</v>
      </c>
      <c r="P122" s="38">
        <f t="shared" si="45"/>
        <v>0</v>
      </c>
      <c r="Q122" s="38">
        <f t="shared" si="46"/>
        <v>0</v>
      </c>
      <c r="R122" s="38">
        <f t="shared" si="47"/>
        <v>0</v>
      </c>
      <c r="S122" s="38">
        <f t="shared" si="48"/>
        <v>533.8458253256459</v>
      </c>
      <c r="T122" s="38">
        <f t="shared" si="49"/>
        <v>0</v>
      </c>
      <c r="U122" s="38">
        <f t="shared" si="50"/>
        <v>0</v>
      </c>
      <c r="V122" s="38">
        <f t="shared" si="51"/>
        <v>0</v>
      </c>
      <c r="X122" s="66">
        <v>4683</v>
      </c>
    </row>
    <row r="123" spans="1:24" ht="13.5">
      <c r="A123" s="40" t="s">
        <v>124</v>
      </c>
      <c r="B123" s="34">
        <f t="shared" si="52"/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4">
        <v>0</v>
      </c>
      <c r="J123" s="34">
        <v>0</v>
      </c>
      <c r="K123" s="35">
        <v>0</v>
      </c>
      <c r="L123" s="36">
        <v>0</v>
      </c>
      <c r="M123" s="37">
        <f t="shared" si="42"/>
        <v>0</v>
      </c>
      <c r="N123" s="38">
        <f t="shared" si="43"/>
        <v>0</v>
      </c>
      <c r="O123" s="38">
        <f t="shared" si="44"/>
        <v>0</v>
      </c>
      <c r="P123" s="38">
        <f t="shared" si="45"/>
        <v>0</v>
      </c>
      <c r="Q123" s="38">
        <f t="shared" si="46"/>
        <v>0</v>
      </c>
      <c r="R123" s="38">
        <f t="shared" si="47"/>
        <v>0</v>
      </c>
      <c r="S123" s="38">
        <f t="shared" si="48"/>
        <v>0</v>
      </c>
      <c r="T123" s="38">
        <f t="shared" si="49"/>
        <v>0</v>
      </c>
      <c r="U123" s="38">
        <f t="shared" si="50"/>
        <v>0</v>
      </c>
      <c r="V123" s="38">
        <f t="shared" si="51"/>
        <v>0</v>
      </c>
      <c r="X123" s="66">
        <v>5855</v>
      </c>
    </row>
    <row r="124" spans="1:24" ht="13.5">
      <c r="A124" s="40" t="s">
        <v>125</v>
      </c>
      <c r="B124" s="34">
        <f t="shared" si="52"/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>
        <v>0</v>
      </c>
      <c r="J124" s="34">
        <v>0</v>
      </c>
      <c r="K124" s="35">
        <v>53</v>
      </c>
      <c r="L124" s="36">
        <v>0</v>
      </c>
      <c r="M124" s="37">
        <f t="shared" si="42"/>
        <v>0</v>
      </c>
      <c r="N124" s="38">
        <f t="shared" si="43"/>
        <v>0</v>
      </c>
      <c r="O124" s="38">
        <f t="shared" si="44"/>
        <v>0</v>
      </c>
      <c r="P124" s="38">
        <f t="shared" si="45"/>
        <v>0</v>
      </c>
      <c r="Q124" s="38">
        <f t="shared" si="46"/>
        <v>0</v>
      </c>
      <c r="R124" s="38">
        <f t="shared" si="47"/>
        <v>0</v>
      </c>
      <c r="S124" s="38">
        <f t="shared" si="48"/>
        <v>0</v>
      </c>
      <c r="T124" s="38">
        <f t="shared" si="49"/>
        <v>0</v>
      </c>
      <c r="U124" s="38">
        <f t="shared" si="50"/>
        <v>411.5865496621884</v>
      </c>
      <c r="V124" s="38">
        <f t="shared" si="51"/>
        <v>0</v>
      </c>
      <c r="X124" s="66">
        <v>12877</v>
      </c>
    </row>
    <row r="125" spans="1:24" ht="13.5">
      <c r="A125" s="40" t="s">
        <v>126</v>
      </c>
      <c r="B125" s="34">
        <f t="shared" si="52"/>
        <v>0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4">
        <v>0</v>
      </c>
      <c r="J125" s="34">
        <v>0</v>
      </c>
      <c r="K125" s="35">
        <v>10</v>
      </c>
      <c r="L125" s="36">
        <v>0</v>
      </c>
      <c r="M125" s="37">
        <f t="shared" si="42"/>
        <v>0</v>
      </c>
      <c r="N125" s="38">
        <f t="shared" si="43"/>
        <v>0</v>
      </c>
      <c r="O125" s="38">
        <f t="shared" si="44"/>
        <v>0</v>
      </c>
      <c r="P125" s="38">
        <f t="shared" si="45"/>
        <v>0</v>
      </c>
      <c r="Q125" s="38">
        <f t="shared" si="46"/>
        <v>0</v>
      </c>
      <c r="R125" s="38">
        <f t="shared" si="47"/>
        <v>0</v>
      </c>
      <c r="S125" s="38">
        <f t="shared" si="48"/>
        <v>0</v>
      </c>
      <c r="T125" s="38">
        <f t="shared" si="49"/>
        <v>0</v>
      </c>
      <c r="U125" s="38">
        <f t="shared" si="50"/>
        <v>177.999288002848</v>
      </c>
      <c r="V125" s="38">
        <f t="shared" si="51"/>
        <v>0</v>
      </c>
      <c r="X125" s="66">
        <v>5618</v>
      </c>
    </row>
    <row r="126" spans="1:24" ht="13.5">
      <c r="A126" s="40" t="s">
        <v>127</v>
      </c>
      <c r="B126" s="34">
        <f t="shared" si="52"/>
        <v>72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72</v>
      </c>
      <c r="I126" s="34">
        <v>72</v>
      </c>
      <c r="J126" s="34">
        <v>0</v>
      </c>
      <c r="K126" s="35">
        <v>0</v>
      </c>
      <c r="L126" s="36">
        <v>0</v>
      </c>
      <c r="M126" s="37">
        <f t="shared" si="42"/>
        <v>1272.5344644750796</v>
      </c>
      <c r="N126" s="38">
        <f t="shared" si="43"/>
        <v>0</v>
      </c>
      <c r="O126" s="38">
        <f t="shared" si="44"/>
        <v>0</v>
      </c>
      <c r="P126" s="38">
        <f t="shared" si="45"/>
        <v>0</v>
      </c>
      <c r="Q126" s="38">
        <f t="shared" si="46"/>
        <v>0</v>
      </c>
      <c r="R126" s="38">
        <f t="shared" si="47"/>
        <v>0</v>
      </c>
      <c r="S126" s="38">
        <f t="shared" si="48"/>
        <v>1272.5344644750796</v>
      </c>
      <c r="T126" s="38">
        <f t="shared" si="49"/>
        <v>1272.5344644750796</v>
      </c>
      <c r="U126" s="38">
        <f t="shared" si="50"/>
        <v>0</v>
      </c>
      <c r="V126" s="38">
        <f t="shared" si="51"/>
        <v>0</v>
      </c>
      <c r="X126" s="66">
        <v>5658</v>
      </c>
    </row>
    <row r="127" spans="1:24" ht="13.5">
      <c r="A127" s="46" t="s">
        <v>128</v>
      </c>
      <c r="B127" s="47">
        <f t="shared" si="52"/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8">
        <v>0</v>
      </c>
      <c r="I127" s="47">
        <v>0</v>
      </c>
      <c r="J127" s="47">
        <v>0</v>
      </c>
      <c r="K127" s="48">
        <v>0</v>
      </c>
      <c r="L127" s="49">
        <v>0</v>
      </c>
      <c r="M127" s="50">
        <f t="shared" si="42"/>
        <v>0</v>
      </c>
      <c r="N127" s="51">
        <f t="shared" si="43"/>
        <v>0</v>
      </c>
      <c r="O127" s="51">
        <f t="shared" si="44"/>
        <v>0</v>
      </c>
      <c r="P127" s="51">
        <f t="shared" si="45"/>
        <v>0</v>
      </c>
      <c r="Q127" s="51">
        <f t="shared" si="46"/>
        <v>0</v>
      </c>
      <c r="R127" s="51">
        <f t="shared" si="47"/>
        <v>0</v>
      </c>
      <c r="S127" s="51">
        <f t="shared" si="48"/>
        <v>0</v>
      </c>
      <c r="T127" s="51">
        <f t="shared" si="49"/>
        <v>0</v>
      </c>
      <c r="U127" s="51">
        <f t="shared" si="50"/>
        <v>0</v>
      </c>
      <c r="V127" s="51">
        <f t="shared" si="51"/>
        <v>0</v>
      </c>
      <c r="X127" s="66">
        <v>7484</v>
      </c>
    </row>
    <row r="128" spans="1:24" ht="13.5">
      <c r="A128" s="61" t="s">
        <v>140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X128" s="66"/>
    </row>
    <row r="129" spans="1:17" ht="13.5">
      <c r="A129" s="62" t="s">
        <v>133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62" t="s">
        <v>129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63"/>
    </row>
    <row r="131" ht="13.5">
      <c r="A131" s="64"/>
    </row>
  </sheetData>
  <mergeCells count="15">
    <mergeCell ref="B67:K67"/>
    <mergeCell ref="M67:V67"/>
    <mergeCell ref="B69:B70"/>
    <mergeCell ref="J69:J70"/>
    <mergeCell ref="K69:K70"/>
    <mergeCell ref="L69:L70"/>
    <mergeCell ref="M69:M70"/>
    <mergeCell ref="A1:V1"/>
    <mergeCell ref="B3:K3"/>
    <mergeCell ref="M3:V3"/>
    <mergeCell ref="B5:B6"/>
    <mergeCell ref="J5:J6"/>
    <mergeCell ref="K5:K6"/>
    <mergeCell ref="L5:L6"/>
    <mergeCell ref="M5:M6"/>
  </mergeCells>
  <printOptions/>
  <pageMargins left="0.75" right="0.75" top="1" bottom="1" header="0.512" footer="0.512"/>
  <pageSetup horizontalDpi="600" verticalDpi="600" orientation="portrait" paperSize="9" scale="84" r:id="rId1"/>
  <rowBreaks count="1" manualBreakCount="1">
    <brk id="65" max="255" man="1"/>
  </rowBreaks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2004-08-06T08:13:25Z</cp:lastPrinted>
  <dcterms:created xsi:type="dcterms:W3CDTF">2002-12-13T06:33:39Z</dcterms:created>
  <dcterms:modified xsi:type="dcterms:W3CDTF">2004-12-13T06:36:12Z</dcterms:modified>
  <cp:category/>
  <cp:version/>
  <cp:contentType/>
  <cp:contentStatus/>
</cp:coreProperties>
</file>