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55" yWindow="65521" windowWidth="6375" windowHeight="8775" activeTab="0"/>
  </bookViews>
  <sheets>
    <sheet name="1-2a" sheetId="1" r:id="rId1"/>
  </sheets>
  <definedNames>
    <definedName name="_xlnm.Print_Area" localSheetId="0">'1-2a'!$A$1:$R$98</definedName>
    <definedName name="_xlnm.Print_Titles" localSheetId="0">'1-2a'!$3:$6</definedName>
  </definedNames>
  <calcPr fullCalcOnLoad="1"/>
</workbook>
</file>

<file path=xl/sharedStrings.xml><?xml version="1.0" encoding="utf-8"?>
<sst xmlns="http://schemas.openxmlformats.org/spreadsheetml/2006/main" count="728" uniqueCount="133">
  <si>
    <t>第１－２表　　二次保健医療圏・保健所・市区町村別にみた病床数及び人口１０万対病床数</t>
  </si>
  <si>
    <t>病　　床　　数</t>
  </si>
  <si>
    <t>人口１０万対病床数</t>
  </si>
  <si>
    <t>病院</t>
  </si>
  <si>
    <t>(再掲)
地域医療支援</t>
  </si>
  <si>
    <t>(再掲)
療養
病床</t>
  </si>
  <si>
    <t>感染症　病床</t>
  </si>
  <si>
    <t>感染症　　病床</t>
  </si>
  <si>
    <t>総      数</t>
  </si>
  <si>
    <t>（二次保健医療圏）</t>
  </si>
  <si>
    <t>千葉</t>
  </si>
  <si>
    <t>東葛南部</t>
  </si>
  <si>
    <t>東葛北部</t>
  </si>
  <si>
    <t>香取海匝</t>
  </si>
  <si>
    <t>安房</t>
  </si>
  <si>
    <t>君津</t>
  </si>
  <si>
    <t>市原</t>
  </si>
  <si>
    <t>（保健所）</t>
  </si>
  <si>
    <t>船橋市保健所</t>
  </si>
  <si>
    <t>市川保健所</t>
  </si>
  <si>
    <t>松戸保健所</t>
  </si>
  <si>
    <t>野田保健所</t>
  </si>
  <si>
    <t>印旛保健所</t>
  </si>
  <si>
    <t>長生保健所</t>
  </si>
  <si>
    <t>夷隅保健所</t>
  </si>
  <si>
    <t>市原保健所</t>
  </si>
  <si>
    <t>君津保健所</t>
  </si>
  <si>
    <t>習志野保健所</t>
  </si>
  <si>
    <t>香取保健所</t>
  </si>
  <si>
    <t>海匝保健所</t>
  </si>
  <si>
    <t>山武保健所</t>
  </si>
  <si>
    <t>安房保健所</t>
  </si>
  <si>
    <t>（市町村）</t>
  </si>
  <si>
    <t>千葉市中央区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</si>
  <si>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</si>
  <si>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</si>
  <si>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</si>
  <si>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</si>
  <si>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</si>
  <si>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</si>
  <si>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</si>
  <si>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</si>
  <si>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</si>
  <si>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</si>
  <si>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</si>
  <si>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</si>
  <si>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</si>
  <si>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</si>
  <si>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</si>
  <si>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</si>
  <si>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</si>
  <si>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</si>
  <si>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</si>
  <si>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</si>
  <si>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鎌ケ谷市</t>
  </si>
  <si>
    <t>君津市</t>
  </si>
  <si>
    <t>富津市</t>
  </si>
  <si>
    <t>浦安市</t>
  </si>
  <si>
    <t>四街道市</t>
  </si>
  <si>
    <t>袖ケ浦市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</si>
  <si>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</si>
  <si>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</si>
  <si>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</si>
  <si>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</si>
  <si>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</si>
  <si>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</si>
  <si>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</si>
  <si>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</si>
  <si>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</si>
  <si>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栄町</t>
  </si>
  <si>
    <t>神崎町</t>
  </si>
  <si>
    <t>多古町</t>
  </si>
  <si>
    <t>東庄町</t>
  </si>
  <si>
    <t>大網白里町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</si>
  <si>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</si>
  <si>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</si>
  <si>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</si>
  <si>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</si>
  <si>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</si>
  <si>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</si>
  <si>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</si>
  <si>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</si>
  <si>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</si>
  <si>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</si>
  <si>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</si>
  <si>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</si>
  <si>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r>
      <t xml:space="preserve">一般　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　診療所</t>
    </r>
  </si>
  <si>
    <r>
      <t xml:space="preserve">一般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　　診療所</t>
    </r>
  </si>
  <si>
    <r>
      <t xml:space="preserve">精神　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　病床</t>
    </r>
  </si>
  <si>
    <r>
      <t xml:space="preserve">結核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　　病床</t>
    </r>
  </si>
  <si>
    <r>
      <t xml:space="preserve">療養　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　病床</t>
    </r>
  </si>
  <si>
    <t>一般　 　病床</t>
  </si>
  <si>
    <r>
      <t xml:space="preserve">精神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　　病床</t>
    </r>
  </si>
  <si>
    <r>
      <t xml:space="preserve">一般　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　病床</t>
    </r>
  </si>
  <si>
    <t>印旛</t>
  </si>
  <si>
    <t>山武長生夷隅</t>
  </si>
  <si>
    <t>山武長生夷隅</t>
  </si>
  <si>
    <t>市原</t>
  </si>
  <si>
    <t>千葉市
保健所</t>
  </si>
  <si>
    <t>船橋市
保健所</t>
  </si>
  <si>
    <t>柏市
保健所</t>
  </si>
  <si>
    <t>市川
保健所</t>
  </si>
  <si>
    <t>松戸
保健所</t>
  </si>
  <si>
    <t>野田
保健所</t>
  </si>
  <si>
    <t>印旛
保健所</t>
  </si>
  <si>
    <t>長生
保健所</t>
  </si>
  <si>
    <t>夷隅
保健所</t>
  </si>
  <si>
    <t>市原
保健所</t>
  </si>
  <si>
    <t>君津
保健所</t>
  </si>
  <si>
    <t>習志野
保健所</t>
  </si>
  <si>
    <t>香取
保健所</t>
  </si>
  <si>
    <t>海匝
保健所</t>
  </si>
  <si>
    <t>山武
保健所</t>
  </si>
  <si>
    <t>安房
保健所</t>
  </si>
  <si>
    <t>鎌ヶ谷市</t>
  </si>
  <si>
    <t>袖ヶ浦市</t>
  </si>
  <si>
    <t>匝瑳市</t>
  </si>
  <si>
    <t>酒々井町</t>
  </si>
  <si>
    <t>花見川区</t>
  </si>
  <si>
    <t>稲毛区</t>
  </si>
  <si>
    <t>若葉区</t>
  </si>
  <si>
    <t>緑　区</t>
  </si>
  <si>
    <t>美浜区</t>
  </si>
  <si>
    <t>-</t>
  </si>
  <si>
    <r>
      <t>平成2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年10月1日現在</t>
    </r>
  </si>
  <si>
    <r>
      <t>注１）人口10万対比率算出のために用いた人口は、「平成</t>
    </r>
    <r>
      <rPr>
        <sz val="11"/>
        <rFont val="ＭＳ Ｐゴシック"/>
        <family val="3"/>
      </rPr>
      <t>24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31</t>
    </r>
    <r>
      <rPr>
        <sz val="11"/>
        <rFont val="ＭＳ Ｐゴシック"/>
        <family val="3"/>
      </rPr>
      <t>日住民基本台帳年齢別人口（市区町村別）」（総務省）である。</t>
    </r>
  </si>
  <si>
    <t>　　　（県計は厚生労働省発表の率）平成23年10月1日現在推計人口を使用</t>
  </si>
  <si>
    <t>平成23年10月1日現在推計人口</t>
  </si>
  <si>
    <t>総数</t>
  </si>
  <si>
    <r>
      <t>平成2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年3月31日住民基本台帳年齢別人口（市区町村別）</t>
    </r>
    <r>
      <rPr>
        <sz val="11"/>
        <rFont val="ＭＳ Ｐゴシック"/>
        <family val="3"/>
      </rPr>
      <t>(総務省)</t>
    </r>
  </si>
  <si>
    <t>緑区</t>
  </si>
  <si>
    <t>富里市</t>
  </si>
  <si>
    <t>酒々井町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</si>
</sst>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;&quot;-&quot;"/>
    <numFmt numFmtId="177" formatCode="#,##0;\-#,##0;&quot;-&quot;"/>
    <numFmt numFmtId="178" formatCode="#,##0_);[Red]\(#,##0\)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7"/>
      <name val="ＭＳ Ｐ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3" fillId="3" borderId="0" applyNumberFormat="0" applyBorder="0" applyAlignment="0" applyProtection="0"/>
    <xf numFmtId="0" fontId="17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6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12" fillId="4" borderId="0" applyNumberFormat="0" applyBorder="0" applyAlignment="0" applyProtection="0"/>
  </cellStyleXfs>
  <cellXfs count="85">
    <xf numFmtId="0" fontId="0" fillId="0" borderId="0" xfId="0" applyAlignment="1">
      <alignment vertical="center"/>
    </xf>
    <xf numFmtId="0" fontId="0" fillId="0" borderId="0" xfId="61" applyFont="1">
      <alignment/>
      <protection/>
    </xf>
    <xf numFmtId="0" fontId="0" fillId="0" borderId="0" xfId="61" applyFont="1" applyBorder="1">
      <alignment/>
      <protection/>
    </xf>
    <xf numFmtId="0" fontId="0" fillId="0" borderId="0" xfId="61" applyFont="1" applyFill="1">
      <alignment/>
      <protection/>
    </xf>
    <xf numFmtId="176" fontId="0" fillId="0" borderId="0" xfId="61" applyNumberFormat="1" applyFont="1">
      <alignment/>
      <protection/>
    </xf>
    <xf numFmtId="176" fontId="0" fillId="0" borderId="0" xfId="61" applyNumberFormat="1" applyFont="1" applyAlignment="1">
      <alignment horizontal="center"/>
      <protection/>
    </xf>
    <xf numFmtId="0" fontId="0" fillId="0" borderId="10" xfId="61" applyFont="1" applyBorder="1" applyAlignment="1">
      <alignment/>
      <protection/>
    </xf>
    <xf numFmtId="0" fontId="0" fillId="0" borderId="11" xfId="61" applyFont="1" applyFill="1" applyBorder="1" applyAlignment="1">
      <alignment horizontal="center" vertical="center"/>
      <protection/>
    </xf>
    <xf numFmtId="0" fontId="0" fillId="0" borderId="12" xfId="61" applyFont="1" applyBorder="1" applyAlignment="1">
      <alignment/>
      <protection/>
    </xf>
    <xf numFmtId="0" fontId="0" fillId="0" borderId="13" xfId="61" applyFont="1" applyBorder="1" applyAlignment="1">
      <alignment horizontal="center" vertical="center"/>
      <protection/>
    </xf>
    <xf numFmtId="0" fontId="0" fillId="0" borderId="14" xfId="61" applyFont="1" applyBorder="1">
      <alignment/>
      <protection/>
    </xf>
    <xf numFmtId="0" fontId="0" fillId="0" borderId="15" xfId="61" applyFont="1" applyBorder="1">
      <alignment/>
      <protection/>
    </xf>
    <xf numFmtId="0" fontId="0" fillId="0" borderId="16" xfId="61" applyFont="1" applyBorder="1">
      <alignment/>
      <protection/>
    </xf>
    <xf numFmtId="0" fontId="0" fillId="0" borderId="13" xfId="61" applyFont="1" applyFill="1" applyBorder="1" applyAlignment="1">
      <alignment horizontal="center" vertical="center"/>
      <protection/>
    </xf>
    <xf numFmtId="0" fontId="0" fillId="0" borderId="17" xfId="61" applyFont="1" applyFill="1" applyBorder="1" applyAlignment="1">
      <alignment horizontal="center" vertical="center"/>
      <protection/>
    </xf>
    <xf numFmtId="0" fontId="0" fillId="0" borderId="18" xfId="61" applyFont="1" applyBorder="1" applyAlignment="1">
      <alignment horizontal="center" vertical="center"/>
      <protection/>
    </xf>
    <xf numFmtId="176" fontId="0" fillId="0" borderId="14" xfId="61" applyNumberFormat="1" applyFont="1" applyBorder="1">
      <alignment/>
      <protection/>
    </xf>
    <xf numFmtId="176" fontId="0" fillId="0" borderId="16" xfId="61" applyNumberFormat="1" applyFont="1" applyBorder="1">
      <alignment/>
      <protection/>
    </xf>
    <xf numFmtId="176" fontId="0" fillId="0" borderId="13" xfId="61" applyNumberFormat="1" applyFont="1" applyBorder="1">
      <alignment/>
      <protection/>
    </xf>
    <xf numFmtId="176" fontId="0" fillId="0" borderId="16" xfId="61" applyNumberFormat="1" applyFont="1" applyBorder="1" applyAlignment="1">
      <alignment horizontal="center" vertical="center"/>
      <protection/>
    </xf>
    <xf numFmtId="0" fontId="0" fillId="0" borderId="10" xfId="61" applyFont="1" applyBorder="1" applyAlignment="1">
      <alignment horizontal="center" vertical="center"/>
      <protection/>
    </xf>
    <xf numFmtId="0" fontId="3" fillId="0" borderId="10" xfId="61" applyFont="1" applyBorder="1" applyAlignment="1">
      <alignment horizontal="center" vertical="center"/>
      <protection/>
    </xf>
    <xf numFmtId="176" fontId="0" fillId="0" borderId="10" xfId="61" applyNumberFormat="1" applyFont="1" applyBorder="1" applyAlignment="1">
      <alignment horizontal="center" vertical="center"/>
      <protection/>
    </xf>
    <xf numFmtId="0" fontId="0" fillId="0" borderId="19" xfId="61" applyFont="1" applyBorder="1" applyAlignment="1">
      <alignment/>
      <protection/>
    </xf>
    <xf numFmtId="0" fontId="0" fillId="0" borderId="19" xfId="61" applyFont="1" applyBorder="1" applyAlignment="1">
      <alignment horizontal="center" vertical="center" wrapText="1"/>
      <protection/>
    </xf>
    <xf numFmtId="176" fontId="0" fillId="0" borderId="19" xfId="61" applyNumberFormat="1" applyFont="1" applyBorder="1" applyAlignment="1">
      <alignment horizontal="center" vertical="center" wrapText="1"/>
      <protection/>
    </xf>
    <xf numFmtId="0" fontId="4" fillId="0" borderId="12" xfId="61" applyFont="1" applyBorder="1" applyAlignment="1">
      <alignment horizontal="center" vertical="center"/>
      <protection/>
    </xf>
    <xf numFmtId="177" fontId="0" fillId="0" borderId="12" xfId="61" applyNumberFormat="1" applyFont="1" applyBorder="1">
      <alignment/>
      <protection/>
    </xf>
    <xf numFmtId="177" fontId="0" fillId="0" borderId="12" xfId="61" applyNumberFormat="1" applyFont="1" applyFill="1" applyBorder="1">
      <alignment/>
      <protection/>
    </xf>
    <xf numFmtId="177" fontId="0" fillId="0" borderId="20" xfId="61" applyNumberFormat="1" applyFont="1" applyFill="1" applyBorder="1">
      <alignment/>
      <protection/>
    </xf>
    <xf numFmtId="176" fontId="0" fillId="0" borderId="21" xfId="61" applyNumberFormat="1" applyFont="1" applyBorder="1" applyAlignment="1">
      <alignment horizontal="right"/>
      <protection/>
    </xf>
    <xf numFmtId="176" fontId="0" fillId="0" borderId="12" xfId="61" applyNumberFormat="1" applyFont="1" applyBorder="1" applyAlignment="1">
      <alignment horizontal="right"/>
      <protection/>
    </xf>
    <xf numFmtId="176" fontId="0" fillId="0" borderId="12" xfId="61" applyNumberFormat="1" applyFont="1" applyBorder="1">
      <alignment/>
      <protection/>
    </xf>
    <xf numFmtId="0" fontId="0" fillId="0" borderId="12" xfId="61" applyFont="1" applyBorder="1">
      <alignment/>
      <protection/>
    </xf>
    <xf numFmtId="177" fontId="0" fillId="0" borderId="22" xfId="61" applyNumberFormat="1" applyFont="1" applyFill="1" applyBorder="1">
      <alignment/>
      <protection/>
    </xf>
    <xf numFmtId="176" fontId="0" fillId="0" borderId="21" xfId="61" applyNumberFormat="1" applyFont="1" applyBorder="1">
      <alignment/>
      <protection/>
    </xf>
    <xf numFmtId="0" fontId="0" fillId="0" borderId="22" xfId="61" applyFont="1" applyBorder="1" applyAlignment="1">
      <alignment/>
      <protection/>
    </xf>
    <xf numFmtId="0" fontId="0" fillId="0" borderId="12" xfId="61" applyFont="1" applyBorder="1" applyAlignment="1">
      <alignment horizontal="distributed"/>
      <protection/>
    </xf>
    <xf numFmtId="177" fontId="0" fillId="0" borderId="12" xfId="61" applyNumberFormat="1" applyFont="1" applyBorder="1" applyAlignment="1">
      <alignment horizontal="right"/>
      <protection/>
    </xf>
    <xf numFmtId="0" fontId="0" fillId="0" borderId="12" xfId="61" applyFont="1" applyBorder="1" applyAlignment="1">
      <alignment horizontal="distributed" wrapText="1"/>
      <protection/>
    </xf>
    <xf numFmtId="0" fontId="0" fillId="0" borderId="19" xfId="61" applyFont="1" applyBorder="1" applyAlignment="1">
      <alignment horizontal="distributed"/>
      <protection/>
    </xf>
    <xf numFmtId="177" fontId="0" fillId="0" borderId="19" xfId="61" applyNumberFormat="1" applyFont="1" applyBorder="1" applyAlignment="1">
      <alignment horizontal="right"/>
      <protection/>
    </xf>
    <xf numFmtId="177" fontId="0" fillId="0" borderId="23" xfId="61" applyNumberFormat="1" applyFont="1" applyFill="1" applyBorder="1">
      <alignment/>
      <protection/>
    </xf>
    <xf numFmtId="177" fontId="0" fillId="0" borderId="24" xfId="61" applyNumberFormat="1" applyFont="1" applyFill="1" applyBorder="1">
      <alignment/>
      <protection/>
    </xf>
    <xf numFmtId="0" fontId="3" fillId="0" borderId="0" xfId="61" applyFont="1" applyFill="1" applyBorder="1" applyAlignment="1">
      <alignment horizontal="left"/>
      <protection/>
    </xf>
    <xf numFmtId="0" fontId="0" fillId="0" borderId="0" xfId="61" applyFont="1" applyFill="1" applyBorder="1" applyAlignment="1">
      <alignment horizontal="left"/>
      <protection/>
    </xf>
    <xf numFmtId="176" fontId="0" fillId="0" borderId="0" xfId="61" applyNumberFormat="1" applyFont="1" applyFill="1" applyBorder="1" applyAlignment="1">
      <alignment horizontal="left"/>
      <protection/>
    </xf>
    <xf numFmtId="176" fontId="0" fillId="0" borderId="0" xfId="61" applyNumberFormat="1" applyFont="1" applyAlignment="1">
      <alignment horizontal="left"/>
      <protection/>
    </xf>
    <xf numFmtId="0" fontId="0" fillId="0" borderId="0" xfId="61" applyFont="1" applyFill="1" applyBorder="1" applyAlignment="1">
      <alignment horizontal="distributed"/>
      <protection/>
    </xf>
    <xf numFmtId="0" fontId="0" fillId="0" borderId="0" xfId="0" applyFill="1" applyAlignment="1">
      <alignment vertical="center"/>
    </xf>
    <xf numFmtId="0" fontId="0" fillId="0" borderId="0" xfId="0" applyFont="1" applyAlignment="1">
      <alignment vertical="center"/>
    </xf>
    <xf numFmtId="38" fontId="0" fillId="0" borderId="0" xfId="49" applyFont="1" applyBorder="1" applyAlignment="1">
      <alignment/>
    </xf>
    <xf numFmtId="38" fontId="0" fillId="0" borderId="0" xfId="49" applyFont="1" applyAlignment="1">
      <alignment vertical="center"/>
    </xf>
    <xf numFmtId="0" fontId="3" fillId="0" borderId="12" xfId="61" applyFont="1" applyBorder="1" applyAlignment="1">
      <alignment horizontal="distributed"/>
      <protection/>
    </xf>
    <xf numFmtId="177" fontId="0" fillId="0" borderId="0" xfId="0" applyNumberFormat="1" applyAlignment="1">
      <alignment vertical="center"/>
    </xf>
    <xf numFmtId="177" fontId="20" fillId="0" borderId="12" xfId="61" applyNumberFormat="1" applyFont="1" applyBorder="1">
      <alignment/>
      <protection/>
    </xf>
    <xf numFmtId="0" fontId="2" fillId="0" borderId="0" xfId="61" applyFont="1" applyAlignment="1">
      <alignment horizontal="left" vertical="center"/>
      <protection/>
    </xf>
    <xf numFmtId="0" fontId="0" fillId="0" borderId="25" xfId="61" applyFont="1" applyBorder="1" applyAlignment="1">
      <alignment horizontal="center" vertical="center"/>
      <protection/>
    </xf>
    <xf numFmtId="0" fontId="0" fillId="0" borderId="26" xfId="61" applyFont="1" applyBorder="1" applyAlignment="1">
      <alignment horizontal="center" vertical="center"/>
      <protection/>
    </xf>
    <xf numFmtId="0" fontId="0" fillId="0" borderId="27" xfId="61" applyFont="1" applyBorder="1" applyAlignment="1">
      <alignment horizontal="center" vertical="center"/>
      <protection/>
    </xf>
    <xf numFmtId="0" fontId="0" fillId="0" borderId="16" xfId="61" applyFont="1" applyBorder="1" applyAlignment="1">
      <alignment horizontal="center" vertical="center"/>
      <protection/>
    </xf>
    <xf numFmtId="0" fontId="0" fillId="0" borderId="12" xfId="61" applyFont="1" applyBorder="1" applyAlignment="1">
      <alignment horizontal="center" vertical="center"/>
      <protection/>
    </xf>
    <xf numFmtId="0" fontId="0" fillId="0" borderId="19" xfId="61" applyFont="1" applyBorder="1" applyAlignment="1">
      <alignment horizontal="center" vertical="center"/>
      <protection/>
    </xf>
    <xf numFmtId="0" fontId="3" fillId="0" borderId="10" xfId="61" applyFont="1" applyBorder="1" applyAlignment="1">
      <alignment horizontal="center" vertical="center" wrapText="1"/>
      <protection/>
    </xf>
    <xf numFmtId="0" fontId="3" fillId="0" borderId="19" xfId="61" applyFont="1" applyBorder="1" applyAlignment="1">
      <alignment horizontal="center" vertical="center" wrapText="1"/>
      <protection/>
    </xf>
    <xf numFmtId="0" fontId="0" fillId="0" borderId="22" xfId="61" applyFont="1" applyFill="1" applyBorder="1" applyAlignment="1">
      <alignment horizontal="center" vertical="center" wrapText="1"/>
      <protection/>
    </xf>
    <xf numFmtId="0" fontId="0" fillId="0" borderId="23" xfId="61" applyFont="1" applyFill="1" applyBorder="1" applyAlignment="1">
      <alignment horizontal="center" vertical="center" wrapText="1"/>
      <protection/>
    </xf>
    <xf numFmtId="0" fontId="3" fillId="0" borderId="28" xfId="61" applyFont="1" applyFill="1" applyBorder="1" applyAlignment="1">
      <alignment horizontal="center" vertical="center" wrapText="1"/>
      <protection/>
    </xf>
    <xf numFmtId="0" fontId="3" fillId="0" borderId="24" xfId="61" applyFont="1" applyFill="1" applyBorder="1" applyAlignment="1">
      <alignment horizontal="center" vertical="center" wrapText="1"/>
      <protection/>
    </xf>
    <xf numFmtId="0" fontId="0" fillId="0" borderId="21" xfId="61" applyFont="1" applyBorder="1" applyAlignment="1">
      <alignment horizontal="center" vertical="center"/>
      <protection/>
    </xf>
    <xf numFmtId="0" fontId="0" fillId="0" borderId="29" xfId="61" applyFont="1" applyBorder="1" applyAlignment="1">
      <alignment horizontal="center" vertical="center"/>
      <protection/>
    </xf>
    <xf numFmtId="176" fontId="0" fillId="0" borderId="22" xfId="61" applyNumberFormat="1" applyFont="1" applyBorder="1" applyAlignment="1">
      <alignment horizontal="center" vertical="center" wrapText="1"/>
      <protection/>
    </xf>
    <xf numFmtId="176" fontId="0" fillId="0" borderId="23" xfId="61" applyNumberFormat="1" applyFont="1" applyBorder="1" applyAlignment="1">
      <alignment horizontal="center" vertical="center" wrapText="1"/>
      <protection/>
    </xf>
    <xf numFmtId="0" fontId="0" fillId="0" borderId="0" xfId="61" applyFont="1" applyBorder="1" applyAlignment="1">
      <alignment vertical="center"/>
      <protection/>
    </xf>
    <xf numFmtId="0" fontId="0" fillId="0" borderId="0" xfId="0" applyFont="1" applyAlignment="1">
      <alignment vertical="center"/>
    </xf>
    <xf numFmtId="0" fontId="4" fillId="0" borderId="0" xfId="61" applyFont="1" applyBorder="1" applyAlignment="1">
      <alignment vertical="center"/>
      <protection/>
    </xf>
    <xf numFmtId="0" fontId="3" fillId="0" borderId="0" xfId="61" applyFont="1" applyBorder="1" applyAlignment="1">
      <alignment vertical="center"/>
      <protection/>
    </xf>
    <xf numFmtId="0" fontId="0" fillId="0" borderId="0" xfId="61" applyFont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177" fontId="0" fillId="0" borderId="12" xfId="61" applyNumberFormat="1" applyFont="1" applyFill="1" applyBorder="1" applyAlignment="1">
      <alignment horizontal="right"/>
      <protection/>
    </xf>
    <xf numFmtId="177" fontId="0" fillId="0" borderId="0" xfId="0" applyNumberFormat="1" applyAlignment="1">
      <alignment horizontal="right" vertical="center"/>
    </xf>
    <xf numFmtId="177" fontId="0" fillId="0" borderId="22" xfId="61" applyNumberFormat="1" applyFont="1" applyBorder="1" applyAlignment="1">
      <alignment horizontal="right"/>
      <protection/>
    </xf>
    <xf numFmtId="0" fontId="0" fillId="0" borderId="12" xfId="0" applyBorder="1" applyAlignment="1">
      <alignment horizontal="right" vertical="center"/>
    </xf>
    <xf numFmtId="177" fontId="20" fillId="0" borderId="12" xfId="61" applyNumberFormat="1" applyFont="1" applyBorder="1" applyAlignment="1">
      <alignment horizontal="right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4"/>
  <sheetViews>
    <sheetView tabSelected="1" view="pageBreakPreview" zoomScale="75" zoomScaleNormal="85" zoomScaleSheetLayoutView="7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7" sqref="B7"/>
    </sheetView>
  </sheetViews>
  <sheetFormatPr defaultColWidth="9.00390625" defaultRowHeight="13.5"/>
  <cols>
    <col min="1" max="1" width="10.25390625" style="0" customWidth="1"/>
    <col min="2" max="8" width="7.50390625" style="0" customWidth="1"/>
    <col min="9" max="9" width="7.50390625" style="49" customWidth="1"/>
    <col min="10" max="10" width="6.375" style="49" customWidth="1"/>
    <col min="11" max="17" width="7.50390625" style="0" customWidth="1"/>
    <col min="18" max="18" width="6.50390625" style="0" customWidth="1"/>
    <col min="19" max="19" width="9.00390625" style="0" hidden="1" customWidth="1"/>
    <col min="20" max="20" width="9.00390625" style="79" hidden="1" customWidth="1"/>
    <col min="21" max="21" width="11.50390625" style="52" hidden="1" customWidth="1"/>
    <col min="22" max="22" width="9.00390625" style="0" hidden="1" customWidth="1"/>
  </cols>
  <sheetData>
    <row r="1" spans="1:22" ht="14.25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0"/>
      <c r="T1" s="74"/>
      <c r="U1" s="50"/>
      <c r="V1" s="50"/>
    </row>
    <row r="2" spans="1:22" ht="13.5">
      <c r="A2" s="1"/>
      <c r="B2" s="1"/>
      <c r="C2" s="1"/>
      <c r="D2" s="1"/>
      <c r="E2" s="1"/>
      <c r="F2" s="1"/>
      <c r="G2" s="1"/>
      <c r="H2" s="1"/>
      <c r="I2" s="3"/>
      <c r="J2" s="3"/>
      <c r="K2" s="1"/>
      <c r="L2" s="4"/>
      <c r="M2" s="4"/>
      <c r="N2" s="4"/>
      <c r="O2" s="4"/>
      <c r="P2" s="4"/>
      <c r="Q2" s="5" t="s">
        <v>124</v>
      </c>
      <c r="R2" s="4"/>
      <c r="S2" s="50"/>
      <c r="T2" s="74"/>
      <c r="U2" s="50"/>
      <c r="V2" s="50"/>
    </row>
    <row r="3" spans="1:19" ht="13.5">
      <c r="A3" s="6"/>
      <c r="B3" s="57" t="s">
        <v>1</v>
      </c>
      <c r="C3" s="58"/>
      <c r="D3" s="58"/>
      <c r="E3" s="58"/>
      <c r="F3" s="58"/>
      <c r="G3" s="58"/>
      <c r="H3" s="58"/>
      <c r="I3" s="58"/>
      <c r="J3" s="7"/>
      <c r="K3" s="59" t="s">
        <v>2</v>
      </c>
      <c r="L3" s="58"/>
      <c r="M3" s="58"/>
      <c r="N3" s="58"/>
      <c r="O3" s="58"/>
      <c r="P3" s="58"/>
      <c r="Q3" s="58"/>
      <c r="R3" s="60"/>
      <c r="S3" s="50"/>
    </row>
    <row r="4" spans="1:19" ht="13.5">
      <c r="A4" s="8"/>
      <c r="B4" s="9"/>
      <c r="C4" s="10"/>
      <c r="D4" s="10"/>
      <c r="E4" s="10"/>
      <c r="F4" s="2"/>
      <c r="G4" s="11"/>
      <c r="H4" s="12"/>
      <c r="I4" s="13"/>
      <c r="J4" s="14"/>
      <c r="K4" s="15"/>
      <c r="L4" s="16"/>
      <c r="M4" s="16"/>
      <c r="N4" s="16"/>
      <c r="O4" s="16"/>
      <c r="P4" s="17"/>
      <c r="Q4" s="18"/>
      <c r="R4" s="19"/>
      <c r="S4" s="1"/>
    </row>
    <row r="5" spans="1:19" ht="13.5">
      <c r="A5" s="8"/>
      <c r="B5" s="61" t="s">
        <v>3</v>
      </c>
      <c r="C5" s="20"/>
      <c r="D5" s="21"/>
      <c r="E5" s="20"/>
      <c r="F5" s="9"/>
      <c r="G5" s="20"/>
      <c r="H5" s="63" t="s">
        <v>4</v>
      </c>
      <c r="I5" s="65" t="s">
        <v>86</v>
      </c>
      <c r="J5" s="67" t="s">
        <v>5</v>
      </c>
      <c r="K5" s="69" t="s">
        <v>3</v>
      </c>
      <c r="L5" s="22"/>
      <c r="M5" s="22"/>
      <c r="N5" s="22"/>
      <c r="O5" s="22"/>
      <c r="P5" s="22"/>
      <c r="Q5" s="71" t="s">
        <v>87</v>
      </c>
      <c r="R5" s="63" t="s">
        <v>5</v>
      </c>
      <c r="S5" s="1"/>
    </row>
    <row r="6" spans="1:22" ht="27">
      <c r="A6" s="23"/>
      <c r="B6" s="62"/>
      <c r="C6" s="24" t="s">
        <v>88</v>
      </c>
      <c r="D6" s="24" t="s">
        <v>6</v>
      </c>
      <c r="E6" s="24" t="s">
        <v>89</v>
      </c>
      <c r="F6" s="24" t="s">
        <v>90</v>
      </c>
      <c r="G6" s="24" t="s">
        <v>91</v>
      </c>
      <c r="H6" s="64"/>
      <c r="I6" s="66"/>
      <c r="J6" s="68"/>
      <c r="K6" s="70"/>
      <c r="L6" s="25" t="s">
        <v>92</v>
      </c>
      <c r="M6" s="25" t="s">
        <v>7</v>
      </c>
      <c r="N6" s="25" t="s">
        <v>89</v>
      </c>
      <c r="O6" s="25" t="s">
        <v>90</v>
      </c>
      <c r="P6" s="25" t="s">
        <v>93</v>
      </c>
      <c r="Q6" s="72"/>
      <c r="R6" s="64"/>
      <c r="T6" s="73"/>
      <c r="V6" t="s">
        <v>127</v>
      </c>
    </row>
    <row r="7" spans="1:22" ht="13.5">
      <c r="A7" s="26" t="s">
        <v>8</v>
      </c>
      <c r="B7" s="38">
        <v>56909</v>
      </c>
      <c r="C7" s="38">
        <v>12955</v>
      </c>
      <c r="D7" s="80">
        <v>58</v>
      </c>
      <c r="E7" s="80">
        <v>218</v>
      </c>
      <c r="F7" s="80">
        <v>9721</v>
      </c>
      <c r="G7" s="80">
        <v>33957</v>
      </c>
      <c r="H7" s="80">
        <v>4405</v>
      </c>
      <c r="I7" s="28">
        <v>3113</v>
      </c>
      <c r="J7" s="29">
        <v>230</v>
      </c>
      <c r="K7" s="35">
        <f>B7/V7*100000</f>
        <v>915.8191181203733</v>
      </c>
      <c r="L7" s="32">
        <f>C7/V7*100000</f>
        <v>208.48084969423883</v>
      </c>
      <c r="M7" s="32">
        <f>D7/V7*100000</f>
        <v>0.9333762471837785</v>
      </c>
      <c r="N7" s="32">
        <f>E7/V7*100000</f>
        <v>3.5082072738976504</v>
      </c>
      <c r="O7" s="32">
        <f>F7/V7*100000</f>
        <v>156.4370775667847</v>
      </c>
      <c r="P7" s="32">
        <f>G7/V7*100000</f>
        <v>546.4596073382684</v>
      </c>
      <c r="Q7" s="32">
        <f>I7/V7*100000</f>
        <v>50.09655616350177</v>
      </c>
      <c r="R7" s="32">
        <f>J7/V7*100000</f>
        <v>3.7013196009011913</v>
      </c>
      <c r="T7" s="75" t="s">
        <v>128</v>
      </c>
      <c r="U7" s="51">
        <f>SUM(U10:U18)</f>
        <v>6147619</v>
      </c>
      <c r="V7">
        <v>6214000</v>
      </c>
    </row>
    <row r="8" spans="1:21" ht="13.5">
      <c r="A8" s="33"/>
      <c r="B8" s="38"/>
      <c r="C8" s="38"/>
      <c r="D8" s="38"/>
      <c r="E8" s="38"/>
      <c r="F8" s="38"/>
      <c r="G8" s="38"/>
      <c r="H8" s="38"/>
      <c r="I8" s="34"/>
      <c r="J8" s="29"/>
      <c r="K8" s="35"/>
      <c r="L8" s="32"/>
      <c r="M8" s="32"/>
      <c r="N8" s="32"/>
      <c r="O8" s="4"/>
      <c r="P8" s="32"/>
      <c r="Q8" s="32"/>
      <c r="R8" s="32"/>
      <c r="T8" s="73"/>
      <c r="U8" s="51" t="s">
        <v>129</v>
      </c>
    </row>
    <row r="9" spans="1:21" ht="13.5">
      <c r="A9" s="36" t="s">
        <v>9</v>
      </c>
      <c r="B9" s="81"/>
      <c r="C9" s="81"/>
      <c r="D9" s="81"/>
      <c r="E9" s="81"/>
      <c r="F9" s="81"/>
      <c r="G9" s="81"/>
      <c r="H9" s="81"/>
      <c r="I9" s="54"/>
      <c r="J9" s="54"/>
      <c r="K9" s="35"/>
      <c r="L9" s="32"/>
      <c r="M9" s="32"/>
      <c r="N9" s="32"/>
      <c r="O9" s="32"/>
      <c r="P9" s="32"/>
      <c r="Q9" s="32"/>
      <c r="R9" s="32"/>
      <c r="T9" s="76" t="s">
        <v>9</v>
      </c>
      <c r="U9" s="51"/>
    </row>
    <row r="10" spans="1:21" ht="21" customHeight="1">
      <c r="A10" s="37" t="s">
        <v>10</v>
      </c>
      <c r="B10" s="82">
        <v>8967</v>
      </c>
      <c r="C10" s="82">
        <v>1447</v>
      </c>
      <c r="D10" s="82">
        <v>11</v>
      </c>
      <c r="E10" s="82">
        <v>50</v>
      </c>
      <c r="F10" s="82">
        <v>1091</v>
      </c>
      <c r="G10" s="82">
        <v>6368</v>
      </c>
      <c r="H10" s="82">
        <v>658</v>
      </c>
      <c r="I10" s="34">
        <v>560</v>
      </c>
      <c r="J10" s="29">
        <v>25</v>
      </c>
      <c r="K10" s="35">
        <f>B10/U10*100000</f>
        <v>956.8413032761171</v>
      </c>
      <c r="L10" s="32">
        <f>C10/U10*100000</f>
        <v>154.40496998333236</v>
      </c>
      <c r="M10" s="32">
        <f>D10/U10*100000</f>
        <v>1.1737765513591265</v>
      </c>
      <c r="N10" s="32">
        <f>E10/U10*100000</f>
        <v>5.335347960723302</v>
      </c>
      <c r="O10" s="32">
        <f>F10/U10*100000</f>
        <v>116.41729250298246</v>
      </c>
      <c r="P10" s="32">
        <f>G10/U10*100000</f>
        <v>679.5099162777198</v>
      </c>
      <c r="Q10" s="32">
        <f>I10/U10*100000</f>
        <v>59.75589716010099</v>
      </c>
      <c r="R10" s="32">
        <f>J10/U10*100000</f>
        <v>2.667673980361651</v>
      </c>
      <c r="T10" s="73" t="s">
        <v>10</v>
      </c>
      <c r="U10" s="51">
        <f>U21</f>
        <v>937146</v>
      </c>
    </row>
    <row r="11" spans="1:21" ht="21" customHeight="1">
      <c r="A11" s="37" t="s">
        <v>11</v>
      </c>
      <c r="B11" s="82">
        <v>14378</v>
      </c>
      <c r="C11" s="82">
        <v>3716</v>
      </c>
      <c r="D11" s="82">
        <v>8</v>
      </c>
      <c r="E11" s="82">
        <v>88</v>
      </c>
      <c r="F11" s="82">
        <v>2420</v>
      </c>
      <c r="G11" s="82">
        <v>8146</v>
      </c>
      <c r="H11" s="38">
        <v>801</v>
      </c>
      <c r="I11" s="34">
        <v>583</v>
      </c>
      <c r="J11" s="29">
        <v>11</v>
      </c>
      <c r="K11" s="35">
        <f aca="true" t="shared" si="0" ref="K11:K18">B11/U11*100000</f>
        <v>855.8501446754609</v>
      </c>
      <c r="L11" s="32">
        <f aca="true" t="shared" si="1" ref="L11:L18">C11/U11*100000</f>
        <v>221.1948210887476</v>
      </c>
      <c r="M11" s="32">
        <f aca="true" t="shared" si="2" ref="M11:M18">D11/U11*100000</f>
        <v>0.4761998301157106</v>
      </c>
      <c r="N11" s="32">
        <f aca="true" t="shared" si="3" ref="N11:N18">E11/U11*100000</f>
        <v>5.238198131272816</v>
      </c>
      <c r="O11" s="32">
        <f aca="true" t="shared" si="4" ref="O11:O18">F11/U11*100000</f>
        <v>144.05044861000246</v>
      </c>
      <c r="P11" s="32">
        <f aca="true" t="shared" si="5" ref="P11:P18">G11/U11*100000</f>
        <v>484.89047701532235</v>
      </c>
      <c r="Q11" s="32">
        <f aca="true" t="shared" si="6" ref="Q11:Q18">I11/U11*100000</f>
        <v>34.70306261968241</v>
      </c>
      <c r="R11" s="32">
        <f aca="true" t="shared" si="7" ref="R11:R18">J11/U11*100000</f>
        <v>0.654774766409102</v>
      </c>
      <c r="T11" s="73" t="s">
        <v>11</v>
      </c>
      <c r="U11" s="51">
        <f>SUM(U22,U24,U32)</f>
        <v>1679967</v>
      </c>
    </row>
    <row r="12" spans="1:21" ht="21" customHeight="1">
      <c r="A12" s="37" t="s">
        <v>12</v>
      </c>
      <c r="B12" s="82">
        <v>10852</v>
      </c>
      <c r="C12" s="82">
        <v>2441</v>
      </c>
      <c r="D12" s="82">
        <v>8</v>
      </c>
      <c r="E12" s="38" t="s">
        <v>123</v>
      </c>
      <c r="F12" s="82">
        <v>1376</v>
      </c>
      <c r="G12" s="82">
        <v>7027</v>
      </c>
      <c r="H12" s="38" t="s">
        <v>123</v>
      </c>
      <c r="I12" s="34">
        <v>498</v>
      </c>
      <c r="J12" s="29">
        <v>45</v>
      </c>
      <c r="K12" s="35">
        <f t="shared" si="0"/>
        <v>817.4992448000435</v>
      </c>
      <c r="L12" s="32">
        <f t="shared" si="1"/>
        <v>183.88459791346352</v>
      </c>
      <c r="M12" s="32">
        <f t="shared" si="2"/>
        <v>0.6026533319572749</v>
      </c>
      <c r="N12" s="31" t="s">
        <v>123</v>
      </c>
      <c r="O12" s="32">
        <f t="shared" si="4"/>
        <v>103.6563730966513</v>
      </c>
      <c r="P12" s="32">
        <f t="shared" si="5"/>
        <v>529.3556204579713</v>
      </c>
      <c r="Q12" s="32">
        <f t="shared" si="6"/>
        <v>37.51516991434036</v>
      </c>
      <c r="R12" s="32">
        <f t="shared" si="7"/>
        <v>3.389924992259671</v>
      </c>
      <c r="T12" s="73" t="s">
        <v>12</v>
      </c>
      <c r="U12" s="51">
        <f>SUM(U25,U26,U23)</f>
        <v>1327463</v>
      </c>
    </row>
    <row r="13" spans="1:21" ht="21" customHeight="1">
      <c r="A13" s="37" t="s">
        <v>94</v>
      </c>
      <c r="B13" s="83">
        <v>6633</v>
      </c>
      <c r="C13" s="83">
        <v>1520</v>
      </c>
      <c r="D13" s="83">
        <v>7</v>
      </c>
      <c r="E13" s="38" t="s">
        <v>123</v>
      </c>
      <c r="F13" s="83">
        <v>1268</v>
      </c>
      <c r="G13" s="83">
        <v>3838</v>
      </c>
      <c r="H13" s="83">
        <v>719</v>
      </c>
      <c r="I13" s="34">
        <v>361</v>
      </c>
      <c r="J13" s="29">
        <v>42</v>
      </c>
      <c r="K13" s="35">
        <f t="shared" si="0"/>
        <v>934.1608818546325</v>
      </c>
      <c r="L13" s="32">
        <f t="shared" si="1"/>
        <v>214.069733215595</v>
      </c>
      <c r="M13" s="32">
        <f t="shared" si="2"/>
        <v>0.9858474555981348</v>
      </c>
      <c r="N13" s="31" t="s">
        <v>123</v>
      </c>
      <c r="O13" s="32">
        <f t="shared" si="4"/>
        <v>178.57922481406214</v>
      </c>
      <c r="P13" s="32">
        <f t="shared" si="5"/>
        <v>540.5260763693774</v>
      </c>
      <c r="Q13" s="32">
        <f t="shared" si="6"/>
        <v>50.84156163870381</v>
      </c>
      <c r="R13" s="32">
        <f t="shared" si="7"/>
        <v>5.915084733588809</v>
      </c>
      <c r="T13" s="73" t="s">
        <v>94</v>
      </c>
      <c r="U13" s="51">
        <f>U27</f>
        <v>710049</v>
      </c>
    </row>
    <row r="14" spans="1:21" ht="21" customHeight="1">
      <c r="A14" s="37" t="s">
        <v>13</v>
      </c>
      <c r="B14" s="82">
        <v>4013</v>
      </c>
      <c r="C14" s="82">
        <v>1000</v>
      </c>
      <c r="D14" s="82">
        <v>6</v>
      </c>
      <c r="E14" s="82">
        <v>34</v>
      </c>
      <c r="F14" s="82">
        <v>797</v>
      </c>
      <c r="G14" s="82">
        <v>2176</v>
      </c>
      <c r="H14" s="38">
        <v>241</v>
      </c>
      <c r="I14" s="34">
        <v>188</v>
      </c>
      <c r="J14" s="29">
        <v>31</v>
      </c>
      <c r="K14" s="35">
        <f t="shared" si="0"/>
        <v>1353.2287978418478</v>
      </c>
      <c r="L14" s="32">
        <f t="shared" si="1"/>
        <v>337.21126285617936</v>
      </c>
      <c r="M14" s="32">
        <f t="shared" si="2"/>
        <v>2.023267577137076</v>
      </c>
      <c r="N14" s="32">
        <f t="shared" si="3"/>
        <v>11.4651829371101</v>
      </c>
      <c r="O14" s="32">
        <f t="shared" si="4"/>
        <v>268.757376496375</v>
      </c>
      <c r="P14" s="32">
        <f t="shared" si="5"/>
        <v>733.7717079750464</v>
      </c>
      <c r="Q14" s="32">
        <f t="shared" si="6"/>
        <v>63.39571741696173</v>
      </c>
      <c r="R14" s="32">
        <f t="shared" si="7"/>
        <v>10.453549148541562</v>
      </c>
      <c r="T14" s="73" t="s">
        <v>13</v>
      </c>
      <c r="U14" s="51">
        <f>SUM(U33,U34)</f>
        <v>296550</v>
      </c>
    </row>
    <row r="15" spans="1:21" ht="28.5" customHeight="1">
      <c r="A15" s="37" t="s">
        <v>95</v>
      </c>
      <c r="B15" s="82">
        <v>4126</v>
      </c>
      <c r="C15" s="82">
        <v>1061</v>
      </c>
      <c r="D15" s="82">
        <v>8</v>
      </c>
      <c r="E15" s="82">
        <v>20</v>
      </c>
      <c r="F15" s="82">
        <v>1164</v>
      </c>
      <c r="G15" s="82">
        <v>1873</v>
      </c>
      <c r="H15" s="38" t="s">
        <v>123</v>
      </c>
      <c r="I15" s="34">
        <v>247</v>
      </c>
      <c r="J15" s="29">
        <v>15</v>
      </c>
      <c r="K15" s="35">
        <f t="shared" si="0"/>
        <v>908.7905552741129</v>
      </c>
      <c r="L15" s="32">
        <f t="shared" si="1"/>
        <v>233.69529305521905</v>
      </c>
      <c r="M15" s="32">
        <f t="shared" si="2"/>
        <v>1.7620757252042905</v>
      </c>
      <c r="N15" s="32">
        <f t="shared" si="3"/>
        <v>4.405189313010727</v>
      </c>
      <c r="O15" s="32">
        <f t="shared" si="4"/>
        <v>256.3820180172243</v>
      </c>
      <c r="P15" s="32">
        <f t="shared" si="5"/>
        <v>412.5459791634546</v>
      </c>
      <c r="Q15" s="32">
        <f t="shared" si="6"/>
        <v>54.404088015682476</v>
      </c>
      <c r="R15" s="32">
        <f t="shared" si="7"/>
        <v>3.3038919847580446</v>
      </c>
      <c r="T15" s="73" t="s">
        <v>96</v>
      </c>
      <c r="U15" s="51">
        <f>SUM(U28,U29,U35)</f>
        <v>454010</v>
      </c>
    </row>
    <row r="16" spans="1:21" ht="21" customHeight="1">
      <c r="A16" s="37" t="s">
        <v>14</v>
      </c>
      <c r="B16" s="82">
        <v>2896</v>
      </c>
      <c r="C16" s="82">
        <v>815</v>
      </c>
      <c r="D16" s="82">
        <v>4</v>
      </c>
      <c r="E16" s="38" t="s">
        <v>123</v>
      </c>
      <c r="F16" s="82">
        <v>603</v>
      </c>
      <c r="G16" s="82">
        <v>1474</v>
      </c>
      <c r="H16" s="82">
        <v>925</v>
      </c>
      <c r="I16" s="34">
        <v>209</v>
      </c>
      <c r="J16" s="29">
        <v>4</v>
      </c>
      <c r="K16" s="35">
        <f t="shared" si="0"/>
        <v>2122.45137270422</v>
      </c>
      <c r="L16" s="32">
        <f t="shared" si="1"/>
        <v>597.3058939067471</v>
      </c>
      <c r="M16" s="32">
        <f t="shared" si="2"/>
        <v>2.9315626694809667</v>
      </c>
      <c r="N16" s="31" t="s">
        <v>123</v>
      </c>
      <c r="O16" s="32">
        <f t="shared" si="4"/>
        <v>441.9330724242557</v>
      </c>
      <c r="P16" s="32">
        <f t="shared" si="5"/>
        <v>1080.2808437037363</v>
      </c>
      <c r="Q16" s="32">
        <f t="shared" si="6"/>
        <v>153.17414948038052</v>
      </c>
      <c r="R16" s="32">
        <f t="shared" si="7"/>
        <v>2.9315626694809667</v>
      </c>
      <c r="T16" s="73" t="s">
        <v>14</v>
      </c>
      <c r="U16" s="51">
        <f>U36</f>
        <v>136446</v>
      </c>
    </row>
    <row r="17" spans="1:21" ht="21" customHeight="1">
      <c r="A17" s="37" t="s">
        <v>15</v>
      </c>
      <c r="B17" s="82">
        <v>2858</v>
      </c>
      <c r="C17" s="82">
        <v>606</v>
      </c>
      <c r="D17" s="82">
        <v>6</v>
      </c>
      <c r="E17" s="82">
        <v>26</v>
      </c>
      <c r="F17" s="82">
        <v>713</v>
      </c>
      <c r="G17" s="82">
        <v>1507</v>
      </c>
      <c r="H17" s="38">
        <v>661</v>
      </c>
      <c r="I17" s="34">
        <v>231</v>
      </c>
      <c r="J17" s="29">
        <v>20</v>
      </c>
      <c r="K17" s="35">
        <f t="shared" si="0"/>
        <v>872.1072160921784</v>
      </c>
      <c r="L17" s="32">
        <f t="shared" si="1"/>
        <v>184.91846499365295</v>
      </c>
      <c r="M17" s="32">
        <f t="shared" si="2"/>
        <v>1.830875891026267</v>
      </c>
      <c r="N17" s="32">
        <f t="shared" si="3"/>
        <v>7.93379552778049</v>
      </c>
      <c r="O17" s="32">
        <f t="shared" si="4"/>
        <v>217.56908505028804</v>
      </c>
      <c r="P17" s="32">
        <f t="shared" si="5"/>
        <v>459.85499462943073</v>
      </c>
      <c r="Q17" s="32">
        <f t="shared" si="6"/>
        <v>70.48872180451127</v>
      </c>
      <c r="R17" s="32">
        <f t="shared" si="7"/>
        <v>6.102919636754223</v>
      </c>
      <c r="T17" s="73" t="s">
        <v>15</v>
      </c>
      <c r="U17" s="51">
        <f>U31</f>
        <v>327712</v>
      </c>
    </row>
    <row r="18" spans="1:21" ht="21" customHeight="1">
      <c r="A18" s="37" t="s">
        <v>16</v>
      </c>
      <c r="B18" s="82">
        <v>2186</v>
      </c>
      <c r="C18" s="82">
        <v>349</v>
      </c>
      <c r="D18" s="38" t="s">
        <v>123</v>
      </c>
      <c r="E18" s="38" t="s">
        <v>123</v>
      </c>
      <c r="F18" s="82">
        <v>289</v>
      </c>
      <c r="G18" s="82">
        <v>1548</v>
      </c>
      <c r="H18" s="82">
        <v>400</v>
      </c>
      <c r="I18" s="34">
        <v>236</v>
      </c>
      <c r="J18" s="29">
        <v>37</v>
      </c>
      <c r="K18" s="35">
        <f t="shared" si="0"/>
        <v>785.5510356624358</v>
      </c>
      <c r="L18" s="32">
        <f t="shared" si="1"/>
        <v>125.41505555635412</v>
      </c>
      <c r="M18" s="31" t="s">
        <v>123</v>
      </c>
      <c r="N18" s="31" t="s">
        <v>123</v>
      </c>
      <c r="O18" s="32">
        <f t="shared" si="4"/>
        <v>103.85372795354252</v>
      </c>
      <c r="P18" s="32">
        <f t="shared" si="5"/>
        <v>556.2822521525392</v>
      </c>
      <c r="Q18" s="32">
        <f t="shared" si="6"/>
        <v>84.80788857105894</v>
      </c>
      <c r="R18" s="32">
        <f t="shared" si="7"/>
        <v>13.29615202173382</v>
      </c>
      <c r="T18" s="73" t="s">
        <v>97</v>
      </c>
      <c r="U18" s="51">
        <f>U30</f>
        <v>278276</v>
      </c>
    </row>
    <row r="19" spans="1:21" ht="13.5">
      <c r="A19" s="33"/>
      <c r="B19" s="38"/>
      <c r="C19" s="38"/>
      <c r="D19" s="38"/>
      <c r="E19" s="38"/>
      <c r="F19" s="38"/>
      <c r="G19" s="38"/>
      <c r="H19" s="38"/>
      <c r="I19" s="27"/>
      <c r="J19" s="27"/>
      <c r="K19" s="35"/>
      <c r="L19" s="32"/>
      <c r="M19" s="32"/>
      <c r="N19" s="32"/>
      <c r="O19" s="32"/>
      <c r="P19" s="32"/>
      <c r="Q19" s="32"/>
      <c r="R19" s="32"/>
      <c r="T19" s="73"/>
      <c r="U19" s="51"/>
    </row>
    <row r="20" spans="1:21" ht="13.5">
      <c r="A20" s="37" t="s">
        <v>17</v>
      </c>
      <c r="B20" s="38"/>
      <c r="C20" s="84"/>
      <c r="D20" s="84"/>
      <c r="E20" s="84"/>
      <c r="F20" s="84"/>
      <c r="G20" s="84"/>
      <c r="H20" s="84"/>
      <c r="I20" s="55"/>
      <c r="J20" s="55"/>
      <c r="K20" s="27"/>
      <c r="L20" s="27"/>
      <c r="M20" s="27"/>
      <c r="N20" s="27"/>
      <c r="O20" s="27"/>
      <c r="P20" s="27"/>
      <c r="Q20" s="27"/>
      <c r="R20" s="27"/>
      <c r="T20" s="73" t="s">
        <v>17</v>
      </c>
      <c r="U20" s="51"/>
    </row>
    <row r="21" spans="1:21" ht="27">
      <c r="A21" s="39" t="s">
        <v>98</v>
      </c>
      <c r="B21" s="83">
        <v>8967</v>
      </c>
      <c r="C21" s="83">
        <v>1447</v>
      </c>
      <c r="D21" s="83">
        <v>11</v>
      </c>
      <c r="E21" s="83">
        <v>50</v>
      </c>
      <c r="F21" s="83">
        <v>1091</v>
      </c>
      <c r="G21" s="83">
        <v>6368</v>
      </c>
      <c r="H21" s="83">
        <v>658</v>
      </c>
      <c r="I21" s="34">
        <v>560</v>
      </c>
      <c r="J21" s="29">
        <v>25</v>
      </c>
      <c r="K21" s="35">
        <f aca="true" t="shared" si="8" ref="K21:K36">B21/U21*100000</f>
        <v>956.8413032761171</v>
      </c>
      <c r="L21" s="32">
        <f aca="true" t="shared" si="9" ref="L21:L36">C21/U21*100000</f>
        <v>154.40496998333236</v>
      </c>
      <c r="M21" s="32">
        <f aca="true" t="shared" si="10" ref="M21:M36">D21/U21*100000</f>
        <v>1.1737765513591265</v>
      </c>
      <c r="N21" s="32">
        <f aca="true" t="shared" si="11" ref="N21:N36">E21/U21*100000</f>
        <v>5.335347960723302</v>
      </c>
      <c r="O21" s="32">
        <f aca="true" t="shared" si="12" ref="O21:O36">F21/U21*100000</f>
        <v>116.41729250298246</v>
      </c>
      <c r="P21" s="32">
        <f aca="true" t="shared" si="13" ref="P21:P36">G21/U21*100000</f>
        <v>679.5099162777198</v>
      </c>
      <c r="Q21" s="32">
        <f aca="true" t="shared" si="14" ref="Q21:Q36">I21/U21*100000</f>
        <v>59.75589716010099</v>
      </c>
      <c r="R21" s="32">
        <f aca="true" t="shared" si="15" ref="R21:R36">J21/U21*100000</f>
        <v>2.667673980361651</v>
      </c>
      <c r="T21" s="77" t="s">
        <v>98</v>
      </c>
      <c r="U21" s="51">
        <f>SUM(U38:U43)</f>
        <v>937146</v>
      </c>
    </row>
    <row r="22" spans="1:21" ht="27">
      <c r="A22" s="39" t="s">
        <v>99</v>
      </c>
      <c r="B22" s="83">
        <v>4389</v>
      </c>
      <c r="C22" s="83">
        <v>1323</v>
      </c>
      <c r="D22" s="83">
        <v>4</v>
      </c>
      <c r="E22" s="83" t="s">
        <v>123</v>
      </c>
      <c r="F22" s="83">
        <v>541</v>
      </c>
      <c r="G22" s="83">
        <v>2521</v>
      </c>
      <c r="H22" s="83">
        <v>446</v>
      </c>
      <c r="I22" s="34">
        <v>170</v>
      </c>
      <c r="J22" s="38" t="s">
        <v>123</v>
      </c>
      <c r="K22" s="35">
        <f t="shared" si="8"/>
        <v>727.8655248127683</v>
      </c>
      <c r="L22" s="32">
        <f t="shared" si="9"/>
        <v>219.40444049380093</v>
      </c>
      <c r="M22" s="32">
        <f t="shared" si="10"/>
        <v>0.6633543174415751</v>
      </c>
      <c r="N22" s="31" t="s">
        <v>123</v>
      </c>
      <c r="O22" s="32">
        <f t="shared" si="12"/>
        <v>89.71867143397303</v>
      </c>
      <c r="P22" s="32">
        <f t="shared" si="13"/>
        <v>418.07905856755264</v>
      </c>
      <c r="Q22" s="32">
        <f t="shared" si="14"/>
        <v>28.19255849126694</v>
      </c>
      <c r="R22" s="31" t="s">
        <v>123</v>
      </c>
      <c r="T22" s="73" t="s">
        <v>18</v>
      </c>
      <c r="U22" s="51">
        <f>U46</f>
        <v>602996</v>
      </c>
    </row>
    <row r="23" spans="1:21" ht="27">
      <c r="A23" s="39" t="s">
        <v>100</v>
      </c>
      <c r="B23" s="83">
        <v>4526</v>
      </c>
      <c r="C23" s="83">
        <v>1328</v>
      </c>
      <c r="D23" s="83" t="s">
        <v>123</v>
      </c>
      <c r="E23" s="83" t="s">
        <v>123</v>
      </c>
      <c r="F23" s="83">
        <v>411</v>
      </c>
      <c r="G23" s="83">
        <v>2787</v>
      </c>
      <c r="H23" s="83" t="s">
        <v>123</v>
      </c>
      <c r="I23" s="34">
        <v>130</v>
      </c>
      <c r="J23" s="38" t="s">
        <v>123</v>
      </c>
      <c r="K23" s="35">
        <f t="shared" si="8"/>
        <v>1142.205319355661</v>
      </c>
      <c r="L23" s="32">
        <f t="shared" si="9"/>
        <v>335.1411100539809</v>
      </c>
      <c r="M23" s="31" t="s">
        <v>123</v>
      </c>
      <c r="N23" s="31" t="s">
        <v>123</v>
      </c>
      <c r="O23" s="32">
        <f t="shared" si="12"/>
        <v>103.72213571700766</v>
      </c>
      <c r="P23" s="32">
        <f t="shared" si="13"/>
        <v>703.3420735846723</v>
      </c>
      <c r="Q23" s="32">
        <f t="shared" si="14"/>
        <v>32.80748818299512</v>
      </c>
      <c r="R23" s="31" t="s">
        <v>123</v>
      </c>
      <c r="T23" s="77" t="s">
        <v>100</v>
      </c>
      <c r="U23" s="51">
        <f>U57</f>
        <v>396251</v>
      </c>
    </row>
    <row r="24" spans="1:21" ht="27">
      <c r="A24" s="39" t="s">
        <v>101</v>
      </c>
      <c r="B24" s="38">
        <v>4396</v>
      </c>
      <c r="C24" s="38">
        <v>867</v>
      </c>
      <c r="D24" s="38">
        <v>4</v>
      </c>
      <c r="E24" s="38">
        <v>88</v>
      </c>
      <c r="F24" s="38">
        <v>372</v>
      </c>
      <c r="G24" s="38">
        <v>3065</v>
      </c>
      <c r="H24" s="38">
        <v>0</v>
      </c>
      <c r="I24" s="34">
        <v>242</v>
      </c>
      <c r="J24" s="29">
        <v>11</v>
      </c>
      <c r="K24" s="35">
        <f t="shared" si="8"/>
        <v>711.2969357276231</v>
      </c>
      <c r="L24" s="32">
        <f t="shared" si="9"/>
        <v>140.28536016284104</v>
      </c>
      <c r="M24" s="32">
        <f t="shared" si="10"/>
        <v>0.6472219615355989</v>
      </c>
      <c r="N24" s="32">
        <f t="shared" si="11"/>
        <v>14.238883153783174</v>
      </c>
      <c r="O24" s="32">
        <f t="shared" si="12"/>
        <v>60.191642422810695</v>
      </c>
      <c r="P24" s="32">
        <f t="shared" si="13"/>
        <v>495.9338280266526</v>
      </c>
      <c r="Q24" s="32">
        <f t="shared" si="14"/>
        <v>39.15692867290373</v>
      </c>
      <c r="R24" s="32">
        <f t="shared" si="15"/>
        <v>1.7798603942228968</v>
      </c>
      <c r="T24" s="73" t="s">
        <v>19</v>
      </c>
      <c r="U24" s="51">
        <f>SUM(U45,U67)</f>
        <v>618026</v>
      </c>
    </row>
    <row r="25" spans="1:21" ht="27">
      <c r="A25" s="39" t="s">
        <v>102</v>
      </c>
      <c r="B25" s="38">
        <v>4771</v>
      </c>
      <c r="C25" s="38">
        <v>370</v>
      </c>
      <c r="D25" s="38">
        <v>8</v>
      </c>
      <c r="E25" s="38">
        <v>0</v>
      </c>
      <c r="F25" s="38">
        <v>866</v>
      </c>
      <c r="G25" s="38">
        <v>3527</v>
      </c>
      <c r="H25" s="38">
        <v>0</v>
      </c>
      <c r="I25" s="34">
        <v>262</v>
      </c>
      <c r="J25" s="29">
        <v>45</v>
      </c>
      <c r="K25" s="35">
        <f t="shared" si="8"/>
        <v>614.9463806970509</v>
      </c>
      <c r="L25" s="32">
        <f t="shared" si="9"/>
        <v>47.69024541142503</v>
      </c>
      <c r="M25" s="32">
        <f t="shared" si="10"/>
        <v>1.031140441328109</v>
      </c>
      <c r="N25" s="32">
        <f t="shared" si="11"/>
        <v>0</v>
      </c>
      <c r="O25" s="32">
        <f t="shared" si="12"/>
        <v>111.6209527737678</v>
      </c>
      <c r="P25" s="32">
        <f t="shared" si="13"/>
        <v>454.60404207053</v>
      </c>
      <c r="Q25" s="32">
        <f t="shared" si="14"/>
        <v>33.76984945349557</v>
      </c>
      <c r="R25" s="32">
        <f t="shared" si="15"/>
        <v>5.800164982470613</v>
      </c>
      <c r="T25" s="73" t="s">
        <v>20</v>
      </c>
      <c r="U25" s="51">
        <f>SUM(U49,U60,U62)</f>
        <v>775840</v>
      </c>
    </row>
    <row r="26" spans="1:21" ht="27">
      <c r="A26" s="39" t="s">
        <v>103</v>
      </c>
      <c r="B26" s="38">
        <v>1555</v>
      </c>
      <c r="C26" s="38">
        <v>743</v>
      </c>
      <c r="D26" s="38" t="s">
        <v>123</v>
      </c>
      <c r="E26" s="38" t="s">
        <v>123</v>
      </c>
      <c r="F26" s="38">
        <v>99</v>
      </c>
      <c r="G26" s="38">
        <v>713</v>
      </c>
      <c r="H26" s="38" t="s">
        <v>123</v>
      </c>
      <c r="I26" s="34">
        <v>106</v>
      </c>
      <c r="J26" s="38" t="s">
        <v>123</v>
      </c>
      <c r="K26" s="35">
        <f t="shared" si="8"/>
        <v>1000.8238292613856</v>
      </c>
      <c r="L26" s="32">
        <f t="shared" si="9"/>
        <v>478.20714156990965</v>
      </c>
      <c r="M26" s="31" t="s">
        <v>123</v>
      </c>
      <c r="N26" s="31" t="s">
        <v>123</v>
      </c>
      <c r="O26" s="32">
        <f t="shared" si="12"/>
        <v>63.718044435290786</v>
      </c>
      <c r="P26" s="32">
        <f t="shared" si="13"/>
        <v>458.89864325618515</v>
      </c>
      <c r="Q26" s="32">
        <f t="shared" si="14"/>
        <v>68.22336070849316</v>
      </c>
      <c r="R26" s="31" t="s">
        <v>123</v>
      </c>
      <c r="T26" s="73" t="s">
        <v>21</v>
      </c>
      <c r="U26" s="51">
        <f>U50</f>
        <v>155372</v>
      </c>
    </row>
    <row r="27" spans="1:21" ht="27">
      <c r="A27" s="39" t="s">
        <v>104</v>
      </c>
      <c r="B27" s="38">
        <v>6633</v>
      </c>
      <c r="C27" s="38">
        <v>1520</v>
      </c>
      <c r="D27" s="38">
        <v>7</v>
      </c>
      <c r="E27" s="38">
        <v>0</v>
      </c>
      <c r="F27" s="38">
        <v>1268</v>
      </c>
      <c r="G27" s="38">
        <v>3838</v>
      </c>
      <c r="H27" s="38">
        <v>719</v>
      </c>
      <c r="I27" s="34">
        <v>361</v>
      </c>
      <c r="J27" s="29">
        <v>42</v>
      </c>
      <c r="K27" s="35">
        <f t="shared" si="8"/>
        <v>934.1608818546325</v>
      </c>
      <c r="L27" s="32">
        <f t="shared" si="9"/>
        <v>214.069733215595</v>
      </c>
      <c r="M27" s="32">
        <f t="shared" si="10"/>
        <v>0.9858474555981348</v>
      </c>
      <c r="N27" s="32">
        <f t="shared" si="11"/>
        <v>0</v>
      </c>
      <c r="O27" s="32">
        <f t="shared" si="12"/>
        <v>178.57922481406214</v>
      </c>
      <c r="P27" s="32">
        <f t="shared" si="13"/>
        <v>540.5260763693774</v>
      </c>
      <c r="Q27" s="32">
        <f t="shared" si="14"/>
        <v>50.84156163870381</v>
      </c>
      <c r="R27" s="32">
        <f t="shared" si="15"/>
        <v>5.915084733588809</v>
      </c>
      <c r="T27" s="73" t="s">
        <v>22</v>
      </c>
      <c r="U27" s="51">
        <f>SUM(U52,U53,U68,U70,U71,U72,U73,U79,U80)</f>
        <v>710049</v>
      </c>
    </row>
    <row r="28" spans="1:21" ht="27">
      <c r="A28" s="39" t="s">
        <v>105</v>
      </c>
      <c r="B28" s="38">
        <v>1403</v>
      </c>
      <c r="C28" s="38">
        <v>382</v>
      </c>
      <c r="D28" s="38">
        <v>0</v>
      </c>
      <c r="E28" s="38">
        <v>0</v>
      </c>
      <c r="F28" s="38">
        <v>486</v>
      </c>
      <c r="G28" s="38">
        <v>535</v>
      </c>
      <c r="H28" s="38">
        <v>0</v>
      </c>
      <c r="I28" s="34">
        <v>64</v>
      </c>
      <c r="J28" s="29">
        <v>0</v>
      </c>
      <c r="K28" s="35">
        <f t="shared" si="8"/>
        <v>897.6097860579384</v>
      </c>
      <c r="L28" s="32">
        <f t="shared" si="9"/>
        <v>244.39553690244654</v>
      </c>
      <c r="M28" s="32">
        <f t="shared" si="10"/>
        <v>0</v>
      </c>
      <c r="N28" s="32">
        <f t="shared" si="11"/>
        <v>0</v>
      </c>
      <c r="O28" s="32">
        <f t="shared" si="12"/>
        <v>310.9325417135838</v>
      </c>
      <c r="P28" s="32">
        <f t="shared" si="13"/>
        <v>342.28170744190805</v>
      </c>
      <c r="Q28" s="32">
        <f t="shared" si="14"/>
        <v>40.945849114546014</v>
      </c>
      <c r="R28" s="32">
        <f t="shared" si="15"/>
        <v>0</v>
      </c>
      <c r="T28" s="73" t="s">
        <v>23</v>
      </c>
      <c r="U28" s="51">
        <f>SUM(U51,U88:U93)</f>
        <v>156304</v>
      </c>
    </row>
    <row r="29" spans="1:21" ht="27">
      <c r="A29" s="39" t="s">
        <v>106</v>
      </c>
      <c r="B29" s="38">
        <v>1070</v>
      </c>
      <c r="C29" s="38">
        <v>305</v>
      </c>
      <c r="D29" s="38">
        <v>4</v>
      </c>
      <c r="E29" s="38">
        <v>8</v>
      </c>
      <c r="F29" s="38">
        <v>391</v>
      </c>
      <c r="G29" s="38">
        <v>362</v>
      </c>
      <c r="H29" s="38">
        <v>0</v>
      </c>
      <c r="I29" s="28">
        <v>121</v>
      </c>
      <c r="J29" s="38">
        <v>0</v>
      </c>
      <c r="K29" s="35">
        <f t="shared" si="8"/>
        <v>1337.6003200240018</v>
      </c>
      <c r="L29" s="32">
        <f t="shared" si="9"/>
        <v>381.2785958946921</v>
      </c>
      <c r="M29" s="32">
        <f t="shared" si="10"/>
        <v>5.0003750281271095</v>
      </c>
      <c r="N29" s="32">
        <f t="shared" si="11"/>
        <v>10.000750056254219</v>
      </c>
      <c r="O29" s="32">
        <f t="shared" si="12"/>
        <v>488.786658999425</v>
      </c>
      <c r="P29" s="32">
        <f t="shared" si="13"/>
        <v>452.5339400455034</v>
      </c>
      <c r="Q29" s="32">
        <f t="shared" si="14"/>
        <v>151.26134460084506</v>
      </c>
      <c r="R29" s="32">
        <f t="shared" si="15"/>
        <v>0</v>
      </c>
      <c r="T29" s="73" t="s">
        <v>24</v>
      </c>
      <c r="U29" s="51">
        <f>SUM(U58,U78,U94:U95)</f>
        <v>79994</v>
      </c>
    </row>
    <row r="30" spans="1:21" ht="27">
      <c r="A30" s="39" t="s">
        <v>107</v>
      </c>
      <c r="B30" s="38">
        <v>2186</v>
      </c>
      <c r="C30" s="38">
        <v>349</v>
      </c>
      <c r="D30" s="38" t="s">
        <v>123</v>
      </c>
      <c r="E30" s="38" t="s">
        <v>123</v>
      </c>
      <c r="F30" s="38">
        <v>289</v>
      </c>
      <c r="G30" s="38">
        <v>1548</v>
      </c>
      <c r="H30" s="38">
        <v>400</v>
      </c>
      <c r="I30" s="34">
        <v>236</v>
      </c>
      <c r="J30" s="29">
        <v>37</v>
      </c>
      <c r="K30" s="35">
        <f t="shared" si="8"/>
        <v>785.5510356624358</v>
      </c>
      <c r="L30" s="32">
        <f t="shared" si="9"/>
        <v>125.41505555635412</v>
      </c>
      <c r="M30" s="31" t="s">
        <v>123</v>
      </c>
      <c r="N30" s="31" t="s">
        <v>123</v>
      </c>
      <c r="O30" s="32">
        <f t="shared" si="12"/>
        <v>103.85372795354252</v>
      </c>
      <c r="P30" s="32">
        <f t="shared" si="13"/>
        <v>556.2822521525392</v>
      </c>
      <c r="Q30" s="32">
        <f t="shared" si="14"/>
        <v>84.80788857105894</v>
      </c>
      <c r="R30" s="32">
        <f t="shared" si="15"/>
        <v>13.29615202173382</v>
      </c>
      <c r="T30" s="73" t="s">
        <v>25</v>
      </c>
      <c r="U30" s="51">
        <f>U59</f>
        <v>278276</v>
      </c>
    </row>
    <row r="31" spans="1:21" ht="27">
      <c r="A31" s="39" t="s">
        <v>108</v>
      </c>
      <c r="B31" s="38">
        <v>2858</v>
      </c>
      <c r="C31" s="38">
        <v>606</v>
      </c>
      <c r="D31" s="38">
        <v>6</v>
      </c>
      <c r="E31" s="38">
        <v>26</v>
      </c>
      <c r="F31" s="38">
        <v>713</v>
      </c>
      <c r="G31" s="38">
        <v>1507</v>
      </c>
      <c r="H31" s="38">
        <v>661</v>
      </c>
      <c r="I31" s="34">
        <v>231</v>
      </c>
      <c r="J31" s="29">
        <v>20</v>
      </c>
      <c r="K31" s="35">
        <f t="shared" si="8"/>
        <v>872.1072160921784</v>
      </c>
      <c r="L31" s="32">
        <f t="shared" si="9"/>
        <v>184.91846499365295</v>
      </c>
      <c r="M31" s="32">
        <f t="shared" si="10"/>
        <v>1.830875891026267</v>
      </c>
      <c r="N31" s="32">
        <f t="shared" si="11"/>
        <v>7.93379552778049</v>
      </c>
      <c r="O31" s="32">
        <f t="shared" si="12"/>
        <v>217.56908505028804</v>
      </c>
      <c r="P31" s="32">
        <f t="shared" si="13"/>
        <v>459.85499462943073</v>
      </c>
      <c r="Q31" s="32">
        <f t="shared" si="14"/>
        <v>70.48872180451127</v>
      </c>
      <c r="R31" s="32">
        <f t="shared" si="15"/>
        <v>6.102919636754223</v>
      </c>
      <c r="T31" s="73" t="s">
        <v>26</v>
      </c>
      <c r="U31" s="51">
        <f>SUM(U48,U65:U66,U69)</f>
        <v>327712</v>
      </c>
    </row>
    <row r="32" spans="1:21" ht="27">
      <c r="A32" s="39" t="s">
        <v>109</v>
      </c>
      <c r="B32" s="38">
        <v>5593</v>
      </c>
      <c r="C32" s="38">
        <v>1526</v>
      </c>
      <c r="D32" s="38">
        <v>0</v>
      </c>
      <c r="E32" s="38">
        <v>0</v>
      </c>
      <c r="F32" s="38">
        <v>1507</v>
      </c>
      <c r="G32" s="38">
        <v>2560</v>
      </c>
      <c r="H32" s="38">
        <v>355</v>
      </c>
      <c r="I32" s="34">
        <v>171</v>
      </c>
      <c r="J32" s="29">
        <v>0</v>
      </c>
      <c r="K32" s="35">
        <f t="shared" si="8"/>
        <v>1218.6645458606151</v>
      </c>
      <c r="L32" s="32">
        <f t="shared" si="9"/>
        <v>332.5017158918825</v>
      </c>
      <c r="M32" s="32">
        <f t="shared" si="10"/>
        <v>0</v>
      </c>
      <c r="N32" s="32">
        <f t="shared" si="11"/>
        <v>0</v>
      </c>
      <c r="O32" s="32">
        <f t="shared" si="12"/>
        <v>328.361786270686</v>
      </c>
      <c r="P32" s="32">
        <f t="shared" si="13"/>
        <v>557.8010436980467</v>
      </c>
      <c r="Q32" s="32">
        <f t="shared" si="14"/>
        <v>37.25936659076796</v>
      </c>
      <c r="R32" s="32">
        <f t="shared" si="15"/>
        <v>0</v>
      </c>
      <c r="T32" s="73" t="s">
        <v>27</v>
      </c>
      <c r="U32" s="51">
        <f>SUM(U56,U61,U64)</f>
        <v>458945</v>
      </c>
    </row>
    <row r="33" spans="1:21" ht="27">
      <c r="A33" s="39" t="s">
        <v>110</v>
      </c>
      <c r="B33" s="38">
        <v>1255</v>
      </c>
      <c r="C33" s="38">
        <v>180</v>
      </c>
      <c r="D33" s="38">
        <v>0</v>
      </c>
      <c r="E33" s="38">
        <v>14</v>
      </c>
      <c r="F33" s="38">
        <v>395</v>
      </c>
      <c r="G33" s="38">
        <v>666</v>
      </c>
      <c r="H33" s="38">
        <v>241</v>
      </c>
      <c r="I33" s="34">
        <v>30</v>
      </c>
      <c r="J33" s="29">
        <v>0</v>
      </c>
      <c r="K33" s="35">
        <f t="shared" si="8"/>
        <v>1040.060994812126</v>
      </c>
      <c r="L33" s="32">
        <f t="shared" si="9"/>
        <v>149.17209487345235</v>
      </c>
      <c r="M33" s="32">
        <f t="shared" si="10"/>
        <v>0</v>
      </c>
      <c r="N33" s="32">
        <f t="shared" si="11"/>
        <v>11.60227404571296</v>
      </c>
      <c r="O33" s="32">
        <f t="shared" si="12"/>
        <v>327.3498748611871</v>
      </c>
      <c r="P33" s="32">
        <f t="shared" si="13"/>
        <v>551.9367510317737</v>
      </c>
      <c r="Q33" s="32">
        <f t="shared" si="14"/>
        <v>24.862015812242056</v>
      </c>
      <c r="R33" s="32">
        <f t="shared" si="15"/>
        <v>0</v>
      </c>
      <c r="T33" s="73" t="s">
        <v>28</v>
      </c>
      <c r="U33" s="51">
        <f>SUM(U76,U81:U83)</f>
        <v>120666</v>
      </c>
    </row>
    <row r="34" spans="1:21" ht="27">
      <c r="A34" s="39" t="s">
        <v>111</v>
      </c>
      <c r="B34" s="38">
        <v>2758</v>
      </c>
      <c r="C34" s="38">
        <v>820</v>
      </c>
      <c r="D34" s="38">
        <v>6</v>
      </c>
      <c r="E34" s="38">
        <v>20</v>
      </c>
      <c r="F34" s="38">
        <v>402</v>
      </c>
      <c r="G34" s="38">
        <v>1510</v>
      </c>
      <c r="H34" s="38">
        <v>0</v>
      </c>
      <c r="I34" s="34">
        <v>158</v>
      </c>
      <c r="J34" s="29">
        <v>31</v>
      </c>
      <c r="K34" s="35">
        <f t="shared" si="8"/>
        <v>1568.0789611334744</v>
      </c>
      <c r="L34" s="32">
        <f t="shared" si="9"/>
        <v>466.21636988014825</v>
      </c>
      <c r="M34" s="32">
        <f t="shared" si="10"/>
        <v>3.411339291805963</v>
      </c>
      <c r="N34" s="32">
        <f t="shared" si="11"/>
        <v>11.371130972686544</v>
      </c>
      <c r="O34" s="32">
        <f t="shared" si="12"/>
        <v>228.5597325509995</v>
      </c>
      <c r="P34" s="32">
        <f t="shared" si="13"/>
        <v>858.5203884378341</v>
      </c>
      <c r="Q34" s="32">
        <f t="shared" si="14"/>
        <v>89.8319346842237</v>
      </c>
      <c r="R34" s="32">
        <f t="shared" si="15"/>
        <v>17.625253007664142</v>
      </c>
      <c r="T34" s="73" t="s">
        <v>29</v>
      </c>
      <c r="U34" s="51">
        <f>SUM(U44,U55,U75)</f>
        <v>175884</v>
      </c>
    </row>
    <row r="35" spans="1:21" ht="27">
      <c r="A35" s="39" t="s">
        <v>112</v>
      </c>
      <c r="B35" s="38">
        <v>1653</v>
      </c>
      <c r="C35" s="38">
        <v>374</v>
      </c>
      <c r="D35" s="38">
        <v>4</v>
      </c>
      <c r="E35" s="38">
        <v>12</v>
      </c>
      <c r="F35" s="38">
        <v>287</v>
      </c>
      <c r="G35" s="38">
        <v>976</v>
      </c>
      <c r="H35" s="38">
        <v>0</v>
      </c>
      <c r="I35" s="34">
        <v>62</v>
      </c>
      <c r="J35" s="29">
        <v>15</v>
      </c>
      <c r="K35" s="35">
        <f t="shared" si="8"/>
        <v>759.2599397369002</v>
      </c>
      <c r="L35" s="32">
        <f t="shared" si="9"/>
        <v>171.78658043654002</v>
      </c>
      <c r="M35" s="32">
        <f t="shared" si="10"/>
        <v>1.8372896303373263</v>
      </c>
      <c r="N35" s="32">
        <f t="shared" si="11"/>
        <v>5.511868891011979</v>
      </c>
      <c r="O35" s="32">
        <f t="shared" si="12"/>
        <v>131.82553097670316</v>
      </c>
      <c r="P35" s="32">
        <f t="shared" si="13"/>
        <v>448.29866980230764</v>
      </c>
      <c r="Q35" s="32">
        <f t="shared" si="14"/>
        <v>28.477989270228562</v>
      </c>
      <c r="R35" s="32">
        <f t="shared" si="15"/>
        <v>6.889836113764973</v>
      </c>
      <c r="T35" s="73" t="s">
        <v>30</v>
      </c>
      <c r="U35" s="51">
        <f>SUM(U54,U77,U84:U87)</f>
        <v>217712</v>
      </c>
    </row>
    <row r="36" spans="1:21" ht="27">
      <c r="A36" s="39" t="s">
        <v>113</v>
      </c>
      <c r="B36" s="38">
        <v>2896</v>
      </c>
      <c r="C36" s="38">
        <v>815</v>
      </c>
      <c r="D36" s="38">
        <v>4</v>
      </c>
      <c r="E36" s="38">
        <v>0</v>
      </c>
      <c r="F36" s="38">
        <v>603</v>
      </c>
      <c r="G36" s="38">
        <v>1474</v>
      </c>
      <c r="H36" s="38">
        <v>925</v>
      </c>
      <c r="I36" s="34">
        <v>209</v>
      </c>
      <c r="J36" s="29">
        <v>4</v>
      </c>
      <c r="K36" s="35">
        <f t="shared" si="8"/>
        <v>2122.45137270422</v>
      </c>
      <c r="L36" s="32">
        <f t="shared" si="9"/>
        <v>597.3058939067471</v>
      </c>
      <c r="M36" s="32">
        <f t="shared" si="10"/>
        <v>2.9315626694809667</v>
      </c>
      <c r="N36" s="32">
        <f t="shared" si="11"/>
        <v>0</v>
      </c>
      <c r="O36" s="32">
        <f t="shared" si="12"/>
        <v>441.9330724242557</v>
      </c>
      <c r="P36" s="32">
        <f t="shared" si="13"/>
        <v>1080.2808437037363</v>
      </c>
      <c r="Q36" s="32">
        <f t="shared" si="14"/>
        <v>153.17414948038052</v>
      </c>
      <c r="R36" s="32">
        <f t="shared" si="15"/>
        <v>2.9315626694809667</v>
      </c>
      <c r="T36" s="73" t="s">
        <v>31</v>
      </c>
      <c r="U36" s="51">
        <f>SUM(U47,U63,U74,U96)</f>
        <v>136446</v>
      </c>
    </row>
    <row r="37" spans="1:21" ht="13.5">
      <c r="A37" s="37" t="s">
        <v>32</v>
      </c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T37" s="73"/>
      <c r="U37" s="51"/>
    </row>
    <row r="38" spans="1:21" ht="27">
      <c r="A38" s="37" t="s">
        <v>33</v>
      </c>
      <c r="B38" s="38">
        <v>4468</v>
      </c>
      <c r="C38" s="38">
        <v>800</v>
      </c>
      <c r="D38" s="38">
        <v>11</v>
      </c>
      <c r="E38" s="38">
        <v>50</v>
      </c>
      <c r="F38" s="38">
        <v>245</v>
      </c>
      <c r="G38" s="38">
        <v>3362</v>
      </c>
      <c r="H38" s="38">
        <v>455</v>
      </c>
      <c r="I38" s="34">
        <v>92</v>
      </c>
      <c r="J38" s="38" t="s">
        <v>123</v>
      </c>
      <c r="K38" s="35">
        <f>B38/U38*100000</f>
        <v>2316.250038880652</v>
      </c>
      <c r="L38" s="32">
        <f>C38/U38*100000</f>
        <v>414.72695414156703</v>
      </c>
      <c r="M38" s="32">
        <f>D38/U38*100000</f>
        <v>5.702495619446546</v>
      </c>
      <c r="N38" s="32">
        <f>E38/U38*100000</f>
        <v>25.92043463384794</v>
      </c>
      <c r="O38" s="32">
        <f aca="true" t="shared" si="16" ref="O38:O96">F38/U38*100000</f>
        <v>127.01012970585491</v>
      </c>
      <c r="P38" s="32">
        <f aca="true" t="shared" si="17" ref="P38:P96">G38/U38*100000</f>
        <v>1742.8900247799354</v>
      </c>
      <c r="Q38" s="32">
        <f aca="true" t="shared" si="18" ref="Q38:Q96">I38/U38*100000</f>
        <v>47.69359972628021</v>
      </c>
      <c r="R38" s="31" t="s">
        <v>123</v>
      </c>
      <c r="T38" s="73" t="s">
        <v>33</v>
      </c>
      <c r="U38" s="51">
        <v>192898</v>
      </c>
    </row>
    <row r="39" spans="1:21" ht="22.5" customHeight="1">
      <c r="A39" s="37" t="s">
        <v>118</v>
      </c>
      <c r="B39" s="38">
        <v>650</v>
      </c>
      <c r="C39" s="38" t="s">
        <v>123</v>
      </c>
      <c r="D39" s="38" t="s">
        <v>123</v>
      </c>
      <c r="E39" s="38" t="s">
        <v>123</v>
      </c>
      <c r="F39" s="38">
        <v>113</v>
      </c>
      <c r="G39" s="38">
        <v>537</v>
      </c>
      <c r="H39" s="38" t="s">
        <v>123</v>
      </c>
      <c r="I39" s="34">
        <v>90</v>
      </c>
      <c r="J39" s="38" t="s">
        <v>123</v>
      </c>
      <c r="K39" s="35">
        <f>B39/U39*100000</f>
        <v>369.67315206078564</v>
      </c>
      <c r="L39" s="31" t="s">
        <v>123</v>
      </c>
      <c r="M39" s="31" t="s">
        <v>123</v>
      </c>
      <c r="N39" s="31" t="s">
        <v>123</v>
      </c>
      <c r="O39" s="32">
        <f t="shared" si="16"/>
        <v>64.26625566595197</v>
      </c>
      <c r="P39" s="32">
        <f t="shared" si="17"/>
        <v>305.40689639483367</v>
      </c>
      <c r="Q39" s="32">
        <f t="shared" si="18"/>
        <v>51.185513362262625</v>
      </c>
      <c r="R39" s="31" t="s">
        <v>123</v>
      </c>
      <c r="T39" s="73" t="s">
        <v>118</v>
      </c>
      <c r="U39" s="51">
        <v>175831</v>
      </c>
    </row>
    <row r="40" spans="1:21" ht="22.5" customHeight="1">
      <c r="A40" s="37" t="s">
        <v>119</v>
      </c>
      <c r="B40" s="38">
        <v>878</v>
      </c>
      <c r="C40" s="38" t="s">
        <v>123</v>
      </c>
      <c r="D40" s="38" t="s">
        <v>123</v>
      </c>
      <c r="E40" s="38" t="s">
        <v>123</v>
      </c>
      <c r="F40" s="38">
        <v>176</v>
      </c>
      <c r="G40" s="38">
        <v>702</v>
      </c>
      <c r="H40" s="38" t="s">
        <v>123</v>
      </c>
      <c r="I40" s="34">
        <v>95</v>
      </c>
      <c r="J40" s="38" t="s">
        <v>123</v>
      </c>
      <c r="K40" s="35">
        <f>B40/U40*100000</f>
        <v>574.9911590197645</v>
      </c>
      <c r="L40" s="31" t="s">
        <v>123</v>
      </c>
      <c r="M40" s="31" t="s">
        <v>123</v>
      </c>
      <c r="N40" s="31" t="s">
        <v>123</v>
      </c>
      <c r="O40" s="32">
        <f t="shared" si="16"/>
        <v>115.26018677389357</v>
      </c>
      <c r="P40" s="32">
        <f t="shared" si="17"/>
        <v>459.73097224587093</v>
      </c>
      <c r="Q40" s="32">
        <f t="shared" si="18"/>
        <v>62.21430536090846</v>
      </c>
      <c r="R40" s="31" t="s">
        <v>123</v>
      </c>
      <c r="T40" s="73" t="s">
        <v>119</v>
      </c>
      <c r="U40" s="51">
        <v>152698</v>
      </c>
    </row>
    <row r="41" spans="1:21" ht="22.5" customHeight="1">
      <c r="A41" s="37" t="s">
        <v>120</v>
      </c>
      <c r="B41" s="38">
        <v>1167</v>
      </c>
      <c r="C41" s="38">
        <v>128</v>
      </c>
      <c r="D41" s="38" t="s">
        <v>123</v>
      </c>
      <c r="E41" s="38" t="s">
        <v>123</v>
      </c>
      <c r="F41" s="38">
        <v>400</v>
      </c>
      <c r="G41" s="38">
        <v>639</v>
      </c>
      <c r="H41" s="38" t="s">
        <v>123</v>
      </c>
      <c r="I41" s="34">
        <v>77</v>
      </c>
      <c r="J41" s="38" t="s">
        <v>123</v>
      </c>
      <c r="K41" s="35">
        <f>B41/U41*100000</f>
        <v>783.9896811640938</v>
      </c>
      <c r="L41" s="32">
        <f>C41/U41*100000</f>
        <v>85.99029921936932</v>
      </c>
      <c r="M41" s="31" t="s">
        <v>123</v>
      </c>
      <c r="N41" s="31" t="s">
        <v>123</v>
      </c>
      <c r="O41" s="32">
        <f t="shared" si="16"/>
        <v>268.7196850605291</v>
      </c>
      <c r="P41" s="32">
        <f t="shared" si="17"/>
        <v>429.2796968841953</v>
      </c>
      <c r="Q41" s="32">
        <f t="shared" si="18"/>
        <v>51.72853937415186</v>
      </c>
      <c r="R41" s="31" t="s">
        <v>123</v>
      </c>
      <c r="T41" s="73" t="s">
        <v>120</v>
      </c>
      <c r="U41" s="51">
        <v>148854</v>
      </c>
    </row>
    <row r="42" spans="1:21" ht="22.5" customHeight="1">
      <c r="A42" s="37" t="s">
        <v>121</v>
      </c>
      <c r="B42" s="38">
        <v>1092</v>
      </c>
      <c r="C42" s="38">
        <v>469</v>
      </c>
      <c r="D42" s="38" t="s">
        <v>123</v>
      </c>
      <c r="E42" s="38" t="s">
        <v>123</v>
      </c>
      <c r="F42" s="38">
        <v>126</v>
      </c>
      <c r="G42" s="38">
        <v>497</v>
      </c>
      <c r="H42" s="38">
        <v>203</v>
      </c>
      <c r="I42" s="34">
        <v>153</v>
      </c>
      <c r="J42" s="29">
        <v>12</v>
      </c>
      <c r="K42" s="35">
        <f>B42/U42*100000</f>
        <v>887.9853628786339</v>
      </c>
      <c r="L42" s="32">
        <f>C42/U42*100000</f>
        <v>381.378328928644</v>
      </c>
      <c r="M42" s="31" t="s">
        <v>123</v>
      </c>
      <c r="N42" s="31" t="s">
        <v>123</v>
      </c>
      <c r="O42" s="32">
        <f t="shared" si="16"/>
        <v>102.45984956291929</v>
      </c>
      <c r="P42" s="32">
        <f t="shared" si="17"/>
        <v>404.1471843870706</v>
      </c>
      <c r="Q42" s="32">
        <f t="shared" si="18"/>
        <v>124.4155316121163</v>
      </c>
      <c r="R42" s="32">
        <f>J42/U42*100000</f>
        <v>9.758080910754218</v>
      </c>
      <c r="T42" s="73" t="s">
        <v>130</v>
      </c>
      <c r="U42" s="51">
        <v>122975</v>
      </c>
    </row>
    <row r="43" spans="1:21" ht="22.5" customHeight="1">
      <c r="A43" s="37" t="s">
        <v>122</v>
      </c>
      <c r="B43" s="38">
        <v>712</v>
      </c>
      <c r="C43" s="38">
        <v>50</v>
      </c>
      <c r="D43" s="38" t="s">
        <v>123</v>
      </c>
      <c r="E43" s="38" t="s">
        <v>123</v>
      </c>
      <c r="F43" s="38">
        <v>31</v>
      </c>
      <c r="G43" s="38">
        <v>631</v>
      </c>
      <c r="H43" s="38" t="s">
        <v>123</v>
      </c>
      <c r="I43" s="34">
        <v>53</v>
      </c>
      <c r="J43" s="29">
        <v>13</v>
      </c>
      <c r="K43" s="35">
        <f>B43/U43*100000</f>
        <v>494.82243380359995</v>
      </c>
      <c r="L43" s="32">
        <f>C43/U43*100000</f>
        <v>34.74876641879214</v>
      </c>
      <c r="M43" s="31" t="s">
        <v>123</v>
      </c>
      <c r="N43" s="31" t="s">
        <v>123</v>
      </c>
      <c r="O43" s="32">
        <f t="shared" si="16"/>
        <v>21.544235179651125</v>
      </c>
      <c r="P43" s="32">
        <f t="shared" si="17"/>
        <v>438.52943220515675</v>
      </c>
      <c r="Q43" s="32">
        <f t="shared" si="18"/>
        <v>36.833692403919656</v>
      </c>
      <c r="R43" s="32">
        <f>J43/U43*100000</f>
        <v>9.034679268885954</v>
      </c>
      <c r="T43" s="73" t="s">
        <v>122</v>
      </c>
      <c r="U43" s="51">
        <v>143890</v>
      </c>
    </row>
    <row r="44" spans="1:21" ht="22.5" customHeight="1">
      <c r="A44" s="37" t="s">
        <v>34</v>
      </c>
      <c r="B44" s="38">
        <v>914</v>
      </c>
      <c r="C44" s="38">
        <v>150</v>
      </c>
      <c r="D44" s="38" t="s">
        <v>123</v>
      </c>
      <c r="E44" s="38">
        <v>20</v>
      </c>
      <c r="F44" s="38">
        <v>274</v>
      </c>
      <c r="G44" s="38">
        <v>470</v>
      </c>
      <c r="H44" s="38" t="s">
        <v>123</v>
      </c>
      <c r="I44" s="34">
        <v>50</v>
      </c>
      <c r="J44" s="38" t="s">
        <v>123</v>
      </c>
      <c r="K44" s="35">
        <f>B44/U44*100000</f>
        <v>1341.651376146789</v>
      </c>
      <c r="L44" s="32">
        <f>C44/U44*100000</f>
        <v>220.18348623853214</v>
      </c>
      <c r="M44" s="31" t="s">
        <v>123</v>
      </c>
      <c r="N44" s="32">
        <f>E44/U44*100000</f>
        <v>29.357798165137613</v>
      </c>
      <c r="O44" s="32">
        <f t="shared" si="16"/>
        <v>402.20183486238534</v>
      </c>
      <c r="P44" s="32">
        <f t="shared" si="17"/>
        <v>689.908256880734</v>
      </c>
      <c r="Q44" s="32">
        <f t="shared" si="18"/>
        <v>73.39449541284404</v>
      </c>
      <c r="R44" s="31" t="s">
        <v>123</v>
      </c>
      <c r="T44" s="73" t="s">
        <v>34</v>
      </c>
      <c r="U44" s="51">
        <v>68125</v>
      </c>
    </row>
    <row r="45" spans="1:21" ht="22.5" customHeight="1">
      <c r="A45" s="37" t="s">
        <v>35</v>
      </c>
      <c r="B45" s="38">
        <v>3267</v>
      </c>
      <c r="C45" s="38">
        <v>867</v>
      </c>
      <c r="D45" s="38" t="s">
        <v>123</v>
      </c>
      <c r="E45" s="38">
        <v>88</v>
      </c>
      <c r="F45" s="38">
        <v>343</v>
      </c>
      <c r="G45" s="38">
        <v>1969</v>
      </c>
      <c r="H45" s="38" t="s">
        <v>123</v>
      </c>
      <c r="I45" s="34">
        <v>171</v>
      </c>
      <c r="J45" s="29">
        <v>11</v>
      </c>
      <c r="K45" s="35">
        <f>B45/U45*100000</f>
        <v>712.2628243281249</v>
      </c>
      <c r="L45" s="32">
        <f>C45/U45*100000</f>
        <v>189.0210801017705</v>
      </c>
      <c r="M45" s="31" t="s">
        <v>123</v>
      </c>
      <c r="N45" s="32">
        <f>E45/U45*100000</f>
        <v>19.185530621632992</v>
      </c>
      <c r="O45" s="32">
        <f t="shared" si="16"/>
        <v>74.77996594568314</v>
      </c>
      <c r="P45" s="32">
        <f t="shared" si="17"/>
        <v>429.27624765903823</v>
      </c>
      <c r="Q45" s="32">
        <f t="shared" si="18"/>
        <v>37.28097427612775</v>
      </c>
      <c r="R45" s="32">
        <f>J45/U45*100000</f>
        <v>2.398191327704124</v>
      </c>
      <c r="T45" s="73" t="s">
        <v>35</v>
      </c>
      <c r="U45" s="51">
        <v>458679</v>
      </c>
    </row>
    <row r="46" spans="1:21" ht="22.5" customHeight="1">
      <c r="A46" s="37" t="s">
        <v>36</v>
      </c>
      <c r="B46" s="38">
        <v>4389</v>
      </c>
      <c r="C46" s="38">
        <v>1323</v>
      </c>
      <c r="D46" s="38">
        <v>4</v>
      </c>
      <c r="E46" s="38" t="s">
        <v>123</v>
      </c>
      <c r="F46" s="38">
        <v>541</v>
      </c>
      <c r="G46" s="38">
        <v>2521</v>
      </c>
      <c r="H46" s="38">
        <v>446</v>
      </c>
      <c r="I46" s="34">
        <v>170</v>
      </c>
      <c r="J46" s="38" t="s">
        <v>123</v>
      </c>
      <c r="K46" s="35">
        <f>B46/U46*100000</f>
        <v>727.8655248127683</v>
      </c>
      <c r="L46" s="32">
        <f>C46/U46*100000</f>
        <v>219.40444049380093</v>
      </c>
      <c r="M46" s="32">
        <f>D46/U46*100000</f>
        <v>0.6633543174415751</v>
      </c>
      <c r="N46" s="31" t="s">
        <v>123</v>
      </c>
      <c r="O46" s="32">
        <f t="shared" si="16"/>
        <v>89.71867143397303</v>
      </c>
      <c r="P46" s="32">
        <f t="shared" si="17"/>
        <v>418.07905856755264</v>
      </c>
      <c r="Q46" s="32">
        <f t="shared" si="18"/>
        <v>28.19255849126694</v>
      </c>
      <c r="R46" s="31" t="s">
        <v>123</v>
      </c>
      <c r="T46" s="73" t="s">
        <v>36</v>
      </c>
      <c r="U46" s="51">
        <v>602996</v>
      </c>
    </row>
    <row r="47" spans="1:21" ht="22.5" customHeight="1">
      <c r="A47" s="37" t="s">
        <v>37</v>
      </c>
      <c r="B47" s="38">
        <v>831</v>
      </c>
      <c r="C47" s="38">
        <v>327</v>
      </c>
      <c r="D47" s="38" t="s">
        <v>123</v>
      </c>
      <c r="E47" s="38" t="s">
        <v>123</v>
      </c>
      <c r="F47" s="38">
        <v>207</v>
      </c>
      <c r="G47" s="38">
        <v>297</v>
      </c>
      <c r="H47" s="38" t="s">
        <v>123</v>
      </c>
      <c r="I47" s="34">
        <v>92</v>
      </c>
      <c r="J47" s="29" t="s">
        <v>123</v>
      </c>
      <c r="K47" s="35">
        <f>B47/U47*100000</f>
        <v>1672.8063288845944</v>
      </c>
      <c r="L47" s="32">
        <f>C47/U47*100000</f>
        <v>658.2523099220967</v>
      </c>
      <c r="M47" s="31" t="s">
        <v>123</v>
      </c>
      <c r="N47" s="31" t="s">
        <v>123</v>
      </c>
      <c r="O47" s="32">
        <f t="shared" si="16"/>
        <v>416.6918292167402</v>
      </c>
      <c r="P47" s="32">
        <f t="shared" si="17"/>
        <v>597.8621897457576</v>
      </c>
      <c r="Q47" s="32">
        <f t="shared" si="18"/>
        <v>185.1963685407734</v>
      </c>
      <c r="R47" s="31" t="s">
        <v>123</v>
      </c>
      <c r="T47" s="73" t="s">
        <v>37</v>
      </c>
      <c r="U47" s="51">
        <v>49677</v>
      </c>
    </row>
    <row r="48" spans="1:21" ht="22.5" customHeight="1">
      <c r="A48" s="37" t="s">
        <v>38</v>
      </c>
      <c r="B48" s="38">
        <v>1874</v>
      </c>
      <c r="C48" s="38">
        <v>388</v>
      </c>
      <c r="D48" s="38">
        <v>6</v>
      </c>
      <c r="E48" s="38">
        <v>26</v>
      </c>
      <c r="F48" s="38">
        <v>377</v>
      </c>
      <c r="G48" s="38">
        <v>1077</v>
      </c>
      <c r="H48" s="38">
        <v>661</v>
      </c>
      <c r="I48" s="34">
        <v>121</v>
      </c>
      <c r="J48" s="29" t="s">
        <v>123</v>
      </c>
      <c r="K48" s="35">
        <f>B48/U48*100000</f>
        <v>1445.7980048913337</v>
      </c>
      <c r="L48" s="32">
        <f>C48/U48*100000</f>
        <v>299.3434503190168</v>
      </c>
      <c r="M48" s="32">
        <f>D48/U48*100000</f>
        <v>4.629022427613662</v>
      </c>
      <c r="N48" s="32">
        <f>E48/U48*100000</f>
        <v>20.059097186325868</v>
      </c>
      <c r="O48" s="32">
        <f t="shared" si="16"/>
        <v>290.8569092017251</v>
      </c>
      <c r="P48" s="32">
        <f t="shared" si="17"/>
        <v>830.9095257566522</v>
      </c>
      <c r="Q48" s="32">
        <f t="shared" si="18"/>
        <v>93.35195229020884</v>
      </c>
      <c r="R48" s="31" t="s">
        <v>123</v>
      </c>
      <c r="T48" s="73" t="s">
        <v>38</v>
      </c>
      <c r="U48" s="51">
        <v>129617</v>
      </c>
    </row>
    <row r="49" spans="1:21" ht="22.5" customHeight="1">
      <c r="A49" s="37" t="s">
        <v>39</v>
      </c>
      <c r="B49" s="38">
        <v>3028</v>
      </c>
      <c r="C49" s="38">
        <v>370</v>
      </c>
      <c r="D49" s="38">
        <v>8</v>
      </c>
      <c r="E49" s="38" t="s">
        <v>123</v>
      </c>
      <c r="F49" s="38">
        <v>428</v>
      </c>
      <c r="G49" s="38">
        <v>2222</v>
      </c>
      <c r="H49" s="38" t="s">
        <v>123</v>
      </c>
      <c r="I49" s="34">
        <v>186</v>
      </c>
      <c r="J49" s="29">
        <v>29</v>
      </c>
      <c r="K49" s="35">
        <f>B49/U49*100000</f>
        <v>634.9392739716835</v>
      </c>
      <c r="L49" s="32">
        <f>C49/U49*100000</f>
        <v>77.58504998993492</v>
      </c>
      <c r="M49" s="32">
        <f>D49/U49*100000</f>
        <v>1.6775145943769711</v>
      </c>
      <c r="N49" s="31" t="s">
        <v>123</v>
      </c>
      <c r="O49" s="32">
        <f t="shared" si="16"/>
        <v>89.74703079916794</v>
      </c>
      <c r="P49" s="32">
        <f t="shared" si="17"/>
        <v>465.92967858820367</v>
      </c>
      <c r="Q49" s="32">
        <f t="shared" si="18"/>
        <v>39.00221431926458</v>
      </c>
      <c r="R49" s="32">
        <f>J49/U49*100000</f>
        <v>6.08099040461652</v>
      </c>
      <c r="T49" s="73" t="s">
        <v>39</v>
      </c>
      <c r="U49" s="51">
        <v>476896</v>
      </c>
    </row>
    <row r="50" spans="1:21" ht="22.5" customHeight="1">
      <c r="A50" s="37" t="s">
        <v>40</v>
      </c>
      <c r="B50" s="38">
        <v>1555</v>
      </c>
      <c r="C50" s="38">
        <v>743</v>
      </c>
      <c r="D50" s="38" t="s">
        <v>123</v>
      </c>
      <c r="E50" s="38" t="s">
        <v>123</v>
      </c>
      <c r="F50" s="38">
        <v>99</v>
      </c>
      <c r="G50" s="38">
        <v>713</v>
      </c>
      <c r="H50" s="38" t="s">
        <v>123</v>
      </c>
      <c r="I50" s="34">
        <v>106</v>
      </c>
      <c r="J50" s="38" t="s">
        <v>123</v>
      </c>
      <c r="K50" s="35">
        <f>B50/U50*100000</f>
        <v>1000.8238292613856</v>
      </c>
      <c r="L50" s="32">
        <f>C50/U50*100000</f>
        <v>478.20714156990965</v>
      </c>
      <c r="M50" s="31" t="s">
        <v>123</v>
      </c>
      <c r="N50" s="31" t="s">
        <v>123</v>
      </c>
      <c r="O50" s="32">
        <f t="shared" si="16"/>
        <v>63.718044435290786</v>
      </c>
      <c r="P50" s="32">
        <f t="shared" si="17"/>
        <v>458.89864325618515</v>
      </c>
      <c r="Q50" s="32">
        <f t="shared" si="18"/>
        <v>68.22336070849316</v>
      </c>
      <c r="R50" s="31" t="s">
        <v>123</v>
      </c>
      <c r="T50" s="73" t="s">
        <v>40</v>
      </c>
      <c r="U50" s="51">
        <v>155372</v>
      </c>
    </row>
    <row r="51" spans="1:21" ht="22.5" customHeight="1">
      <c r="A51" s="37" t="s">
        <v>41</v>
      </c>
      <c r="B51" s="38">
        <v>1121</v>
      </c>
      <c r="C51" s="38">
        <v>382</v>
      </c>
      <c r="D51" s="38" t="s">
        <v>123</v>
      </c>
      <c r="E51" s="38" t="s">
        <v>123</v>
      </c>
      <c r="F51" s="38">
        <v>306</v>
      </c>
      <c r="G51" s="38">
        <v>433</v>
      </c>
      <c r="H51" s="38" t="s">
        <v>123</v>
      </c>
      <c r="I51" s="34">
        <v>64</v>
      </c>
      <c r="J51" s="29" t="s">
        <v>123</v>
      </c>
      <c r="K51" s="35">
        <f>B51/U51*100000</f>
        <v>1216.7721347241368</v>
      </c>
      <c r="L51" s="32">
        <f>C51/U51*100000</f>
        <v>414.6359995224088</v>
      </c>
      <c r="M51" s="31" t="s">
        <v>123</v>
      </c>
      <c r="N51" s="31" t="s">
        <v>123</v>
      </c>
      <c r="O51" s="32">
        <f t="shared" si="16"/>
        <v>332.1429734394165</v>
      </c>
      <c r="P51" s="32">
        <f t="shared" si="17"/>
        <v>469.9931617623115</v>
      </c>
      <c r="Q51" s="32">
        <f t="shared" si="18"/>
        <v>69.46781143830933</v>
      </c>
      <c r="R51" s="31" t="s">
        <v>123</v>
      </c>
      <c r="T51" s="73" t="s">
        <v>41</v>
      </c>
      <c r="U51" s="51">
        <v>92129</v>
      </c>
    </row>
    <row r="52" spans="1:21" ht="22.5" customHeight="1">
      <c r="A52" s="40" t="s">
        <v>42</v>
      </c>
      <c r="B52" s="41">
        <v>2214</v>
      </c>
      <c r="C52" s="41">
        <v>1005</v>
      </c>
      <c r="D52" s="41">
        <v>7</v>
      </c>
      <c r="E52" s="41" t="s">
        <v>123</v>
      </c>
      <c r="F52" s="41">
        <v>360</v>
      </c>
      <c r="G52" s="41">
        <v>842</v>
      </c>
      <c r="H52" s="41">
        <v>719</v>
      </c>
      <c r="I52" s="42">
        <v>91</v>
      </c>
      <c r="J52" s="43">
        <v>18</v>
      </c>
      <c r="K52" s="35">
        <f>B52/U52*100000</f>
        <v>1746.0430122790829</v>
      </c>
      <c r="L52" s="32">
        <f>C52/U52*100000</f>
        <v>792.5805001537842</v>
      </c>
      <c r="M52" s="32">
        <f>D52/U52*100000</f>
        <v>5.520461195100985</v>
      </c>
      <c r="N52" s="31" t="s">
        <v>123</v>
      </c>
      <c r="O52" s="32">
        <f t="shared" si="16"/>
        <v>283.9094328909078</v>
      </c>
      <c r="P52" s="32">
        <f t="shared" si="17"/>
        <v>664.0326180392899</v>
      </c>
      <c r="Q52" s="32">
        <f t="shared" si="18"/>
        <v>71.7659955363128</v>
      </c>
      <c r="R52" s="32">
        <f>J52/U52*100000</f>
        <v>14.195471644545389</v>
      </c>
      <c r="T52" s="73" t="s">
        <v>42</v>
      </c>
      <c r="U52" s="51">
        <v>126801</v>
      </c>
    </row>
    <row r="53" spans="1:21" ht="22.5" customHeight="1">
      <c r="A53" s="37" t="s">
        <v>43</v>
      </c>
      <c r="B53" s="38">
        <v>1212</v>
      </c>
      <c r="C53" s="38" t="s">
        <v>123</v>
      </c>
      <c r="D53" s="38" t="s">
        <v>123</v>
      </c>
      <c r="E53" s="38" t="s">
        <v>123</v>
      </c>
      <c r="F53" s="38">
        <v>136</v>
      </c>
      <c r="G53" s="38">
        <v>1076</v>
      </c>
      <c r="H53" s="38" t="s">
        <v>123</v>
      </c>
      <c r="I53" s="34">
        <v>111</v>
      </c>
      <c r="J53" s="38" t="s">
        <v>123</v>
      </c>
      <c r="K53" s="35">
        <f>B53/U53*100000</f>
        <v>688.354763960198</v>
      </c>
      <c r="L53" s="31" t="s">
        <v>123</v>
      </c>
      <c r="M53" s="31" t="s">
        <v>123</v>
      </c>
      <c r="N53" s="31" t="s">
        <v>123</v>
      </c>
      <c r="O53" s="32">
        <f t="shared" si="16"/>
        <v>77.24112862919715</v>
      </c>
      <c r="P53" s="32">
        <f t="shared" si="17"/>
        <v>611.113635331001</v>
      </c>
      <c r="Q53" s="32">
        <f t="shared" si="18"/>
        <v>63.04239174883003</v>
      </c>
      <c r="R53" s="31" t="s">
        <v>123</v>
      </c>
      <c r="T53" s="73" t="s">
        <v>43</v>
      </c>
      <c r="U53" s="51">
        <v>176072</v>
      </c>
    </row>
    <row r="54" spans="1:21" ht="22.5" customHeight="1">
      <c r="A54" s="37" t="s">
        <v>44</v>
      </c>
      <c r="B54" s="38">
        <v>652</v>
      </c>
      <c r="C54" s="38">
        <v>374</v>
      </c>
      <c r="D54" s="38" t="s">
        <v>123</v>
      </c>
      <c r="E54" s="38">
        <v>12</v>
      </c>
      <c r="F54" s="38">
        <v>52</v>
      </c>
      <c r="G54" s="38">
        <v>214</v>
      </c>
      <c r="H54" s="38" t="s">
        <v>123</v>
      </c>
      <c r="I54" s="34">
        <v>43</v>
      </c>
      <c r="J54" s="29">
        <v>15</v>
      </c>
      <c r="K54" s="35">
        <f>B54/U54*100000</f>
        <v>1100.42194092827</v>
      </c>
      <c r="L54" s="32">
        <f>C54/U54*100000</f>
        <v>631.2236286919831</v>
      </c>
      <c r="M54" s="31" t="s">
        <v>123</v>
      </c>
      <c r="N54" s="32">
        <f>E54/U54*100000</f>
        <v>20.253164556962027</v>
      </c>
      <c r="O54" s="32">
        <f t="shared" si="16"/>
        <v>87.76371308016877</v>
      </c>
      <c r="P54" s="32">
        <f t="shared" si="17"/>
        <v>361.1814345991561</v>
      </c>
      <c r="Q54" s="32">
        <f t="shared" si="18"/>
        <v>72.57383966244726</v>
      </c>
      <c r="R54" s="32">
        <f>J54/U54*100000</f>
        <v>25.31645569620253</v>
      </c>
      <c r="T54" s="73" t="s">
        <v>44</v>
      </c>
      <c r="U54" s="51">
        <v>59250</v>
      </c>
    </row>
    <row r="55" spans="1:21" ht="22.5" customHeight="1">
      <c r="A55" s="37" t="s">
        <v>45</v>
      </c>
      <c r="B55" s="38">
        <v>1477</v>
      </c>
      <c r="C55" s="38">
        <v>609</v>
      </c>
      <c r="D55" s="38">
        <v>6</v>
      </c>
      <c r="E55" s="38" t="s">
        <v>123</v>
      </c>
      <c r="F55" s="38">
        <v>45</v>
      </c>
      <c r="G55" s="38">
        <v>817</v>
      </c>
      <c r="H55" s="38" t="s">
        <v>123</v>
      </c>
      <c r="I55" s="34">
        <v>37</v>
      </c>
      <c r="J55" s="29">
        <v>12</v>
      </c>
      <c r="K55" s="35">
        <f>B55/U55*100000</f>
        <v>2166.674001378926</v>
      </c>
      <c r="L55" s="32">
        <f>C55/U55*100000</f>
        <v>893.3679531751969</v>
      </c>
      <c r="M55" s="32">
        <f>D55/U55*100000</f>
        <v>8.801654711085684</v>
      </c>
      <c r="N55" s="31" t="s">
        <v>123</v>
      </c>
      <c r="O55" s="32">
        <f t="shared" si="16"/>
        <v>66.01241033314263</v>
      </c>
      <c r="P55" s="32">
        <f t="shared" si="17"/>
        <v>1198.4919831595007</v>
      </c>
      <c r="Q55" s="32">
        <f t="shared" si="18"/>
        <v>54.27687071836172</v>
      </c>
      <c r="R55" s="32">
        <f>J55/U55*100000</f>
        <v>17.603309422171368</v>
      </c>
      <c r="T55" s="73" t="s">
        <v>45</v>
      </c>
      <c r="U55" s="51">
        <v>68169</v>
      </c>
    </row>
    <row r="56" spans="1:21" ht="22.5" customHeight="1">
      <c r="A56" s="37" t="s">
        <v>46</v>
      </c>
      <c r="B56" s="38">
        <v>1501</v>
      </c>
      <c r="C56" s="38">
        <v>108</v>
      </c>
      <c r="D56" s="38" t="s">
        <v>123</v>
      </c>
      <c r="E56" s="38" t="s">
        <v>123</v>
      </c>
      <c r="F56" s="38">
        <v>60</v>
      </c>
      <c r="G56" s="38">
        <v>1333</v>
      </c>
      <c r="H56" s="38" t="s">
        <v>123</v>
      </c>
      <c r="I56" s="34">
        <v>26</v>
      </c>
      <c r="J56" s="29" t="s">
        <v>123</v>
      </c>
      <c r="K56" s="35">
        <f>B56/U56*100000</f>
        <v>932.0260545058275</v>
      </c>
      <c r="L56" s="32">
        <f>C56/U56*100000</f>
        <v>67.06116847876707</v>
      </c>
      <c r="M56" s="31" t="s">
        <v>123</v>
      </c>
      <c r="N56" s="31" t="s">
        <v>123</v>
      </c>
      <c r="O56" s="32">
        <f t="shared" si="16"/>
        <v>37.25620471042615</v>
      </c>
      <c r="P56" s="32">
        <f t="shared" si="17"/>
        <v>827.7086813166343</v>
      </c>
      <c r="Q56" s="32">
        <f t="shared" si="18"/>
        <v>16.144355374518</v>
      </c>
      <c r="R56" s="31" t="s">
        <v>123</v>
      </c>
      <c r="T56" s="73" t="s">
        <v>46</v>
      </c>
      <c r="U56" s="51">
        <v>161047</v>
      </c>
    </row>
    <row r="57" spans="1:21" ht="22.5" customHeight="1">
      <c r="A57" s="37" t="s">
        <v>47</v>
      </c>
      <c r="B57" s="38">
        <v>4526</v>
      </c>
      <c r="C57" s="38">
        <v>1328</v>
      </c>
      <c r="D57" s="38" t="s">
        <v>123</v>
      </c>
      <c r="E57" s="38" t="s">
        <v>123</v>
      </c>
      <c r="F57" s="38">
        <v>411</v>
      </c>
      <c r="G57" s="38">
        <v>2787</v>
      </c>
      <c r="H57" s="38" t="s">
        <v>123</v>
      </c>
      <c r="I57" s="34">
        <v>130</v>
      </c>
      <c r="J57" s="38" t="s">
        <v>123</v>
      </c>
      <c r="K57" s="35">
        <f>B57/U57*100000</f>
        <v>1142.205319355661</v>
      </c>
      <c r="L57" s="32">
        <f>C57/U57*100000</f>
        <v>335.1411100539809</v>
      </c>
      <c r="M57" s="31" t="s">
        <v>123</v>
      </c>
      <c r="N57" s="31" t="s">
        <v>123</v>
      </c>
      <c r="O57" s="32">
        <f t="shared" si="16"/>
        <v>103.72213571700766</v>
      </c>
      <c r="P57" s="32">
        <f t="shared" si="17"/>
        <v>703.3420735846723</v>
      </c>
      <c r="Q57" s="32">
        <f t="shared" si="18"/>
        <v>32.80748818299512</v>
      </c>
      <c r="R57" s="31" t="s">
        <v>123</v>
      </c>
      <c r="T57" s="73" t="s">
        <v>47</v>
      </c>
      <c r="U57" s="51">
        <v>396251</v>
      </c>
    </row>
    <row r="58" spans="1:21" ht="22.5" customHeight="1">
      <c r="A58" s="37" t="s">
        <v>48</v>
      </c>
      <c r="B58" s="38">
        <v>311</v>
      </c>
      <c r="C58" s="38" t="s">
        <v>123</v>
      </c>
      <c r="D58" s="38" t="s">
        <v>123</v>
      </c>
      <c r="E58" s="38">
        <v>8</v>
      </c>
      <c r="F58" s="38">
        <v>33</v>
      </c>
      <c r="G58" s="38">
        <v>270</v>
      </c>
      <c r="H58" s="38" t="s">
        <v>123</v>
      </c>
      <c r="I58" s="34">
        <v>38</v>
      </c>
      <c r="J58" s="29" t="s">
        <v>123</v>
      </c>
      <c r="K58" s="35">
        <f>B58/U58*100000</f>
        <v>1536.8649930816366</v>
      </c>
      <c r="L58" s="31" t="s">
        <v>123</v>
      </c>
      <c r="M58" s="31" t="s">
        <v>123</v>
      </c>
      <c r="N58" s="32">
        <f>E58/U58*100000</f>
        <v>39.533504645186795</v>
      </c>
      <c r="O58" s="32">
        <f t="shared" si="16"/>
        <v>163.07570666139551</v>
      </c>
      <c r="P58" s="32">
        <f t="shared" si="17"/>
        <v>1334.2557817750544</v>
      </c>
      <c r="Q58" s="32">
        <f t="shared" si="18"/>
        <v>187.7841470646373</v>
      </c>
      <c r="R58" s="31" t="s">
        <v>123</v>
      </c>
      <c r="T58" s="73" t="s">
        <v>48</v>
      </c>
      <c r="U58" s="51">
        <v>20236</v>
      </c>
    </row>
    <row r="59" spans="1:21" ht="22.5" customHeight="1">
      <c r="A59" s="37" t="s">
        <v>49</v>
      </c>
      <c r="B59" s="38">
        <v>2186</v>
      </c>
      <c r="C59" s="38">
        <v>349</v>
      </c>
      <c r="D59" s="38" t="s">
        <v>123</v>
      </c>
      <c r="E59" s="38" t="s">
        <v>123</v>
      </c>
      <c r="F59" s="38">
        <v>289</v>
      </c>
      <c r="G59" s="38">
        <v>1548</v>
      </c>
      <c r="H59" s="38">
        <v>400</v>
      </c>
      <c r="I59" s="34">
        <v>236</v>
      </c>
      <c r="J59" s="29">
        <v>37</v>
      </c>
      <c r="K59" s="35">
        <f>B59/U59*100000</f>
        <v>785.5510356624358</v>
      </c>
      <c r="L59" s="32">
        <f>C59/U59*100000</f>
        <v>125.41505555635412</v>
      </c>
      <c r="M59" s="31" t="s">
        <v>123</v>
      </c>
      <c r="N59" s="31" t="s">
        <v>123</v>
      </c>
      <c r="O59" s="32">
        <f t="shared" si="16"/>
        <v>103.85372795354252</v>
      </c>
      <c r="P59" s="32">
        <f t="shared" si="17"/>
        <v>556.2822521525392</v>
      </c>
      <c r="Q59" s="32">
        <f t="shared" si="18"/>
        <v>84.80788857105894</v>
      </c>
      <c r="R59" s="32">
        <f>J59/U59*100000</f>
        <v>13.29615202173382</v>
      </c>
      <c r="T59" s="73" t="s">
        <v>49</v>
      </c>
      <c r="U59" s="51">
        <v>278276</v>
      </c>
    </row>
    <row r="60" spans="1:21" ht="22.5" customHeight="1">
      <c r="A60" s="37" t="s">
        <v>50</v>
      </c>
      <c r="B60" s="38">
        <v>1044</v>
      </c>
      <c r="C60" s="38" t="s">
        <v>123</v>
      </c>
      <c r="D60" s="38" t="s">
        <v>123</v>
      </c>
      <c r="E60" s="38" t="s">
        <v>123</v>
      </c>
      <c r="F60" s="38">
        <v>264</v>
      </c>
      <c r="G60" s="38">
        <v>780</v>
      </c>
      <c r="H60" s="38" t="s">
        <v>123</v>
      </c>
      <c r="I60" s="34">
        <v>32</v>
      </c>
      <c r="J60" s="29" t="s">
        <v>123</v>
      </c>
      <c r="K60" s="35">
        <f>B60/U60*100000</f>
        <v>631.9803868155816</v>
      </c>
      <c r="L60" s="31" t="s">
        <v>123</v>
      </c>
      <c r="M60" s="31" t="s">
        <v>123</v>
      </c>
      <c r="N60" s="31" t="s">
        <v>123</v>
      </c>
      <c r="O60" s="32">
        <f t="shared" si="16"/>
        <v>159.81113229819303</v>
      </c>
      <c r="P60" s="32">
        <f t="shared" si="17"/>
        <v>472.16925451738854</v>
      </c>
      <c r="Q60" s="32">
        <f t="shared" si="18"/>
        <v>19.371046339174914</v>
      </c>
      <c r="R60" s="31" t="s">
        <v>123</v>
      </c>
      <c r="T60" s="73" t="s">
        <v>50</v>
      </c>
      <c r="U60" s="51">
        <v>165195</v>
      </c>
    </row>
    <row r="61" spans="1:21" ht="22.5" customHeight="1">
      <c r="A61" s="37" t="s">
        <v>51</v>
      </c>
      <c r="B61" s="38">
        <v>2509</v>
      </c>
      <c r="C61" s="38">
        <v>1133</v>
      </c>
      <c r="D61" s="38" t="s">
        <v>123</v>
      </c>
      <c r="E61" s="38" t="s">
        <v>123</v>
      </c>
      <c r="F61" s="38">
        <v>666</v>
      </c>
      <c r="G61" s="38">
        <v>710</v>
      </c>
      <c r="H61" s="38">
        <v>355</v>
      </c>
      <c r="I61" s="34">
        <v>111</v>
      </c>
      <c r="J61" s="29" t="s">
        <v>123</v>
      </c>
      <c r="K61" s="35">
        <f>B61/U61*100000</f>
        <v>1326.9234837426752</v>
      </c>
      <c r="L61" s="32">
        <f>C61/U61*100000</f>
        <v>599.2045863214232</v>
      </c>
      <c r="M61" s="31" t="s">
        <v>123</v>
      </c>
      <c r="N61" s="31" t="s">
        <v>123</v>
      </c>
      <c r="O61" s="32">
        <f t="shared" si="16"/>
        <v>352.2244081995304</v>
      </c>
      <c r="P61" s="32">
        <f t="shared" si="17"/>
        <v>375.49448922172155</v>
      </c>
      <c r="Q61" s="32">
        <f t="shared" si="18"/>
        <v>58.70406803325506</v>
      </c>
      <c r="R61" s="31" t="s">
        <v>123</v>
      </c>
      <c r="T61" s="73" t="s">
        <v>51</v>
      </c>
      <c r="U61" s="51">
        <v>189084</v>
      </c>
    </row>
    <row r="62" spans="1:21" ht="22.5" customHeight="1">
      <c r="A62" s="37" t="s">
        <v>52</v>
      </c>
      <c r="B62" s="38">
        <v>699</v>
      </c>
      <c r="C62" s="38" t="s">
        <v>123</v>
      </c>
      <c r="D62" s="38" t="s">
        <v>123</v>
      </c>
      <c r="E62" s="38" t="s">
        <v>123</v>
      </c>
      <c r="F62" s="38">
        <v>174</v>
      </c>
      <c r="G62" s="38">
        <v>525</v>
      </c>
      <c r="H62" s="38" t="s">
        <v>123</v>
      </c>
      <c r="I62" s="34">
        <v>44</v>
      </c>
      <c r="J62" s="29">
        <v>16</v>
      </c>
      <c r="K62" s="35">
        <f>B62/U62*100000</f>
        <v>522.6207298746159</v>
      </c>
      <c r="L62" s="31" t="s">
        <v>123</v>
      </c>
      <c r="M62" s="31" t="s">
        <v>123</v>
      </c>
      <c r="N62" s="31" t="s">
        <v>123</v>
      </c>
      <c r="O62" s="32">
        <f t="shared" si="16"/>
        <v>130.09443061256533</v>
      </c>
      <c r="P62" s="32">
        <f t="shared" si="17"/>
        <v>392.52629926205054</v>
      </c>
      <c r="Q62" s="32">
        <f t="shared" si="18"/>
        <v>32.897442223867095</v>
      </c>
      <c r="R62" s="32">
        <f>J62/U62*100000</f>
        <v>11.962706263224398</v>
      </c>
      <c r="T62" s="73" t="s">
        <v>52</v>
      </c>
      <c r="U62" s="51">
        <v>133749</v>
      </c>
    </row>
    <row r="63" spans="1:21" ht="22.5" customHeight="1">
      <c r="A63" s="37" t="s">
        <v>53</v>
      </c>
      <c r="B63" s="38">
        <v>1558</v>
      </c>
      <c r="C63" s="38">
        <v>217</v>
      </c>
      <c r="D63" s="38" t="s">
        <v>123</v>
      </c>
      <c r="E63" s="38" t="s">
        <v>123</v>
      </c>
      <c r="F63" s="38">
        <v>316</v>
      </c>
      <c r="G63" s="38">
        <v>1025</v>
      </c>
      <c r="H63" s="38">
        <v>925</v>
      </c>
      <c r="I63" s="34">
        <v>47</v>
      </c>
      <c r="J63" s="29">
        <v>4</v>
      </c>
      <c r="K63" s="35">
        <f>B63/U63*100000</f>
        <v>4392.568158109899</v>
      </c>
      <c r="L63" s="32">
        <f>C63/U63*100000</f>
        <v>611.8018551411092</v>
      </c>
      <c r="M63" s="31" t="s">
        <v>123</v>
      </c>
      <c r="N63" s="31" t="s">
        <v>123</v>
      </c>
      <c r="O63" s="32">
        <f t="shared" si="16"/>
        <v>890.9188305280667</v>
      </c>
      <c r="P63" s="32">
        <f t="shared" si="17"/>
        <v>2889.847472440723</v>
      </c>
      <c r="Q63" s="32">
        <f t="shared" si="18"/>
        <v>132.5100792241112</v>
      </c>
      <c r="R63" s="32">
        <f>J63/U63*100000</f>
        <v>11.277453550988186</v>
      </c>
      <c r="T63" s="73" t="s">
        <v>53</v>
      </c>
      <c r="U63" s="51">
        <v>35469</v>
      </c>
    </row>
    <row r="64" spans="1:21" ht="22.5" customHeight="1">
      <c r="A64" s="37" t="s">
        <v>54</v>
      </c>
      <c r="B64" s="38">
        <v>1583</v>
      </c>
      <c r="C64" s="38">
        <v>285</v>
      </c>
      <c r="D64" s="38" t="s">
        <v>123</v>
      </c>
      <c r="E64" s="38" t="s">
        <v>123</v>
      </c>
      <c r="F64" s="38">
        <v>781</v>
      </c>
      <c r="G64" s="38">
        <v>517</v>
      </c>
      <c r="H64" s="38" t="s">
        <v>123</v>
      </c>
      <c r="I64" s="34">
        <v>34</v>
      </c>
      <c r="J64" s="29" t="s">
        <v>123</v>
      </c>
      <c r="K64" s="35">
        <f>B64/U64*100000</f>
        <v>1454.7760398478138</v>
      </c>
      <c r="L64" s="32">
        <f>C64/U64*100000</f>
        <v>261.9148271362141</v>
      </c>
      <c r="M64" s="31" t="s">
        <v>123</v>
      </c>
      <c r="N64" s="31" t="s">
        <v>123</v>
      </c>
      <c r="O64" s="32">
        <f t="shared" si="16"/>
        <v>717.7385262925727</v>
      </c>
      <c r="P64" s="32">
        <f t="shared" si="17"/>
        <v>475.12268641902693</v>
      </c>
      <c r="Q64" s="32">
        <f t="shared" si="18"/>
        <v>31.24597937765361</v>
      </c>
      <c r="R64" s="31" t="s">
        <v>123</v>
      </c>
      <c r="T64" s="73" t="s">
        <v>114</v>
      </c>
      <c r="U64" s="51">
        <v>108814</v>
      </c>
    </row>
    <row r="65" spans="1:21" ht="22.5" customHeight="1">
      <c r="A65" s="37" t="s">
        <v>55</v>
      </c>
      <c r="B65" s="38">
        <v>552</v>
      </c>
      <c r="C65" s="38" t="s">
        <v>123</v>
      </c>
      <c r="D65" s="38" t="s">
        <v>123</v>
      </c>
      <c r="E65" s="38" t="s">
        <v>123</v>
      </c>
      <c r="F65" s="38">
        <v>336</v>
      </c>
      <c r="G65" s="38">
        <v>216</v>
      </c>
      <c r="H65" s="38" t="s">
        <v>123</v>
      </c>
      <c r="I65" s="34">
        <v>25</v>
      </c>
      <c r="J65" s="29" t="s">
        <v>123</v>
      </c>
      <c r="K65" s="35">
        <f>B65/U65*100000</f>
        <v>620.5175476067358</v>
      </c>
      <c r="L65" s="31" t="s">
        <v>123</v>
      </c>
      <c r="M65" s="31" t="s">
        <v>123</v>
      </c>
      <c r="N65" s="31" t="s">
        <v>123</v>
      </c>
      <c r="O65" s="32">
        <f t="shared" si="16"/>
        <v>377.7063333258392</v>
      </c>
      <c r="P65" s="32">
        <f t="shared" si="17"/>
        <v>242.81121428089662</v>
      </c>
      <c r="Q65" s="32">
        <f t="shared" si="18"/>
        <v>28.1031498010297</v>
      </c>
      <c r="R65" s="31" t="s">
        <v>123</v>
      </c>
      <c r="T65" s="73" t="s">
        <v>55</v>
      </c>
      <c r="U65" s="51">
        <v>88958</v>
      </c>
    </row>
    <row r="66" spans="1:21" ht="22.5" customHeight="1">
      <c r="A66" s="37" t="s">
        <v>56</v>
      </c>
      <c r="B66" s="38">
        <v>113</v>
      </c>
      <c r="C66" s="38" t="s">
        <v>123</v>
      </c>
      <c r="D66" s="38" t="s">
        <v>123</v>
      </c>
      <c r="E66" s="38" t="s">
        <v>123</v>
      </c>
      <c r="F66" s="38" t="s">
        <v>123</v>
      </c>
      <c r="G66" s="38">
        <v>113</v>
      </c>
      <c r="H66" s="38" t="s">
        <v>123</v>
      </c>
      <c r="I66" s="34">
        <v>15</v>
      </c>
      <c r="J66" s="38" t="s">
        <v>123</v>
      </c>
      <c r="K66" s="35">
        <f>B66/U66*100000</f>
        <v>234.4155170625454</v>
      </c>
      <c r="L66" s="31" t="s">
        <v>123</v>
      </c>
      <c r="M66" s="31" t="s">
        <v>123</v>
      </c>
      <c r="N66" s="31" t="s">
        <v>123</v>
      </c>
      <c r="O66" s="31" t="s">
        <v>123</v>
      </c>
      <c r="P66" s="32">
        <f t="shared" si="17"/>
        <v>234.4155170625454</v>
      </c>
      <c r="Q66" s="32">
        <f t="shared" si="18"/>
        <v>31.117104034851153</v>
      </c>
      <c r="R66" s="31" t="s">
        <v>123</v>
      </c>
      <c r="T66" s="73" t="s">
        <v>56</v>
      </c>
      <c r="U66" s="51">
        <v>48205</v>
      </c>
    </row>
    <row r="67" spans="1:21" ht="22.5" customHeight="1">
      <c r="A67" s="37" t="s">
        <v>57</v>
      </c>
      <c r="B67" s="38">
        <v>1129</v>
      </c>
      <c r="C67" s="38" t="s">
        <v>123</v>
      </c>
      <c r="D67" s="38">
        <v>4</v>
      </c>
      <c r="E67" s="38" t="s">
        <v>123</v>
      </c>
      <c r="F67" s="38">
        <v>29</v>
      </c>
      <c r="G67" s="38">
        <v>1096</v>
      </c>
      <c r="H67" s="38" t="s">
        <v>123</v>
      </c>
      <c r="I67" s="34">
        <v>71</v>
      </c>
      <c r="J67" s="29" t="s">
        <v>123</v>
      </c>
      <c r="K67" s="35">
        <f>B67/U67*100000</f>
        <v>708.5166335105148</v>
      </c>
      <c r="L67" s="31" t="s">
        <v>123</v>
      </c>
      <c r="M67" s="32">
        <f>D67/U67*100000</f>
        <v>2.5102449371497424</v>
      </c>
      <c r="N67" s="31" t="s">
        <v>123</v>
      </c>
      <c r="O67" s="32">
        <f t="shared" si="16"/>
        <v>18.19927579433563</v>
      </c>
      <c r="P67" s="32">
        <f t="shared" si="17"/>
        <v>687.8071127790295</v>
      </c>
      <c r="Q67" s="32">
        <f t="shared" si="18"/>
        <v>44.55684763440793</v>
      </c>
      <c r="R67" s="31" t="s">
        <v>123</v>
      </c>
      <c r="T67" s="73" t="s">
        <v>57</v>
      </c>
      <c r="U67" s="51">
        <v>159347</v>
      </c>
    </row>
    <row r="68" spans="1:22" ht="22.5" customHeight="1">
      <c r="A68" s="37" t="s">
        <v>58</v>
      </c>
      <c r="B68" s="38">
        <v>943</v>
      </c>
      <c r="C68" s="38" t="s">
        <v>123</v>
      </c>
      <c r="D68" s="38" t="s">
        <v>123</v>
      </c>
      <c r="E68" s="38" t="s">
        <v>123</v>
      </c>
      <c r="F68" s="38">
        <v>141</v>
      </c>
      <c r="G68" s="38">
        <v>802</v>
      </c>
      <c r="H68" s="38" t="s">
        <v>123</v>
      </c>
      <c r="I68" s="34">
        <v>52</v>
      </c>
      <c r="J68" s="29">
        <v>6</v>
      </c>
      <c r="K68" s="35">
        <f>B68/U68*100000</f>
        <v>1058.3376355188436</v>
      </c>
      <c r="L68" s="31" t="s">
        <v>123</v>
      </c>
      <c r="M68" s="31" t="s">
        <v>123</v>
      </c>
      <c r="N68" s="31" t="s">
        <v>123</v>
      </c>
      <c r="O68" s="32">
        <f t="shared" si="16"/>
        <v>158.24560615923323</v>
      </c>
      <c r="P68" s="32">
        <f t="shared" si="17"/>
        <v>900.0920293596104</v>
      </c>
      <c r="Q68" s="32">
        <f t="shared" si="18"/>
        <v>58.36008170411438</v>
      </c>
      <c r="R68" s="32">
        <f>J68/U68*100000</f>
        <v>6.733855581243968</v>
      </c>
      <c r="T68" s="73" t="s">
        <v>58</v>
      </c>
      <c r="U68" s="51">
        <v>89102</v>
      </c>
      <c r="V68" s="78"/>
    </row>
    <row r="69" spans="1:21" ht="22.5" customHeight="1">
      <c r="A69" s="37" t="s">
        <v>59</v>
      </c>
      <c r="B69" s="38">
        <v>319</v>
      </c>
      <c r="C69" s="38">
        <v>218</v>
      </c>
      <c r="D69" s="38" t="s">
        <v>123</v>
      </c>
      <c r="E69" s="38" t="s">
        <v>123</v>
      </c>
      <c r="F69" s="38" t="s">
        <v>123</v>
      </c>
      <c r="G69" s="38">
        <v>101</v>
      </c>
      <c r="H69" s="38" t="s">
        <v>123</v>
      </c>
      <c r="I69" s="34">
        <v>70</v>
      </c>
      <c r="J69" s="29">
        <v>20</v>
      </c>
      <c r="K69" s="35">
        <f>B69/U69*100000</f>
        <v>523.5344318256417</v>
      </c>
      <c r="L69" s="32">
        <f>C69/U69*100000</f>
        <v>357.77588131031314</v>
      </c>
      <c r="M69" s="31" t="s">
        <v>123</v>
      </c>
      <c r="N69" s="31" t="s">
        <v>123</v>
      </c>
      <c r="O69" s="31" t="s">
        <v>123</v>
      </c>
      <c r="P69" s="32">
        <f t="shared" si="17"/>
        <v>165.75855051532855</v>
      </c>
      <c r="Q69" s="32">
        <f t="shared" si="18"/>
        <v>114.88216372349505</v>
      </c>
      <c r="R69" s="32">
        <f>J69/U69*100000</f>
        <v>32.82347534957001</v>
      </c>
      <c r="T69" s="73" t="s">
        <v>115</v>
      </c>
      <c r="U69" s="51">
        <v>60932</v>
      </c>
    </row>
    <row r="70" spans="1:21" ht="22.5" customHeight="1">
      <c r="A70" s="37" t="s">
        <v>60</v>
      </c>
      <c r="B70" s="38">
        <v>524</v>
      </c>
      <c r="C70" s="38">
        <v>180</v>
      </c>
      <c r="D70" s="38" t="s">
        <v>123</v>
      </c>
      <c r="E70" s="38" t="s">
        <v>123</v>
      </c>
      <c r="F70" s="38">
        <v>179</v>
      </c>
      <c r="G70" s="38">
        <v>165</v>
      </c>
      <c r="H70" s="38" t="s">
        <v>123</v>
      </c>
      <c r="I70" s="34">
        <v>13</v>
      </c>
      <c r="J70" s="29" t="s">
        <v>123</v>
      </c>
      <c r="K70" s="35">
        <f>B70/U70*100000</f>
        <v>709.123880152651</v>
      </c>
      <c r="L70" s="32">
        <f>C70/U70*100000</f>
        <v>243.5921725715214</v>
      </c>
      <c r="M70" s="31" t="s">
        <v>123</v>
      </c>
      <c r="N70" s="31" t="s">
        <v>123</v>
      </c>
      <c r="O70" s="32">
        <f t="shared" si="16"/>
        <v>242.23888272390178</v>
      </c>
      <c r="P70" s="32">
        <f t="shared" si="17"/>
        <v>223.29282485722794</v>
      </c>
      <c r="Q70" s="32">
        <f t="shared" si="18"/>
        <v>17.59276801905432</v>
      </c>
      <c r="R70" s="31" t="s">
        <v>123</v>
      </c>
      <c r="T70" s="73" t="s">
        <v>60</v>
      </c>
      <c r="U70" s="51">
        <v>73894</v>
      </c>
    </row>
    <row r="71" spans="1:21" ht="22.5" customHeight="1">
      <c r="A71" s="37" t="s">
        <v>61</v>
      </c>
      <c r="B71" s="38">
        <v>935</v>
      </c>
      <c r="C71" s="38">
        <v>335</v>
      </c>
      <c r="D71" s="38" t="s">
        <v>123</v>
      </c>
      <c r="E71" s="38" t="s">
        <v>123</v>
      </c>
      <c r="F71" s="38" t="s">
        <v>123</v>
      </c>
      <c r="G71" s="38">
        <v>600</v>
      </c>
      <c r="H71" s="38" t="s">
        <v>123</v>
      </c>
      <c r="I71" s="34">
        <v>27</v>
      </c>
      <c r="J71" s="29">
        <v>18</v>
      </c>
      <c r="K71" s="35">
        <f>B71/U71*100000</f>
        <v>1033.5488863096225</v>
      </c>
      <c r="L71" s="32">
        <f>C71/U71*100000</f>
        <v>370.3089592660145</v>
      </c>
      <c r="M71" s="31" t="s">
        <v>123</v>
      </c>
      <c r="N71" s="31" t="s">
        <v>123</v>
      </c>
      <c r="O71" s="31" t="s">
        <v>123</v>
      </c>
      <c r="P71" s="32">
        <f t="shared" si="17"/>
        <v>663.2399270436081</v>
      </c>
      <c r="Q71" s="32">
        <f t="shared" si="18"/>
        <v>29.845796716962358</v>
      </c>
      <c r="R71" s="32">
        <f>J71/U71*100000</f>
        <v>19.897197811308242</v>
      </c>
      <c r="T71" s="73" t="s">
        <v>61</v>
      </c>
      <c r="U71" s="51">
        <v>90465</v>
      </c>
    </row>
    <row r="72" spans="1:21" ht="22.5" customHeight="1">
      <c r="A72" s="37" t="s">
        <v>62</v>
      </c>
      <c r="B72" s="38">
        <v>353</v>
      </c>
      <c r="C72" s="38" t="s">
        <v>123</v>
      </c>
      <c r="D72" s="38" t="s">
        <v>123</v>
      </c>
      <c r="E72" s="38" t="s">
        <v>123</v>
      </c>
      <c r="F72" s="38">
        <v>141</v>
      </c>
      <c r="G72" s="38">
        <v>212</v>
      </c>
      <c r="H72" s="38" t="s">
        <v>123</v>
      </c>
      <c r="I72" s="34">
        <v>28</v>
      </c>
      <c r="J72" s="38" t="s">
        <v>123</v>
      </c>
      <c r="K72" s="35">
        <f>B72/U72*100000</f>
        <v>576.2700796656654</v>
      </c>
      <c r="L72" s="31" t="s">
        <v>123</v>
      </c>
      <c r="M72" s="31" t="s">
        <v>123</v>
      </c>
      <c r="N72" s="31" t="s">
        <v>123</v>
      </c>
      <c r="O72" s="32">
        <f t="shared" si="16"/>
        <v>230.18153323756042</v>
      </c>
      <c r="P72" s="32">
        <f t="shared" si="17"/>
        <v>346.088546428105</v>
      </c>
      <c r="Q72" s="32">
        <f t="shared" si="18"/>
        <v>45.70980801880632</v>
      </c>
      <c r="R72" s="31" t="s">
        <v>123</v>
      </c>
      <c r="T72" s="73" t="s">
        <v>62</v>
      </c>
      <c r="U72" s="51">
        <v>61256</v>
      </c>
    </row>
    <row r="73" spans="1:21" ht="22.5" customHeight="1">
      <c r="A73" s="37" t="s">
        <v>63</v>
      </c>
      <c r="B73" s="38">
        <v>384</v>
      </c>
      <c r="C73" s="38" t="s">
        <v>123</v>
      </c>
      <c r="D73" s="38" t="s">
        <v>123</v>
      </c>
      <c r="E73" s="38" t="s">
        <v>123</v>
      </c>
      <c r="F73" s="38">
        <v>311</v>
      </c>
      <c r="G73" s="38">
        <v>73</v>
      </c>
      <c r="H73" s="38" t="s">
        <v>123</v>
      </c>
      <c r="I73" s="28">
        <v>39</v>
      </c>
      <c r="J73" s="38" t="s">
        <v>123</v>
      </c>
      <c r="K73" s="35">
        <f>B73/U73*100000</f>
        <v>786.7401503821018</v>
      </c>
      <c r="L73" s="31" t="s">
        <v>123</v>
      </c>
      <c r="M73" s="31" t="s">
        <v>123</v>
      </c>
      <c r="N73" s="31" t="s">
        <v>123</v>
      </c>
      <c r="O73" s="32">
        <f t="shared" si="16"/>
        <v>637.1775697105041</v>
      </c>
      <c r="P73" s="32">
        <f t="shared" si="17"/>
        <v>149.56258067159746</v>
      </c>
      <c r="Q73" s="32">
        <f t="shared" si="18"/>
        <v>79.90329652318219</v>
      </c>
      <c r="R73" s="31" t="s">
        <v>123</v>
      </c>
      <c r="T73" s="73" t="s">
        <v>131</v>
      </c>
      <c r="U73" s="51">
        <v>48809</v>
      </c>
    </row>
    <row r="74" spans="1:21" ht="22.5" customHeight="1">
      <c r="A74" s="37" t="s">
        <v>64</v>
      </c>
      <c r="B74" s="38">
        <v>436</v>
      </c>
      <c r="C74" s="38">
        <v>271</v>
      </c>
      <c r="D74" s="38">
        <v>4</v>
      </c>
      <c r="E74" s="38" t="s">
        <v>123</v>
      </c>
      <c r="F74" s="38">
        <v>80</v>
      </c>
      <c r="G74" s="38">
        <v>81</v>
      </c>
      <c r="H74" s="38" t="s">
        <v>123</v>
      </c>
      <c r="I74" s="34">
        <v>51</v>
      </c>
      <c r="J74" s="29" t="s">
        <v>123</v>
      </c>
      <c r="K74" s="35">
        <f>B74/U74*100000</f>
        <v>1030.2214030859384</v>
      </c>
      <c r="L74" s="32">
        <f>C74/U74*100000</f>
        <v>640.3440372391957</v>
      </c>
      <c r="M74" s="32">
        <f>D74/U74*100000</f>
        <v>9.451572505375582</v>
      </c>
      <c r="N74" s="31" t="s">
        <v>123</v>
      </c>
      <c r="O74" s="32">
        <f t="shared" si="16"/>
        <v>189.03145010751163</v>
      </c>
      <c r="P74" s="32">
        <f t="shared" si="17"/>
        <v>191.39434323385552</v>
      </c>
      <c r="Q74" s="32">
        <f t="shared" si="18"/>
        <v>120.50754944353866</v>
      </c>
      <c r="R74" s="31" t="s">
        <v>123</v>
      </c>
      <c r="T74" s="73" t="s">
        <v>64</v>
      </c>
      <c r="U74" s="51">
        <v>42321</v>
      </c>
    </row>
    <row r="75" spans="1:21" ht="22.5" customHeight="1">
      <c r="A75" s="37" t="s">
        <v>65</v>
      </c>
      <c r="B75" s="38">
        <v>367</v>
      </c>
      <c r="C75" s="38">
        <v>61</v>
      </c>
      <c r="D75" s="38" t="s">
        <v>123</v>
      </c>
      <c r="E75" s="38" t="s">
        <v>123</v>
      </c>
      <c r="F75" s="38">
        <v>83</v>
      </c>
      <c r="G75" s="38">
        <v>223</v>
      </c>
      <c r="H75" s="38" t="s">
        <v>123</v>
      </c>
      <c r="I75" s="34">
        <v>71</v>
      </c>
      <c r="J75" s="29">
        <v>19</v>
      </c>
      <c r="K75" s="35">
        <f>B75/U75*100000</f>
        <v>927.0017681232634</v>
      </c>
      <c r="L75" s="32">
        <f>C75/U75*100000</f>
        <v>154.07931295781762</v>
      </c>
      <c r="M75" s="31" t="s">
        <v>123</v>
      </c>
      <c r="N75" s="31" t="s">
        <v>123</v>
      </c>
      <c r="O75" s="32">
        <f t="shared" si="16"/>
        <v>209.6489012376863</v>
      </c>
      <c r="P75" s="32">
        <f t="shared" si="17"/>
        <v>563.2735539277595</v>
      </c>
      <c r="Q75" s="32">
        <f t="shared" si="18"/>
        <v>179.33821672139428</v>
      </c>
      <c r="R75" s="32">
        <f>J75/U75*100000</f>
        <v>47.99191715079565</v>
      </c>
      <c r="T75" s="73" t="s">
        <v>116</v>
      </c>
      <c r="U75" s="51">
        <v>39590</v>
      </c>
    </row>
    <row r="76" spans="1:21" ht="22.5" customHeight="1">
      <c r="A76" s="37" t="s">
        <v>66</v>
      </c>
      <c r="B76" s="38">
        <v>980</v>
      </c>
      <c r="C76" s="38">
        <v>180</v>
      </c>
      <c r="D76" s="38" t="s">
        <v>123</v>
      </c>
      <c r="E76" s="38">
        <v>14</v>
      </c>
      <c r="F76" s="38">
        <v>291</v>
      </c>
      <c r="G76" s="38">
        <v>495</v>
      </c>
      <c r="H76" s="38">
        <v>241</v>
      </c>
      <c r="I76" s="34">
        <v>30</v>
      </c>
      <c r="J76" s="29" t="s">
        <v>123</v>
      </c>
      <c r="K76" s="35">
        <f>B76/U76*100000</f>
        <v>1177.9695651128686</v>
      </c>
      <c r="L76" s="32">
        <f>C76/U76*100000</f>
        <v>216.3617568574657</v>
      </c>
      <c r="M76" s="31" t="s">
        <v>123</v>
      </c>
      <c r="N76" s="32">
        <f>E76/U76*100000</f>
        <v>16.828136644469552</v>
      </c>
      <c r="O76" s="32">
        <f t="shared" si="16"/>
        <v>349.7848402529028</v>
      </c>
      <c r="P76" s="32">
        <f t="shared" si="17"/>
        <v>594.9948313580306</v>
      </c>
      <c r="Q76" s="32">
        <f t="shared" si="18"/>
        <v>36.06029280957761</v>
      </c>
      <c r="R76" s="31" t="s">
        <v>123</v>
      </c>
      <c r="T76" s="73" t="s">
        <v>66</v>
      </c>
      <c r="U76" s="51">
        <v>83194</v>
      </c>
    </row>
    <row r="77" spans="1:21" ht="22.5" customHeight="1">
      <c r="A77" s="37" t="s">
        <v>67</v>
      </c>
      <c r="B77" s="38">
        <v>350</v>
      </c>
      <c r="C77" s="38" t="s">
        <v>123</v>
      </c>
      <c r="D77" s="38" t="s">
        <v>123</v>
      </c>
      <c r="E77" s="38" t="s">
        <v>123</v>
      </c>
      <c r="F77" s="38" t="s">
        <v>123</v>
      </c>
      <c r="G77" s="38">
        <v>350</v>
      </c>
      <c r="H77" s="38" t="s">
        <v>123</v>
      </c>
      <c r="I77" s="34" t="s">
        <v>123</v>
      </c>
      <c r="J77" s="29" t="s">
        <v>123</v>
      </c>
      <c r="K77" s="35">
        <f>B77/U77*100000</f>
        <v>619.7542231823494</v>
      </c>
      <c r="L77" s="31" t="s">
        <v>123</v>
      </c>
      <c r="M77" s="31" t="s">
        <v>123</v>
      </c>
      <c r="N77" s="31" t="s">
        <v>123</v>
      </c>
      <c r="O77" s="31" t="s">
        <v>123</v>
      </c>
      <c r="P77" s="32">
        <f t="shared" si="17"/>
        <v>619.7542231823494</v>
      </c>
      <c r="Q77" s="31" t="s">
        <v>123</v>
      </c>
      <c r="R77" s="31" t="s">
        <v>123</v>
      </c>
      <c r="T77" s="73" t="s">
        <v>67</v>
      </c>
      <c r="U77" s="51">
        <v>56474</v>
      </c>
    </row>
    <row r="78" spans="1:21" ht="22.5" customHeight="1">
      <c r="A78" s="37" t="s">
        <v>68</v>
      </c>
      <c r="B78" s="38">
        <v>342</v>
      </c>
      <c r="C78" s="38" t="s">
        <v>123</v>
      </c>
      <c r="D78" s="38">
        <v>4</v>
      </c>
      <c r="E78" s="38" t="s">
        <v>123</v>
      </c>
      <c r="F78" s="38">
        <v>246</v>
      </c>
      <c r="G78" s="38">
        <v>92</v>
      </c>
      <c r="H78" s="38" t="s">
        <v>123</v>
      </c>
      <c r="I78" s="34">
        <v>50</v>
      </c>
      <c r="J78" s="29" t="s">
        <v>123</v>
      </c>
      <c r="K78" s="35">
        <f>B78/U78*100000</f>
        <v>827.9067515553511</v>
      </c>
      <c r="L78" s="31" t="s">
        <v>123</v>
      </c>
      <c r="M78" s="32">
        <f>D78/U78*100000</f>
        <v>9.683119901232176</v>
      </c>
      <c r="N78" s="31" t="s">
        <v>123</v>
      </c>
      <c r="O78" s="32">
        <f t="shared" si="16"/>
        <v>595.5118739257789</v>
      </c>
      <c r="P78" s="32">
        <f t="shared" si="17"/>
        <v>222.71175772834005</v>
      </c>
      <c r="Q78" s="32">
        <f t="shared" si="18"/>
        <v>121.0389987654022</v>
      </c>
      <c r="R78" s="31" t="s">
        <v>123</v>
      </c>
      <c r="T78" s="73" t="s">
        <v>68</v>
      </c>
      <c r="U78" s="51">
        <v>41309</v>
      </c>
    </row>
    <row r="79" spans="1:21" ht="22.5" customHeight="1">
      <c r="A79" s="37" t="s">
        <v>117</v>
      </c>
      <c r="B79" s="38" t="s">
        <v>123</v>
      </c>
      <c r="C79" s="38" t="s">
        <v>123</v>
      </c>
      <c r="D79" s="38" t="s">
        <v>123</v>
      </c>
      <c r="E79" s="38" t="s">
        <v>123</v>
      </c>
      <c r="F79" s="38" t="s">
        <v>123</v>
      </c>
      <c r="G79" s="38" t="s">
        <v>123</v>
      </c>
      <c r="H79" s="38" t="s">
        <v>123</v>
      </c>
      <c r="I79" s="34" t="s">
        <v>123</v>
      </c>
      <c r="J79" s="29" t="s">
        <v>123</v>
      </c>
      <c r="K79" s="30" t="s">
        <v>123</v>
      </c>
      <c r="L79" s="31" t="s">
        <v>123</v>
      </c>
      <c r="M79" s="31" t="s">
        <v>123</v>
      </c>
      <c r="N79" s="31" t="s">
        <v>123</v>
      </c>
      <c r="O79" s="31" t="s">
        <v>123</v>
      </c>
      <c r="P79" s="31" t="s">
        <v>123</v>
      </c>
      <c r="Q79" s="31" t="s">
        <v>123</v>
      </c>
      <c r="R79" s="31" t="s">
        <v>123</v>
      </c>
      <c r="T79" s="73" t="s">
        <v>132</v>
      </c>
      <c r="U79" s="51">
        <v>21167</v>
      </c>
    </row>
    <row r="80" spans="1:21" ht="22.5" customHeight="1">
      <c r="A80" s="37" t="s">
        <v>69</v>
      </c>
      <c r="B80" s="38">
        <v>68</v>
      </c>
      <c r="C80" s="38" t="s">
        <v>123</v>
      </c>
      <c r="D80" s="38" t="s">
        <v>123</v>
      </c>
      <c r="E80" s="38" t="s">
        <v>123</v>
      </c>
      <c r="F80" s="38" t="s">
        <v>123</v>
      </c>
      <c r="G80" s="38">
        <v>68</v>
      </c>
      <c r="H80" s="38" t="s">
        <v>123</v>
      </c>
      <c r="I80" s="34" t="s">
        <v>123</v>
      </c>
      <c r="J80" s="29" t="s">
        <v>123</v>
      </c>
      <c r="K80" s="35">
        <f>B80/U80*100000</f>
        <v>302.45074055953387</v>
      </c>
      <c r="L80" s="31" t="s">
        <v>123</v>
      </c>
      <c r="M80" s="31" t="s">
        <v>123</v>
      </c>
      <c r="N80" s="31" t="s">
        <v>123</v>
      </c>
      <c r="O80" s="31" t="s">
        <v>123</v>
      </c>
      <c r="P80" s="32">
        <f t="shared" si="17"/>
        <v>302.45074055953387</v>
      </c>
      <c r="Q80" s="31" t="s">
        <v>123</v>
      </c>
      <c r="R80" s="31" t="s">
        <v>123</v>
      </c>
      <c r="T80" s="73" t="s">
        <v>69</v>
      </c>
      <c r="U80" s="52">
        <v>22483</v>
      </c>
    </row>
    <row r="81" spans="1:21" ht="22.5" customHeight="1">
      <c r="A81" s="37" t="s">
        <v>70</v>
      </c>
      <c r="B81" s="38">
        <v>29</v>
      </c>
      <c r="C81" s="38" t="s">
        <v>123</v>
      </c>
      <c r="D81" s="38" t="s">
        <v>123</v>
      </c>
      <c r="E81" s="38" t="s">
        <v>123</v>
      </c>
      <c r="F81" s="38" t="s">
        <v>123</v>
      </c>
      <c r="G81" s="38">
        <v>29</v>
      </c>
      <c r="H81" s="38" t="s">
        <v>123</v>
      </c>
      <c r="I81" s="34" t="s">
        <v>123</v>
      </c>
      <c r="J81" s="29" t="s">
        <v>123</v>
      </c>
      <c r="K81" s="35">
        <f>B81/U81*100000</f>
        <v>444.64888071143827</v>
      </c>
      <c r="L81" s="31" t="s">
        <v>123</v>
      </c>
      <c r="M81" s="31" t="s">
        <v>123</v>
      </c>
      <c r="N81" s="31" t="s">
        <v>123</v>
      </c>
      <c r="O81" s="31" t="s">
        <v>123</v>
      </c>
      <c r="P81" s="32">
        <f t="shared" si="17"/>
        <v>444.64888071143827</v>
      </c>
      <c r="Q81" s="31" t="s">
        <v>123</v>
      </c>
      <c r="R81" s="31" t="s">
        <v>123</v>
      </c>
      <c r="T81" s="73" t="s">
        <v>70</v>
      </c>
      <c r="U81" s="52">
        <v>6522</v>
      </c>
    </row>
    <row r="82" spans="1:21" ht="22.5" customHeight="1">
      <c r="A82" s="37" t="s">
        <v>71</v>
      </c>
      <c r="B82" s="38">
        <v>166</v>
      </c>
      <c r="C82" s="38" t="s">
        <v>123</v>
      </c>
      <c r="D82" s="38" t="s">
        <v>123</v>
      </c>
      <c r="E82" s="38" t="s">
        <v>123</v>
      </c>
      <c r="F82" s="38">
        <v>56</v>
      </c>
      <c r="G82" s="38">
        <v>110</v>
      </c>
      <c r="H82" s="38" t="s">
        <v>123</v>
      </c>
      <c r="I82" s="34" t="s">
        <v>123</v>
      </c>
      <c r="J82" s="29" t="s">
        <v>123</v>
      </c>
      <c r="K82" s="35">
        <f>B82/U82*100000</f>
        <v>1052.2312373225152</v>
      </c>
      <c r="L82" s="31" t="s">
        <v>123</v>
      </c>
      <c r="M82" s="31" t="s">
        <v>123</v>
      </c>
      <c r="N82" s="31" t="s">
        <v>123</v>
      </c>
      <c r="O82" s="32">
        <f t="shared" si="16"/>
        <v>354.9695740365112</v>
      </c>
      <c r="P82" s="32">
        <f t="shared" si="17"/>
        <v>697.261663286004</v>
      </c>
      <c r="Q82" s="31" t="s">
        <v>123</v>
      </c>
      <c r="R82" s="31" t="s">
        <v>123</v>
      </c>
      <c r="T82" s="73" t="s">
        <v>71</v>
      </c>
      <c r="U82" s="52">
        <v>15776</v>
      </c>
    </row>
    <row r="83" spans="1:21" ht="22.5" customHeight="1">
      <c r="A83" s="37" t="s">
        <v>72</v>
      </c>
      <c r="B83" s="38">
        <v>80</v>
      </c>
      <c r="C83" s="38" t="s">
        <v>123</v>
      </c>
      <c r="D83" s="38" t="s">
        <v>123</v>
      </c>
      <c r="E83" s="38" t="s">
        <v>123</v>
      </c>
      <c r="F83" s="38">
        <v>48</v>
      </c>
      <c r="G83" s="38">
        <v>32</v>
      </c>
      <c r="H83" s="38" t="s">
        <v>123</v>
      </c>
      <c r="I83" s="34" t="s">
        <v>123</v>
      </c>
      <c r="J83" s="29" t="s">
        <v>123</v>
      </c>
      <c r="K83" s="35">
        <f>B83/U83*100000</f>
        <v>527.2176090681428</v>
      </c>
      <c r="L83" s="31" t="s">
        <v>123</v>
      </c>
      <c r="M83" s="31" t="s">
        <v>123</v>
      </c>
      <c r="N83" s="31" t="s">
        <v>123</v>
      </c>
      <c r="O83" s="32">
        <f t="shared" si="16"/>
        <v>316.3305654408857</v>
      </c>
      <c r="P83" s="32">
        <f t="shared" si="17"/>
        <v>210.88704362725716</v>
      </c>
      <c r="Q83" s="31" t="s">
        <v>123</v>
      </c>
      <c r="R83" s="31" t="s">
        <v>123</v>
      </c>
      <c r="T83" s="73" t="s">
        <v>72</v>
      </c>
      <c r="U83" s="52">
        <v>15174</v>
      </c>
    </row>
    <row r="84" spans="1:21" ht="22.5" customHeight="1">
      <c r="A84" s="53" t="s">
        <v>73</v>
      </c>
      <c r="B84" s="38">
        <v>99</v>
      </c>
      <c r="C84" s="38" t="s">
        <v>123</v>
      </c>
      <c r="D84" s="38" t="s">
        <v>123</v>
      </c>
      <c r="E84" s="38" t="s">
        <v>123</v>
      </c>
      <c r="F84" s="38" t="s">
        <v>123</v>
      </c>
      <c r="G84" s="38">
        <v>99</v>
      </c>
      <c r="H84" s="38" t="s">
        <v>123</v>
      </c>
      <c r="I84" s="34">
        <v>19</v>
      </c>
      <c r="J84" s="29" t="s">
        <v>123</v>
      </c>
      <c r="K84" s="35">
        <f>B84/U84*100000</f>
        <v>195.16618696526436</v>
      </c>
      <c r="L84" s="31" t="s">
        <v>123</v>
      </c>
      <c r="M84" s="31" t="s">
        <v>123</v>
      </c>
      <c r="N84" s="31" t="s">
        <v>123</v>
      </c>
      <c r="O84" s="31" t="s">
        <v>123</v>
      </c>
      <c r="P84" s="32">
        <f t="shared" si="17"/>
        <v>195.16618696526436</v>
      </c>
      <c r="Q84" s="32">
        <f t="shared" si="18"/>
        <v>37.456136892323464</v>
      </c>
      <c r="R84" s="31" t="s">
        <v>123</v>
      </c>
      <c r="T84" s="73" t="s">
        <v>73</v>
      </c>
      <c r="U84" s="51">
        <v>50726</v>
      </c>
    </row>
    <row r="85" spans="1:21" ht="22.5" customHeight="1">
      <c r="A85" s="53" t="s">
        <v>74</v>
      </c>
      <c r="B85" s="38">
        <v>199</v>
      </c>
      <c r="C85" s="38" t="s">
        <v>123</v>
      </c>
      <c r="D85" s="38" t="s">
        <v>123</v>
      </c>
      <c r="E85" s="38" t="s">
        <v>123</v>
      </c>
      <c r="F85" s="38">
        <v>100</v>
      </c>
      <c r="G85" s="38">
        <v>99</v>
      </c>
      <c r="H85" s="38" t="s">
        <v>123</v>
      </c>
      <c r="I85" s="34" t="s">
        <v>123</v>
      </c>
      <c r="J85" s="29" t="s">
        <v>123</v>
      </c>
      <c r="K85" s="35">
        <f>B85/U85*100000</f>
        <v>1105.4327296967003</v>
      </c>
      <c r="L85" s="31" t="s">
        <v>123</v>
      </c>
      <c r="M85" s="31" t="s">
        <v>123</v>
      </c>
      <c r="N85" s="31" t="s">
        <v>123</v>
      </c>
      <c r="O85" s="32">
        <f t="shared" si="16"/>
        <v>555.4938340184424</v>
      </c>
      <c r="P85" s="32">
        <f t="shared" si="17"/>
        <v>549.938895678258</v>
      </c>
      <c r="Q85" s="31" t="s">
        <v>123</v>
      </c>
      <c r="R85" s="31" t="s">
        <v>123</v>
      </c>
      <c r="T85" s="73" t="s">
        <v>74</v>
      </c>
      <c r="U85" s="51">
        <v>18002</v>
      </c>
    </row>
    <row r="86" spans="1:21" ht="22.5" customHeight="1">
      <c r="A86" s="37" t="s">
        <v>75</v>
      </c>
      <c r="B86" s="38">
        <v>253</v>
      </c>
      <c r="C86" s="38" t="s">
        <v>123</v>
      </c>
      <c r="D86" s="38">
        <v>4</v>
      </c>
      <c r="E86" s="38" t="s">
        <v>123</v>
      </c>
      <c r="F86" s="38">
        <v>90</v>
      </c>
      <c r="G86" s="38">
        <v>159</v>
      </c>
      <c r="H86" s="38" t="s">
        <v>123</v>
      </c>
      <c r="I86" s="34" t="s">
        <v>123</v>
      </c>
      <c r="J86" s="29" t="s">
        <v>123</v>
      </c>
      <c r="K86" s="35">
        <f>B86/U86*100000</f>
        <v>3240.2663934426228</v>
      </c>
      <c r="L86" s="31" t="s">
        <v>123</v>
      </c>
      <c r="M86" s="32">
        <f>D86/U86*100000</f>
        <v>51.22950819672131</v>
      </c>
      <c r="N86" s="31" t="s">
        <v>123</v>
      </c>
      <c r="O86" s="32">
        <f t="shared" si="16"/>
        <v>1152.6639344262296</v>
      </c>
      <c r="P86" s="32">
        <f t="shared" si="17"/>
        <v>2036.372950819672</v>
      </c>
      <c r="Q86" s="31" t="s">
        <v>123</v>
      </c>
      <c r="R86" s="31" t="s">
        <v>123</v>
      </c>
      <c r="T86" s="73" t="s">
        <v>75</v>
      </c>
      <c r="U86" s="51">
        <v>7808</v>
      </c>
    </row>
    <row r="87" spans="1:21" ht="22.5" customHeight="1">
      <c r="A87" s="37" t="s">
        <v>76</v>
      </c>
      <c r="B87" s="38">
        <v>100</v>
      </c>
      <c r="C87" s="38" t="s">
        <v>123</v>
      </c>
      <c r="D87" s="38" t="s">
        <v>123</v>
      </c>
      <c r="E87" s="38" t="s">
        <v>123</v>
      </c>
      <c r="F87" s="38">
        <v>45</v>
      </c>
      <c r="G87" s="38">
        <v>55</v>
      </c>
      <c r="H87" s="38" t="s">
        <v>123</v>
      </c>
      <c r="I87" s="34" t="s">
        <v>123</v>
      </c>
      <c r="J87" s="29" t="s">
        <v>123</v>
      </c>
      <c r="K87" s="35">
        <f>B87/U87*100000</f>
        <v>392.8964325003929</v>
      </c>
      <c r="L87" s="31" t="s">
        <v>123</v>
      </c>
      <c r="M87" s="31" t="s">
        <v>123</v>
      </c>
      <c r="N87" s="31" t="s">
        <v>123</v>
      </c>
      <c r="O87" s="32">
        <f t="shared" si="16"/>
        <v>176.8033946251768</v>
      </c>
      <c r="P87" s="32">
        <f t="shared" si="17"/>
        <v>216.09303787521608</v>
      </c>
      <c r="Q87" s="31" t="s">
        <v>123</v>
      </c>
      <c r="R87" s="31" t="s">
        <v>123</v>
      </c>
      <c r="T87" s="73" t="s">
        <v>76</v>
      </c>
      <c r="U87" s="51">
        <v>25452</v>
      </c>
    </row>
    <row r="88" spans="1:21" ht="22.5" customHeight="1">
      <c r="A88" s="37" t="s">
        <v>77</v>
      </c>
      <c r="B88" s="38" t="s">
        <v>123</v>
      </c>
      <c r="C88" s="38" t="s">
        <v>123</v>
      </c>
      <c r="D88" s="38" t="s">
        <v>123</v>
      </c>
      <c r="E88" s="38" t="s">
        <v>123</v>
      </c>
      <c r="F88" s="38" t="s">
        <v>123</v>
      </c>
      <c r="G88" s="38" t="s">
        <v>123</v>
      </c>
      <c r="H88" s="38" t="s">
        <v>123</v>
      </c>
      <c r="I88" s="34" t="s">
        <v>123</v>
      </c>
      <c r="J88" s="29" t="s">
        <v>123</v>
      </c>
      <c r="K88" s="30" t="s">
        <v>123</v>
      </c>
      <c r="L88" s="31" t="s">
        <v>123</v>
      </c>
      <c r="M88" s="31" t="s">
        <v>123</v>
      </c>
      <c r="N88" s="31" t="s">
        <v>123</v>
      </c>
      <c r="O88" s="31" t="s">
        <v>123</v>
      </c>
      <c r="P88" s="31" t="s">
        <v>123</v>
      </c>
      <c r="Q88" s="31" t="s">
        <v>123</v>
      </c>
      <c r="R88" s="31" t="s">
        <v>123</v>
      </c>
      <c r="T88" s="73" t="s">
        <v>77</v>
      </c>
      <c r="U88" s="51">
        <v>12459</v>
      </c>
    </row>
    <row r="89" spans="1:21" ht="22.5" customHeight="1">
      <c r="A89" s="37" t="s">
        <v>78</v>
      </c>
      <c r="B89" s="38" t="s">
        <v>123</v>
      </c>
      <c r="C89" s="38" t="s">
        <v>123</v>
      </c>
      <c r="D89" s="38" t="s">
        <v>123</v>
      </c>
      <c r="E89" s="38" t="s">
        <v>123</v>
      </c>
      <c r="F89" s="38" t="s">
        <v>123</v>
      </c>
      <c r="G89" s="38" t="s">
        <v>123</v>
      </c>
      <c r="H89" s="38" t="s">
        <v>123</v>
      </c>
      <c r="I89" s="34" t="s">
        <v>123</v>
      </c>
      <c r="J89" s="29" t="s">
        <v>123</v>
      </c>
      <c r="K89" s="30" t="s">
        <v>123</v>
      </c>
      <c r="L89" s="31" t="s">
        <v>123</v>
      </c>
      <c r="M89" s="31" t="s">
        <v>123</v>
      </c>
      <c r="N89" s="31" t="s">
        <v>123</v>
      </c>
      <c r="O89" s="31" t="s">
        <v>123</v>
      </c>
      <c r="P89" s="31" t="s">
        <v>123</v>
      </c>
      <c r="Q89" s="31" t="s">
        <v>123</v>
      </c>
      <c r="R89" s="31" t="s">
        <v>123</v>
      </c>
      <c r="T89" s="73" t="s">
        <v>78</v>
      </c>
      <c r="U89" s="51">
        <v>7433</v>
      </c>
    </row>
    <row r="90" spans="1:21" ht="22.5" customHeight="1">
      <c r="A90" s="37" t="s">
        <v>79</v>
      </c>
      <c r="B90" s="38" t="s">
        <v>123</v>
      </c>
      <c r="C90" s="38" t="s">
        <v>123</v>
      </c>
      <c r="D90" s="38" t="s">
        <v>123</v>
      </c>
      <c r="E90" s="38" t="s">
        <v>123</v>
      </c>
      <c r="F90" s="38" t="s">
        <v>123</v>
      </c>
      <c r="G90" s="38" t="s">
        <v>123</v>
      </c>
      <c r="H90" s="38" t="s">
        <v>123</v>
      </c>
      <c r="I90" s="34" t="s">
        <v>123</v>
      </c>
      <c r="J90" s="29" t="s">
        <v>123</v>
      </c>
      <c r="K90" s="30" t="s">
        <v>123</v>
      </c>
      <c r="L90" s="31" t="s">
        <v>123</v>
      </c>
      <c r="M90" s="31" t="s">
        <v>123</v>
      </c>
      <c r="N90" s="31" t="s">
        <v>123</v>
      </c>
      <c r="O90" s="31" t="s">
        <v>123</v>
      </c>
      <c r="P90" s="31" t="s">
        <v>123</v>
      </c>
      <c r="Q90" s="31" t="s">
        <v>123</v>
      </c>
      <c r="R90" s="31" t="s">
        <v>123</v>
      </c>
      <c r="T90" s="73" t="s">
        <v>79</v>
      </c>
      <c r="U90" s="51">
        <v>14900</v>
      </c>
    </row>
    <row r="91" spans="1:21" ht="22.5" customHeight="1">
      <c r="A91" s="37" t="s">
        <v>80</v>
      </c>
      <c r="B91" s="38" t="s">
        <v>123</v>
      </c>
      <c r="C91" s="38" t="s">
        <v>123</v>
      </c>
      <c r="D91" s="38" t="s">
        <v>123</v>
      </c>
      <c r="E91" s="38" t="s">
        <v>123</v>
      </c>
      <c r="F91" s="38" t="s">
        <v>123</v>
      </c>
      <c r="G91" s="38" t="s">
        <v>123</v>
      </c>
      <c r="H91" s="38" t="s">
        <v>123</v>
      </c>
      <c r="I91" s="34" t="s">
        <v>123</v>
      </c>
      <c r="J91" s="29" t="s">
        <v>123</v>
      </c>
      <c r="K91" s="30" t="s">
        <v>123</v>
      </c>
      <c r="L91" s="31" t="s">
        <v>123</v>
      </c>
      <c r="M91" s="31" t="s">
        <v>123</v>
      </c>
      <c r="N91" s="31" t="s">
        <v>123</v>
      </c>
      <c r="O91" s="31" t="s">
        <v>123</v>
      </c>
      <c r="P91" s="31" t="s">
        <v>123</v>
      </c>
      <c r="Q91" s="31" t="s">
        <v>123</v>
      </c>
      <c r="R91" s="31" t="s">
        <v>123</v>
      </c>
      <c r="T91" s="73" t="s">
        <v>80</v>
      </c>
      <c r="U91" s="51">
        <v>12380</v>
      </c>
    </row>
    <row r="92" spans="1:21" ht="22.5" customHeight="1">
      <c r="A92" s="37" t="s">
        <v>81</v>
      </c>
      <c r="B92" s="38">
        <v>282</v>
      </c>
      <c r="C92" s="38" t="s">
        <v>123</v>
      </c>
      <c r="D92" s="38" t="s">
        <v>123</v>
      </c>
      <c r="E92" s="38" t="s">
        <v>123</v>
      </c>
      <c r="F92" s="38">
        <v>180</v>
      </c>
      <c r="G92" s="38">
        <v>102</v>
      </c>
      <c r="H92" s="38" t="s">
        <v>123</v>
      </c>
      <c r="I92" s="34" t="s">
        <v>123</v>
      </c>
      <c r="J92" s="29" t="s">
        <v>123</v>
      </c>
      <c r="K92" s="35">
        <f>B92/U92*100000</f>
        <v>3609.831029185868</v>
      </c>
      <c r="L92" s="31" t="s">
        <v>123</v>
      </c>
      <c r="M92" s="31" t="s">
        <v>123</v>
      </c>
      <c r="N92" s="31" t="s">
        <v>123</v>
      </c>
      <c r="O92" s="32">
        <f t="shared" si="16"/>
        <v>2304.147465437788</v>
      </c>
      <c r="P92" s="32">
        <f t="shared" si="17"/>
        <v>1305.68356374808</v>
      </c>
      <c r="Q92" s="31" t="s">
        <v>123</v>
      </c>
      <c r="R92" s="31" t="s">
        <v>123</v>
      </c>
      <c r="T92" s="73" t="s">
        <v>81</v>
      </c>
      <c r="U92" s="51">
        <v>7812</v>
      </c>
    </row>
    <row r="93" spans="1:21" ht="22.5" customHeight="1">
      <c r="A93" s="37" t="s">
        <v>82</v>
      </c>
      <c r="B93" s="38" t="s">
        <v>123</v>
      </c>
      <c r="C93" s="38" t="s">
        <v>123</v>
      </c>
      <c r="D93" s="38" t="s">
        <v>123</v>
      </c>
      <c r="E93" s="38" t="s">
        <v>123</v>
      </c>
      <c r="F93" s="38" t="s">
        <v>123</v>
      </c>
      <c r="G93" s="38" t="s">
        <v>123</v>
      </c>
      <c r="H93" s="38" t="s">
        <v>123</v>
      </c>
      <c r="I93" s="34" t="s">
        <v>123</v>
      </c>
      <c r="J93" s="29" t="s">
        <v>123</v>
      </c>
      <c r="K93" s="30" t="s">
        <v>123</v>
      </c>
      <c r="L93" s="31" t="s">
        <v>123</v>
      </c>
      <c r="M93" s="31" t="s">
        <v>123</v>
      </c>
      <c r="N93" s="31" t="s">
        <v>123</v>
      </c>
      <c r="O93" s="31" t="s">
        <v>123</v>
      </c>
      <c r="P93" s="31" t="s">
        <v>123</v>
      </c>
      <c r="Q93" s="31" t="s">
        <v>123</v>
      </c>
      <c r="R93" s="31" t="s">
        <v>123</v>
      </c>
      <c r="T93" s="73" t="s">
        <v>82</v>
      </c>
      <c r="U93" s="51">
        <v>9191</v>
      </c>
    </row>
    <row r="94" spans="1:21" ht="22.5" customHeight="1">
      <c r="A94" s="37" t="s">
        <v>83</v>
      </c>
      <c r="B94" s="38">
        <v>417</v>
      </c>
      <c r="C94" s="38">
        <v>305</v>
      </c>
      <c r="D94" s="38" t="s">
        <v>123</v>
      </c>
      <c r="E94" s="38" t="s">
        <v>123</v>
      </c>
      <c r="F94" s="38">
        <v>112</v>
      </c>
      <c r="G94" s="38" t="s">
        <v>123</v>
      </c>
      <c r="H94" s="38" t="s">
        <v>123</v>
      </c>
      <c r="I94" s="34">
        <v>19</v>
      </c>
      <c r="J94" s="29" t="s">
        <v>123</v>
      </c>
      <c r="K94" s="35">
        <f>B94/U94*100000</f>
        <v>3995.018202720828</v>
      </c>
      <c r="L94" s="32">
        <f>C94/U94*100000</f>
        <v>2922.015711822188</v>
      </c>
      <c r="M94" s="31" t="s">
        <v>123</v>
      </c>
      <c r="N94" s="31" t="s">
        <v>123</v>
      </c>
      <c r="O94" s="32">
        <f t="shared" si="16"/>
        <v>1073.0024908986395</v>
      </c>
      <c r="P94" s="31" t="s">
        <v>123</v>
      </c>
      <c r="Q94" s="32">
        <f t="shared" si="18"/>
        <v>182.02720827744778</v>
      </c>
      <c r="R94" s="31" t="s">
        <v>123</v>
      </c>
      <c r="T94" s="73" t="s">
        <v>83</v>
      </c>
      <c r="U94" s="51">
        <v>10438</v>
      </c>
    </row>
    <row r="95" spans="1:21" ht="22.5" customHeight="1">
      <c r="A95" s="37" t="s">
        <v>84</v>
      </c>
      <c r="B95" s="38" t="s">
        <v>123</v>
      </c>
      <c r="C95" s="38" t="s">
        <v>123</v>
      </c>
      <c r="D95" s="38" t="s">
        <v>123</v>
      </c>
      <c r="E95" s="38" t="s">
        <v>123</v>
      </c>
      <c r="F95" s="38" t="s">
        <v>123</v>
      </c>
      <c r="G95" s="38" t="s">
        <v>123</v>
      </c>
      <c r="H95" s="38" t="s">
        <v>123</v>
      </c>
      <c r="I95" s="34">
        <v>14</v>
      </c>
      <c r="J95" s="29" t="s">
        <v>123</v>
      </c>
      <c r="K95" s="30" t="s">
        <v>123</v>
      </c>
      <c r="L95" s="31" t="s">
        <v>123</v>
      </c>
      <c r="M95" s="31" t="s">
        <v>123</v>
      </c>
      <c r="N95" s="31" t="s">
        <v>123</v>
      </c>
      <c r="O95" s="31" t="s">
        <v>123</v>
      </c>
      <c r="P95" s="31" t="s">
        <v>123</v>
      </c>
      <c r="Q95" s="32">
        <f t="shared" si="18"/>
        <v>174.75970540506805</v>
      </c>
      <c r="R95" s="31" t="s">
        <v>123</v>
      </c>
      <c r="T95" s="73" t="s">
        <v>84</v>
      </c>
      <c r="U95" s="51">
        <v>8011</v>
      </c>
    </row>
    <row r="96" spans="1:21" ht="22.5" customHeight="1">
      <c r="A96" s="40" t="s">
        <v>85</v>
      </c>
      <c r="B96" s="41">
        <v>71</v>
      </c>
      <c r="C96" s="41" t="s">
        <v>123</v>
      </c>
      <c r="D96" s="41" t="s">
        <v>123</v>
      </c>
      <c r="E96" s="41" t="s">
        <v>123</v>
      </c>
      <c r="F96" s="41" t="s">
        <v>123</v>
      </c>
      <c r="G96" s="41">
        <v>71</v>
      </c>
      <c r="H96" s="41" t="s">
        <v>123</v>
      </c>
      <c r="I96" s="42">
        <v>19</v>
      </c>
      <c r="J96" s="43" t="s">
        <v>123</v>
      </c>
      <c r="K96" s="35">
        <f>B96/U96*100000</f>
        <v>790.7339347366076</v>
      </c>
      <c r="L96" s="31" t="s">
        <v>123</v>
      </c>
      <c r="M96" s="31" t="s">
        <v>123</v>
      </c>
      <c r="N96" s="31" t="s">
        <v>123</v>
      </c>
      <c r="O96" s="31" t="s">
        <v>123</v>
      </c>
      <c r="P96" s="32">
        <f t="shared" si="17"/>
        <v>790.7339347366076</v>
      </c>
      <c r="Q96" s="32">
        <f t="shared" si="18"/>
        <v>211.60485577458513</v>
      </c>
      <c r="R96" s="31" t="s">
        <v>123</v>
      </c>
      <c r="T96" s="73" t="s">
        <v>85</v>
      </c>
      <c r="U96" s="51">
        <v>8979</v>
      </c>
    </row>
    <row r="97" spans="1:19" ht="13.5">
      <c r="A97" s="1" t="s">
        <v>125</v>
      </c>
      <c r="B97" s="1"/>
      <c r="C97" s="1"/>
      <c r="D97" s="1"/>
      <c r="E97" s="1"/>
      <c r="F97" s="1"/>
      <c r="G97" s="1"/>
      <c r="H97" s="3"/>
      <c r="I97" s="3"/>
      <c r="J97" s="3"/>
      <c r="K97" s="3"/>
      <c r="L97" s="1"/>
      <c r="M97" s="1"/>
      <c r="N97" s="1"/>
      <c r="O97" s="1"/>
      <c r="P97" s="73"/>
      <c r="Q97" s="51"/>
      <c r="S97" s="1"/>
    </row>
    <row r="98" spans="1:19" ht="13.5">
      <c r="A98" s="1" t="s">
        <v>126</v>
      </c>
      <c r="B98" s="1"/>
      <c r="C98" s="1"/>
      <c r="D98" s="1"/>
      <c r="E98" s="1"/>
      <c r="F98" s="1"/>
      <c r="G98" s="1"/>
      <c r="H98" s="3"/>
      <c r="I98" s="3"/>
      <c r="J98" s="3"/>
      <c r="K98" s="3"/>
      <c r="L98" s="1"/>
      <c r="M98" s="1"/>
      <c r="N98" s="1"/>
      <c r="O98" s="1"/>
      <c r="P98" s="73"/>
      <c r="Q98" s="51"/>
      <c r="S98" s="1"/>
    </row>
    <row r="99" spans="1:19" ht="13.5">
      <c r="A99" s="44"/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6"/>
      <c r="M99" s="46"/>
      <c r="N99" s="46"/>
      <c r="O99" s="47"/>
      <c r="P99" s="4"/>
      <c r="Q99" s="4"/>
      <c r="R99" s="4"/>
      <c r="S99" s="1"/>
    </row>
    <row r="100" spans="1:19" ht="13.5">
      <c r="A100" s="48"/>
      <c r="B100" s="1"/>
      <c r="C100" s="1"/>
      <c r="D100" s="1"/>
      <c r="E100" s="1"/>
      <c r="F100" s="1"/>
      <c r="G100" s="1"/>
      <c r="H100" s="1"/>
      <c r="I100" s="3"/>
      <c r="J100" s="3"/>
      <c r="K100" s="1"/>
      <c r="L100" s="4"/>
      <c r="M100" s="4"/>
      <c r="N100" s="4"/>
      <c r="O100" s="4"/>
      <c r="P100" s="4"/>
      <c r="Q100" s="4"/>
      <c r="R100" s="4"/>
      <c r="S100" s="1"/>
    </row>
    <row r="101" spans="19:21" ht="13.5">
      <c r="S101" s="1"/>
      <c r="T101" s="73"/>
      <c r="U101" s="51"/>
    </row>
    <row r="102" spans="19:21" ht="13.5">
      <c r="S102" s="1"/>
      <c r="T102" s="73"/>
      <c r="U102" s="51"/>
    </row>
    <row r="103" spans="19:21" ht="13.5">
      <c r="S103" s="1"/>
      <c r="T103" s="73"/>
      <c r="U103" s="51"/>
    </row>
    <row r="104" spans="19:21" ht="13.5">
      <c r="S104" s="1"/>
      <c r="T104" s="73"/>
      <c r="U104" s="51"/>
    </row>
  </sheetData>
  <sheetProtection/>
  <mergeCells count="10">
    <mergeCell ref="A1:R1"/>
    <mergeCell ref="B3:I3"/>
    <mergeCell ref="K3:R3"/>
    <mergeCell ref="B5:B6"/>
    <mergeCell ref="H5:H6"/>
    <mergeCell ref="I5:I6"/>
    <mergeCell ref="J5:J6"/>
    <mergeCell ref="K5:K6"/>
    <mergeCell ref="Q5:Q6"/>
    <mergeCell ref="R5:R6"/>
  </mergeCells>
  <printOptions/>
  <pageMargins left="0.52" right="0.4" top="0.62" bottom="0.76" header="0.512" footer="0.512"/>
  <pageSetup horizontalDpi="600" verticalDpi="600" orientation="portrait" paperSize="9" scale="70" r:id="rId1"/>
  <rowBreaks count="1" manualBreakCount="1"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千葉県</cp:lastModifiedBy>
  <cp:lastPrinted>2012-11-30T08:33:33Z</cp:lastPrinted>
  <dcterms:created xsi:type="dcterms:W3CDTF">2010-01-08T07:51:44Z</dcterms:created>
  <dcterms:modified xsi:type="dcterms:W3CDTF">2012-11-30T08:45:04Z</dcterms:modified>
  <cp:category/>
  <cp:version/>
  <cp:contentType/>
  <cp:contentStatus/>
</cp:coreProperties>
</file>