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合計特殊出生率\H30\"/>
    </mc:Choice>
  </mc:AlternateContent>
  <bookViews>
    <workbookView xWindow="480" yWindow="420" windowWidth="18075" windowHeight="7095"/>
  </bookViews>
  <sheets>
    <sheet name="Ｈ30市町村合計特殊出生率  " sheetId="1" r:id="rId1"/>
    <sheet name="説明" sheetId="2" r:id="rId2"/>
  </sheets>
  <definedNames>
    <definedName name="_xlnm.Print_Area" localSheetId="0">'Ｈ30市町村合計特殊出生率  '!$A$1:$J$283</definedName>
    <definedName name="_xlnm.Print_Area" localSheetId="1">説明!$A$1:$D$19</definedName>
  </definedNames>
  <calcPr calcId="162913"/>
</workbook>
</file>

<file path=xl/calcChain.xml><?xml version="1.0" encoding="utf-8"?>
<calcChain xmlns="http://schemas.openxmlformats.org/spreadsheetml/2006/main">
  <c r="C225" i="1" l="1"/>
  <c r="C224" i="1"/>
  <c r="C221" i="1"/>
  <c r="C220" i="1"/>
  <c r="C217" i="1"/>
  <c r="C216" i="1"/>
  <c r="C213" i="1"/>
  <c r="C212" i="1"/>
  <c r="C209" i="1"/>
  <c r="C208" i="1"/>
  <c r="C205" i="1"/>
  <c r="C204" i="1"/>
  <c r="C201" i="1"/>
  <c r="C200" i="1"/>
  <c r="C197" i="1"/>
  <c r="C196" i="1"/>
  <c r="C193" i="1"/>
  <c r="C192" i="1"/>
  <c r="C189" i="1"/>
  <c r="C188" i="1"/>
  <c r="C181" i="1"/>
  <c r="C180" i="1"/>
  <c r="C177" i="1"/>
  <c r="C176" i="1"/>
  <c r="C173" i="1"/>
  <c r="C172" i="1"/>
  <c r="C167" i="1"/>
  <c r="C166" i="1"/>
  <c r="C163" i="1"/>
  <c r="C162" i="1"/>
  <c r="C159" i="1"/>
  <c r="C158" i="1"/>
  <c r="C155" i="1"/>
  <c r="C154" i="1"/>
  <c r="C151" i="1"/>
  <c r="C150" i="1"/>
  <c r="C147" i="1"/>
  <c r="C146" i="1"/>
  <c r="C143" i="1"/>
  <c r="C142" i="1"/>
  <c r="C139" i="1"/>
  <c r="C138" i="1"/>
  <c r="C135" i="1"/>
  <c r="C134" i="1"/>
  <c r="C131" i="1"/>
  <c r="C130" i="1"/>
  <c r="C127" i="1"/>
  <c r="C126" i="1"/>
  <c r="C123" i="1"/>
  <c r="C122" i="1"/>
  <c r="C119" i="1"/>
  <c r="C118" i="1"/>
  <c r="C115" i="1"/>
  <c r="C114" i="1"/>
  <c r="C111" i="1"/>
  <c r="C110" i="1"/>
  <c r="C107" i="1"/>
  <c r="C106" i="1"/>
  <c r="C103" i="1"/>
  <c r="C102" i="1"/>
  <c r="C99" i="1"/>
  <c r="C98" i="1"/>
  <c r="C95" i="1"/>
  <c r="C94" i="1"/>
  <c r="C91" i="1"/>
  <c r="C90" i="1"/>
  <c r="C85" i="1"/>
  <c r="C84" i="1"/>
  <c r="C81" i="1"/>
  <c r="C80" i="1"/>
  <c r="C77" i="1"/>
  <c r="C76" i="1"/>
  <c r="C73" i="1"/>
  <c r="C72" i="1"/>
  <c r="C69" i="1"/>
  <c r="C68" i="1"/>
  <c r="C65" i="1"/>
  <c r="C64" i="1"/>
  <c r="C61" i="1"/>
  <c r="C60" i="1"/>
  <c r="C4" i="1"/>
  <c r="C5" i="1"/>
  <c r="C8" i="1"/>
  <c r="C9" i="1"/>
  <c r="C12" i="1"/>
  <c r="C13" i="1"/>
  <c r="C16" i="1"/>
  <c r="C17" i="1"/>
  <c r="C20" i="1"/>
  <c r="C21" i="1"/>
  <c r="C24" i="1"/>
  <c r="C25" i="1"/>
  <c r="C28" i="1"/>
  <c r="C29" i="1"/>
  <c r="C36" i="1"/>
  <c r="C37" i="1"/>
  <c r="C40" i="1"/>
  <c r="C41" i="1"/>
  <c r="C44" i="1"/>
  <c r="C45" i="1"/>
  <c r="C48" i="1"/>
  <c r="C49" i="1"/>
  <c r="C52" i="1"/>
  <c r="C53" i="1"/>
  <c r="C56" i="1"/>
  <c r="C57" i="1"/>
  <c r="C276" i="2" l="1"/>
  <c r="C272" i="2"/>
  <c r="C268" i="2"/>
  <c r="C264" i="2"/>
  <c r="C260" i="2"/>
  <c r="J281" i="1"/>
  <c r="I281" i="1"/>
  <c r="H281" i="1"/>
  <c r="G281" i="1"/>
  <c r="F281" i="1"/>
  <c r="E281" i="1"/>
  <c r="D281" i="1"/>
  <c r="J280" i="1"/>
  <c r="I280" i="1"/>
  <c r="H280" i="1"/>
  <c r="G280" i="1"/>
  <c r="F280" i="1"/>
  <c r="E280" i="1"/>
  <c r="D280" i="1"/>
  <c r="J277" i="1"/>
  <c r="I277" i="1"/>
  <c r="H277" i="1"/>
  <c r="G277" i="1"/>
  <c r="F277" i="1"/>
  <c r="E277" i="1"/>
  <c r="D277" i="1"/>
  <c r="C277" i="1" s="1"/>
  <c r="J276" i="1"/>
  <c r="I276" i="1"/>
  <c r="H276" i="1"/>
  <c r="G276" i="1"/>
  <c r="F276" i="1"/>
  <c r="E276" i="1"/>
  <c r="D276" i="1"/>
  <c r="J273" i="1"/>
  <c r="I273" i="1"/>
  <c r="H273" i="1"/>
  <c r="G273" i="1"/>
  <c r="F273" i="1"/>
  <c r="E273" i="1"/>
  <c r="D273" i="1"/>
  <c r="J272" i="1"/>
  <c r="I272" i="1"/>
  <c r="H272" i="1"/>
  <c r="G272" i="1"/>
  <c r="F272" i="1"/>
  <c r="E272" i="1"/>
  <c r="D272" i="1"/>
  <c r="J269" i="1"/>
  <c r="I269" i="1"/>
  <c r="H269" i="1"/>
  <c r="G269" i="1"/>
  <c r="F269" i="1"/>
  <c r="E269" i="1"/>
  <c r="D269" i="1"/>
  <c r="C269" i="1" s="1"/>
  <c r="J268" i="1"/>
  <c r="I268" i="1"/>
  <c r="H268" i="1"/>
  <c r="G268" i="1"/>
  <c r="F268" i="1"/>
  <c r="E268" i="1"/>
  <c r="D268" i="1"/>
  <c r="J265" i="1"/>
  <c r="I265" i="1"/>
  <c r="H265" i="1"/>
  <c r="G265" i="1"/>
  <c r="F265" i="1"/>
  <c r="E265" i="1"/>
  <c r="D265" i="1"/>
  <c r="J264" i="1"/>
  <c r="I264" i="1"/>
  <c r="H264" i="1"/>
  <c r="G264" i="1"/>
  <c r="G266" i="1" s="1"/>
  <c r="G267" i="1" s="1"/>
  <c r="F264" i="1"/>
  <c r="E264" i="1"/>
  <c r="D264" i="1"/>
  <c r="J261" i="1"/>
  <c r="I261" i="1"/>
  <c r="H261" i="1"/>
  <c r="G261" i="1"/>
  <c r="F261" i="1"/>
  <c r="E261" i="1"/>
  <c r="D261" i="1"/>
  <c r="C261" i="1" s="1"/>
  <c r="J260" i="1"/>
  <c r="I260" i="1"/>
  <c r="H260" i="1"/>
  <c r="G260" i="1"/>
  <c r="F260" i="1"/>
  <c r="E260" i="1"/>
  <c r="D260" i="1"/>
  <c r="J257" i="1"/>
  <c r="I257" i="1"/>
  <c r="H257" i="1"/>
  <c r="G257" i="1"/>
  <c r="F257" i="1"/>
  <c r="E257" i="1"/>
  <c r="D257" i="1"/>
  <c r="J256" i="1"/>
  <c r="I256" i="1"/>
  <c r="H256" i="1"/>
  <c r="G256" i="1"/>
  <c r="F256" i="1"/>
  <c r="E256" i="1"/>
  <c r="D256" i="1"/>
  <c r="J253" i="1"/>
  <c r="I253" i="1"/>
  <c r="H253" i="1"/>
  <c r="G253" i="1"/>
  <c r="F253" i="1"/>
  <c r="E253" i="1"/>
  <c r="D253" i="1"/>
  <c r="C253" i="1" s="1"/>
  <c r="J252" i="1"/>
  <c r="I252" i="1"/>
  <c r="H252" i="1"/>
  <c r="G252" i="1"/>
  <c r="F252" i="1"/>
  <c r="E252" i="1"/>
  <c r="D252" i="1"/>
  <c r="J249" i="1"/>
  <c r="I249" i="1"/>
  <c r="H249" i="1"/>
  <c r="G249" i="1"/>
  <c r="F249" i="1"/>
  <c r="E249" i="1"/>
  <c r="D249" i="1"/>
  <c r="J248" i="1"/>
  <c r="I248" i="1"/>
  <c r="H248" i="1"/>
  <c r="G248" i="1"/>
  <c r="F248" i="1"/>
  <c r="E248" i="1"/>
  <c r="D248" i="1"/>
  <c r="J245" i="1"/>
  <c r="I245" i="1"/>
  <c r="H245" i="1"/>
  <c r="G245" i="1"/>
  <c r="F245" i="1"/>
  <c r="E245" i="1"/>
  <c r="D245" i="1"/>
  <c r="C245" i="1" s="1"/>
  <c r="J244" i="1"/>
  <c r="I244" i="1"/>
  <c r="H244" i="1"/>
  <c r="G244" i="1"/>
  <c r="F244" i="1"/>
  <c r="E244" i="1"/>
  <c r="D244" i="1"/>
  <c r="J241" i="1"/>
  <c r="I241" i="1"/>
  <c r="H241" i="1"/>
  <c r="G241" i="1"/>
  <c r="F241" i="1"/>
  <c r="E241" i="1"/>
  <c r="D241" i="1"/>
  <c r="J240" i="1"/>
  <c r="I240" i="1"/>
  <c r="H240" i="1"/>
  <c r="G240" i="1"/>
  <c r="G242" i="1" s="1"/>
  <c r="G243" i="1" s="1"/>
  <c r="F240" i="1"/>
  <c r="E240" i="1"/>
  <c r="D240" i="1"/>
  <c r="J237" i="1"/>
  <c r="I237" i="1"/>
  <c r="H237" i="1"/>
  <c r="G237" i="1"/>
  <c r="F237" i="1"/>
  <c r="E237" i="1"/>
  <c r="D237" i="1"/>
  <c r="C237" i="1" s="1"/>
  <c r="J236" i="1"/>
  <c r="I236" i="1"/>
  <c r="H236" i="1"/>
  <c r="G236" i="1"/>
  <c r="F236" i="1"/>
  <c r="E236" i="1"/>
  <c r="D236" i="1"/>
  <c r="J233" i="1"/>
  <c r="I233" i="1"/>
  <c r="H233" i="1"/>
  <c r="G233" i="1"/>
  <c r="F233" i="1"/>
  <c r="E233" i="1"/>
  <c r="D233" i="1"/>
  <c r="J232" i="1"/>
  <c r="I232" i="1"/>
  <c r="H232" i="1"/>
  <c r="G232" i="1"/>
  <c r="F232" i="1"/>
  <c r="E232" i="1"/>
  <c r="D232" i="1"/>
  <c r="J226" i="1"/>
  <c r="J227" i="1" s="1"/>
  <c r="I226" i="1"/>
  <c r="I227" i="1" s="1"/>
  <c r="H226" i="1"/>
  <c r="H227" i="1" s="1"/>
  <c r="G226" i="1"/>
  <c r="G227" i="1" s="1"/>
  <c r="F226" i="1"/>
  <c r="F227" i="1" s="1"/>
  <c r="E226" i="1"/>
  <c r="E227" i="1" s="1"/>
  <c r="D226" i="1"/>
  <c r="D227" i="1" s="1"/>
  <c r="J222" i="1"/>
  <c r="J223" i="1" s="1"/>
  <c r="I222" i="1"/>
  <c r="I223" i="1" s="1"/>
  <c r="H222" i="1"/>
  <c r="H223" i="1" s="1"/>
  <c r="G222" i="1"/>
  <c r="G223" i="1" s="1"/>
  <c r="F222" i="1"/>
  <c r="F223" i="1" s="1"/>
  <c r="E222" i="1"/>
  <c r="E223" i="1" s="1"/>
  <c r="D222" i="1"/>
  <c r="D223" i="1" s="1"/>
  <c r="J218" i="1"/>
  <c r="J219" i="1" s="1"/>
  <c r="I218" i="1"/>
  <c r="I219" i="1" s="1"/>
  <c r="H218" i="1"/>
  <c r="H219" i="1" s="1"/>
  <c r="G218" i="1"/>
  <c r="G219" i="1" s="1"/>
  <c r="F218" i="1"/>
  <c r="F219" i="1" s="1"/>
  <c r="E218" i="1"/>
  <c r="E219" i="1" s="1"/>
  <c r="D218" i="1"/>
  <c r="D219" i="1" s="1"/>
  <c r="J214" i="1"/>
  <c r="J215" i="1" s="1"/>
  <c r="I214" i="1"/>
  <c r="I215" i="1" s="1"/>
  <c r="H214" i="1"/>
  <c r="H215" i="1" s="1"/>
  <c r="G214" i="1"/>
  <c r="G215" i="1" s="1"/>
  <c r="F214" i="1"/>
  <c r="F215" i="1" s="1"/>
  <c r="E214" i="1"/>
  <c r="E215" i="1" s="1"/>
  <c r="D214" i="1"/>
  <c r="D215" i="1" s="1"/>
  <c r="J210" i="1"/>
  <c r="J211" i="1" s="1"/>
  <c r="I210" i="1"/>
  <c r="I211" i="1" s="1"/>
  <c r="H210" i="1"/>
  <c r="H211" i="1" s="1"/>
  <c r="G210" i="1"/>
  <c r="G211" i="1" s="1"/>
  <c r="F210" i="1"/>
  <c r="F211" i="1" s="1"/>
  <c r="E210" i="1"/>
  <c r="E211" i="1" s="1"/>
  <c r="D210" i="1"/>
  <c r="D211" i="1" s="1"/>
  <c r="J206" i="1"/>
  <c r="J207" i="1" s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J202" i="1"/>
  <c r="J203" i="1" s="1"/>
  <c r="I202" i="1"/>
  <c r="I203" i="1" s="1"/>
  <c r="H202" i="1"/>
  <c r="H203" i="1" s="1"/>
  <c r="G202" i="1"/>
  <c r="G203" i="1" s="1"/>
  <c r="F202" i="1"/>
  <c r="F203" i="1" s="1"/>
  <c r="E202" i="1"/>
  <c r="E203" i="1" s="1"/>
  <c r="D202" i="1"/>
  <c r="D203" i="1" s="1"/>
  <c r="J198" i="1"/>
  <c r="J199" i="1" s="1"/>
  <c r="I198" i="1"/>
  <c r="I199" i="1" s="1"/>
  <c r="H198" i="1"/>
  <c r="H199" i="1" s="1"/>
  <c r="G198" i="1"/>
  <c r="G199" i="1" s="1"/>
  <c r="F198" i="1"/>
  <c r="F199" i="1" s="1"/>
  <c r="E198" i="1"/>
  <c r="E199" i="1" s="1"/>
  <c r="D198" i="1"/>
  <c r="D199" i="1" s="1"/>
  <c r="J194" i="1"/>
  <c r="J195" i="1" s="1"/>
  <c r="I194" i="1"/>
  <c r="I195" i="1" s="1"/>
  <c r="H194" i="1"/>
  <c r="H195" i="1" s="1"/>
  <c r="G194" i="1"/>
  <c r="G195" i="1" s="1"/>
  <c r="F194" i="1"/>
  <c r="F195" i="1" s="1"/>
  <c r="E194" i="1"/>
  <c r="E195" i="1" s="1"/>
  <c r="D194" i="1"/>
  <c r="D195" i="1" s="1"/>
  <c r="J190" i="1"/>
  <c r="J191" i="1" s="1"/>
  <c r="I190" i="1"/>
  <c r="I191" i="1" s="1"/>
  <c r="H190" i="1"/>
  <c r="H191" i="1" s="1"/>
  <c r="G190" i="1"/>
  <c r="G191" i="1" s="1"/>
  <c r="F190" i="1"/>
  <c r="F191" i="1" s="1"/>
  <c r="E190" i="1"/>
  <c r="E191" i="1" s="1"/>
  <c r="D190" i="1"/>
  <c r="D191" i="1" s="1"/>
  <c r="J186" i="1"/>
  <c r="J187" i="1" s="1"/>
  <c r="I186" i="1"/>
  <c r="I187" i="1" s="1"/>
  <c r="H186" i="1"/>
  <c r="H187" i="1" s="1"/>
  <c r="G186" i="1"/>
  <c r="G187" i="1" s="1"/>
  <c r="F186" i="1"/>
  <c r="F187" i="1" s="1"/>
  <c r="E186" i="1"/>
  <c r="E187" i="1" s="1"/>
  <c r="D186" i="1"/>
  <c r="D187" i="1" s="1"/>
  <c r="C185" i="1"/>
  <c r="C184" i="1"/>
  <c r="J182" i="1"/>
  <c r="J183" i="1" s="1"/>
  <c r="I182" i="1"/>
  <c r="I183" i="1" s="1"/>
  <c r="H182" i="1"/>
  <c r="H183" i="1" s="1"/>
  <c r="G182" i="1"/>
  <c r="G183" i="1" s="1"/>
  <c r="F182" i="1"/>
  <c r="F183" i="1" s="1"/>
  <c r="E182" i="1"/>
  <c r="E183" i="1" s="1"/>
  <c r="D182" i="1"/>
  <c r="D183" i="1" s="1"/>
  <c r="J178" i="1"/>
  <c r="J179" i="1" s="1"/>
  <c r="I178" i="1"/>
  <c r="I179" i="1" s="1"/>
  <c r="H178" i="1"/>
  <c r="H179" i="1" s="1"/>
  <c r="G178" i="1"/>
  <c r="G179" i="1" s="1"/>
  <c r="F178" i="1"/>
  <c r="F179" i="1" s="1"/>
  <c r="E178" i="1"/>
  <c r="E179" i="1" s="1"/>
  <c r="D178" i="1"/>
  <c r="D179" i="1" s="1"/>
  <c r="J174" i="1"/>
  <c r="J175" i="1" s="1"/>
  <c r="I174" i="1"/>
  <c r="I175" i="1" s="1"/>
  <c r="H174" i="1"/>
  <c r="H175" i="1" s="1"/>
  <c r="G174" i="1"/>
  <c r="G175" i="1" s="1"/>
  <c r="F174" i="1"/>
  <c r="F175" i="1" s="1"/>
  <c r="E174" i="1"/>
  <c r="E175" i="1" s="1"/>
  <c r="D174" i="1"/>
  <c r="D175" i="1" s="1"/>
  <c r="J168" i="1"/>
  <c r="J169" i="1" s="1"/>
  <c r="I168" i="1"/>
  <c r="I169" i="1" s="1"/>
  <c r="H168" i="1"/>
  <c r="H169" i="1" s="1"/>
  <c r="G168" i="1"/>
  <c r="G169" i="1" s="1"/>
  <c r="F168" i="1"/>
  <c r="F169" i="1" s="1"/>
  <c r="E168" i="1"/>
  <c r="E169" i="1" s="1"/>
  <c r="D168" i="1"/>
  <c r="D169" i="1" s="1"/>
  <c r="J164" i="1"/>
  <c r="J165" i="1" s="1"/>
  <c r="I164" i="1"/>
  <c r="I165" i="1" s="1"/>
  <c r="H164" i="1"/>
  <c r="H165" i="1" s="1"/>
  <c r="G164" i="1"/>
  <c r="G165" i="1" s="1"/>
  <c r="F164" i="1"/>
  <c r="F165" i="1" s="1"/>
  <c r="E164" i="1"/>
  <c r="E165" i="1" s="1"/>
  <c r="D164" i="1"/>
  <c r="D165" i="1" s="1"/>
  <c r="J160" i="1"/>
  <c r="J161" i="1" s="1"/>
  <c r="I160" i="1"/>
  <c r="I161" i="1" s="1"/>
  <c r="H160" i="1"/>
  <c r="H161" i="1" s="1"/>
  <c r="G160" i="1"/>
  <c r="G161" i="1" s="1"/>
  <c r="F160" i="1"/>
  <c r="F161" i="1" s="1"/>
  <c r="E160" i="1"/>
  <c r="E161" i="1" s="1"/>
  <c r="D160" i="1"/>
  <c r="D161" i="1" s="1"/>
  <c r="J156" i="1"/>
  <c r="J157" i="1" s="1"/>
  <c r="I156" i="1"/>
  <c r="I157" i="1" s="1"/>
  <c r="H156" i="1"/>
  <c r="H157" i="1" s="1"/>
  <c r="G156" i="1"/>
  <c r="G157" i="1" s="1"/>
  <c r="F156" i="1"/>
  <c r="F157" i="1" s="1"/>
  <c r="E156" i="1"/>
  <c r="E157" i="1" s="1"/>
  <c r="D156" i="1"/>
  <c r="D157" i="1" s="1"/>
  <c r="J152" i="1"/>
  <c r="J153" i="1" s="1"/>
  <c r="I152" i="1"/>
  <c r="I153" i="1" s="1"/>
  <c r="H152" i="1"/>
  <c r="H153" i="1" s="1"/>
  <c r="G152" i="1"/>
  <c r="G153" i="1" s="1"/>
  <c r="F152" i="1"/>
  <c r="F153" i="1" s="1"/>
  <c r="E152" i="1"/>
  <c r="E153" i="1" s="1"/>
  <c r="D152" i="1"/>
  <c r="D153" i="1" s="1"/>
  <c r="J148" i="1"/>
  <c r="J149" i="1" s="1"/>
  <c r="I148" i="1"/>
  <c r="I149" i="1" s="1"/>
  <c r="H148" i="1"/>
  <c r="H149" i="1" s="1"/>
  <c r="G148" i="1"/>
  <c r="G149" i="1" s="1"/>
  <c r="F148" i="1"/>
  <c r="F149" i="1" s="1"/>
  <c r="E148" i="1"/>
  <c r="E149" i="1" s="1"/>
  <c r="D148" i="1"/>
  <c r="D149" i="1" s="1"/>
  <c r="J144" i="1"/>
  <c r="J145" i="1" s="1"/>
  <c r="I144" i="1"/>
  <c r="I145" i="1" s="1"/>
  <c r="H144" i="1"/>
  <c r="H145" i="1" s="1"/>
  <c r="G144" i="1"/>
  <c r="G145" i="1" s="1"/>
  <c r="F144" i="1"/>
  <c r="F145" i="1" s="1"/>
  <c r="E144" i="1"/>
  <c r="E145" i="1" s="1"/>
  <c r="D144" i="1"/>
  <c r="D145" i="1" s="1"/>
  <c r="J140" i="1"/>
  <c r="J141" i="1" s="1"/>
  <c r="I140" i="1"/>
  <c r="I141" i="1" s="1"/>
  <c r="H140" i="1"/>
  <c r="H141" i="1" s="1"/>
  <c r="G140" i="1"/>
  <c r="G141" i="1" s="1"/>
  <c r="F140" i="1"/>
  <c r="F141" i="1" s="1"/>
  <c r="E140" i="1"/>
  <c r="E141" i="1" s="1"/>
  <c r="D140" i="1"/>
  <c r="D141" i="1" s="1"/>
  <c r="J136" i="1"/>
  <c r="J137" i="1" s="1"/>
  <c r="I136" i="1"/>
  <c r="I137" i="1" s="1"/>
  <c r="H136" i="1"/>
  <c r="H137" i="1" s="1"/>
  <c r="G136" i="1"/>
  <c r="G137" i="1" s="1"/>
  <c r="F136" i="1"/>
  <c r="F137" i="1" s="1"/>
  <c r="E136" i="1"/>
  <c r="E137" i="1" s="1"/>
  <c r="D136" i="1"/>
  <c r="D137" i="1" s="1"/>
  <c r="J132" i="1"/>
  <c r="J133" i="1" s="1"/>
  <c r="I132" i="1"/>
  <c r="I133" i="1" s="1"/>
  <c r="H132" i="1"/>
  <c r="H133" i="1" s="1"/>
  <c r="G132" i="1"/>
  <c r="G133" i="1" s="1"/>
  <c r="F132" i="1"/>
  <c r="F133" i="1" s="1"/>
  <c r="E132" i="1"/>
  <c r="E133" i="1" s="1"/>
  <c r="D132" i="1"/>
  <c r="D133" i="1" s="1"/>
  <c r="J128" i="1"/>
  <c r="J129" i="1" s="1"/>
  <c r="I128" i="1"/>
  <c r="I129" i="1" s="1"/>
  <c r="H128" i="1"/>
  <c r="H129" i="1" s="1"/>
  <c r="G128" i="1"/>
  <c r="G129" i="1" s="1"/>
  <c r="F128" i="1"/>
  <c r="F129" i="1" s="1"/>
  <c r="E128" i="1"/>
  <c r="E129" i="1" s="1"/>
  <c r="D128" i="1"/>
  <c r="D129" i="1" s="1"/>
  <c r="J124" i="1"/>
  <c r="J125" i="1" s="1"/>
  <c r="I124" i="1"/>
  <c r="I125" i="1" s="1"/>
  <c r="H124" i="1"/>
  <c r="H125" i="1" s="1"/>
  <c r="G124" i="1"/>
  <c r="G125" i="1" s="1"/>
  <c r="F124" i="1"/>
  <c r="F125" i="1" s="1"/>
  <c r="E124" i="1"/>
  <c r="E125" i="1" s="1"/>
  <c r="D124" i="1"/>
  <c r="D125" i="1" s="1"/>
  <c r="J120" i="1"/>
  <c r="J121" i="1" s="1"/>
  <c r="I120" i="1"/>
  <c r="I121" i="1" s="1"/>
  <c r="H120" i="1"/>
  <c r="H121" i="1" s="1"/>
  <c r="G120" i="1"/>
  <c r="G121" i="1" s="1"/>
  <c r="F120" i="1"/>
  <c r="F121" i="1" s="1"/>
  <c r="E120" i="1"/>
  <c r="E121" i="1" s="1"/>
  <c r="D120" i="1"/>
  <c r="D121" i="1" s="1"/>
  <c r="J116" i="1"/>
  <c r="J117" i="1" s="1"/>
  <c r="I116" i="1"/>
  <c r="I117" i="1" s="1"/>
  <c r="H116" i="1"/>
  <c r="H117" i="1" s="1"/>
  <c r="G116" i="1"/>
  <c r="G117" i="1" s="1"/>
  <c r="F116" i="1"/>
  <c r="F117" i="1" s="1"/>
  <c r="E116" i="1"/>
  <c r="E117" i="1" s="1"/>
  <c r="D116" i="1"/>
  <c r="D117" i="1" s="1"/>
  <c r="J112" i="1"/>
  <c r="J113" i="1" s="1"/>
  <c r="I112" i="1"/>
  <c r="I113" i="1" s="1"/>
  <c r="H112" i="1"/>
  <c r="H113" i="1" s="1"/>
  <c r="G112" i="1"/>
  <c r="G113" i="1" s="1"/>
  <c r="F112" i="1"/>
  <c r="F113" i="1" s="1"/>
  <c r="E112" i="1"/>
  <c r="E113" i="1" s="1"/>
  <c r="D112" i="1"/>
  <c r="D113" i="1" s="1"/>
  <c r="J108" i="1"/>
  <c r="J109" i="1" s="1"/>
  <c r="I108" i="1"/>
  <c r="I109" i="1" s="1"/>
  <c r="H108" i="1"/>
  <c r="H109" i="1" s="1"/>
  <c r="G108" i="1"/>
  <c r="G109" i="1" s="1"/>
  <c r="F108" i="1"/>
  <c r="F109" i="1" s="1"/>
  <c r="E108" i="1"/>
  <c r="E109" i="1" s="1"/>
  <c r="D108" i="1"/>
  <c r="D109" i="1" s="1"/>
  <c r="J104" i="1"/>
  <c r="J105" i="1" s="1"/>
  <c r="I104" i="1"/>
  <c r="I105" i="1" s="1"/>
  <c r="H104" i="1"/>
  <c r="H105" i="1" s="1"/>
  <c r="G104" i="1"/>
  <c r="G105" i="1" s="1"/>
  <c r="F104" i="1"/>
  <c r="F105" i="1" s="1"/>
  <c r="E104" i="1"/>
  <c r="E105" i="1" s="1"/>
  <c r="D104" i="1"/>
  <c r="D105" i="1" s="1"/>
  <c r="J100" i="1"/>
  <c r="J101" i="1" s="1"/>
  <c r="I100" i="1"/>
  <c r="I101" i="1" s="1"/>
  <c r="H100" i="1"/>
  <c r="H101" i="1" s="1"/>
  <c r="G100" i="1"/>
  <c r="G101" i="1" s="1"/>
  <c r="F100" i="1"/>
  <c r="F101" i="1" s="1"/>
  <c r="E100" i="1"/>
  <c r="E101" i="1" s="1"/>
  <c r="D100" i="1"/>
  <c r="D101" i="1" s="1"/>
  <c r="J96" i="1"/>
  <c r="J97" i="1" s="1"/>
  <c r="I96" i="1"/>
  <c r="I97" i="1" s="1"/>
  <c r="H96" i="1"/>
  <c r="H97" i="1" s="1"/>
  <c r="G96" i="1"/>
  <c r="G97" i="1" s="1"/>
  <c r="F96" i="1"/>
  <c r="F97" i="1" s="1"/>
  <c r="E96" i="1"/>
  <c r="E97" i="1" s="1"/>
  <c r="D96" i="1"/>
  <c r="D97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J86" i="1"/>
  <c r="J87" i="1" s="1"/>
  <c r="I86" i="1"/>
  <c r="I87" i="1" s="1"/>
  <c r="H86" i="1"/>
  <c r="H87" i="1" s="1"/>
  <c r="G86" i="1"/>
  <c r="G87" i="1" s="1"/>
  <c r="F86" i="1"/>
  <c r="F87" i="1" s="1"/>
  <c r="E86" i="1"/>
  <c r="E87" i="1" s="1"/>
  <c r="D86" i="1"/>
  <c r="D87" i="1" s="1"/>
  <c r="J82" i="1"/>
  <c r="J83" i="1" s="1"/>
  <c r="I82" i="1"/>
  <c r="I83" i="1" s="1"/>
  <c r="H82" i="1"/>
  <c r="H83" i="1" s="1"/>
  <c r="G82" i="1"/>
  <c r="G83" i="1" s="1"/>
  <c r="F82" i="1"/>
  <c r="F83" i="1" s="1"/>
  <c r="E82" i="1"/>
  <c r="E83" i="1" s="1"/>
  <c r="D82" i="1"/>
  <c r="D83" i="1" s="1"/>
  <c r="J78" i="1"/>
  <c r="J79" i="1" s="1"/>
  <c r="I78" i="1"/>
  <c r="I79" i="1" s="1"/>
  <c r="H78" i="1"/>
  <c r="H79" i="1" s="1"/>
  <c r="G78" i="1"/>
  <c r="G79" i="1" s="1"/>
  <c r="F78" i="1"/>
  <c r="F79" i="1" s="1"/>
  <c r="E78" i="1"/>
  <c r="E79" i="1" s="1"/>
  <c r="D78" i="1"/>
  <c r="D79" i="1" s="1"/>
  <c r="J74" i="1"/>
  <c r="J75" i="1" s="1"/>
  <c r="I74" i="1"/>
  <c r="I75" i="1" s="1"/>
  <c r="H74" i="1"/>
  <c r="H75" i="1" s="1"/>
  <c r="G74" i="1"/>
  <c r="G75" i="1" s="1"/>
  <c r="F74" i="1"/>
  <c r="F75" i="1" s="1"/>
  <c r="E74" i="1"/>
  <c r="E75" i="1" s="1"/>
  <c r="D74" i="1"/>
  <c r="D75" i="1" s="1"/>
  <c r="J70" i="1"/>
  <c r="J71" i="1" s="1"/>
  <c r="I70" i="1"/>
  <c r="I71" i="1" s="1"/>
  <c r="H70" i="1"/>
  <c r="H71" i="1" s="1"/>
  <c r="G70" i="1"/>
  <c r="G71" i="1" s="1"/>
  <c r="F70" i="1"/>
  <c r="F71" i="1" s="1"/>
  <c r="E70" i="1"/>
  <c r="E71" i="1" s="1"/>
  <c r="D70" i="1"/>
  <c r="D71" i="1" s="1"/>
  <c r="J66" i="1"/>
  <c r="J67" i="1" s="1"/>
  <c r="I66" i="1"/>
  <c r="I67" i="1" s="1"/>
  <c r="H66" i="1"/>
  <c r="H67" i="1" s="1"/>
  <c r="G66" i="1"/>
  <c r="G67" i="1" s="1"/>
  <c r="F66" i="1"/>
  <c r="F67" i="1" s="1"/>
  <c r="E66" i="1"/>
  <c r="E67" i="1" s="1"/>
  <c r="D66" i="1"/>
  <c r="D67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J54" i="1"/>
  <c r="J55" i="1" s="1"/>
  <c r="I54" i="1"/>
  <c r="I55" i="1" s="1"/>
  <c r="H54" i="1"/>
  <c r="H55" i="1" s="1"/>
  <c r="G54" i="1"/>
  <c r="G55" i="1" s="1"/>
  <c r="F54" i="1"/>
  <c r="F55" i="1" s="1"/>
  <c r="E54" i="1"/>
  <c r="E55" i="1" s="1"/>
  <c r="D54" i="1"/>
  <c r="D55" i="1" s="1"/>
  <c r="J50" i="1"/>
  <c r="J51" i="1" s="1"/>
  <c r="I50" i="1"/>
  <c r="I51" i="1" s="1"/>
  <c r="H50" i="1"/>
  <c r="H51" i="1" s="1"/>
  <c r="G50" i="1"/>
  <c r="G51" i="1" s="1"/>
  <c r="F50" i="1"/>
  <c r="F51" i="1" s="1"/>
  <c r="E50" i="1"/>
  <c r="E51" i="1" s="1"/>
  <c r="D50" i="1"/>
  <c r="D51" i="1" s="1"/>
  <c r="J46" i="1"/>
  <c r="J47" i="1" s="1"/>
  <c r="I46" i="1"/>
  <c r="I47" i="1" s="1"/>
  <c r="H46" i="1"/>
  <c r="H47" i="1" s="1"/>
  <c r="G46" i="1"/>
  <c r="G47" i="1" s="1"/>
  <c r="F46" i="1"/>
  <c r="F47" i="1" s="1"/>
  <c r="E46" i="1"/>
  <c r="E47" i="1" s="1"/>
  <c r="D46" i="1"/>
  <c r="D47" i="1" s="1"/>
  <c r="J42" i="1"/>
  <c r="J43" i="1" s="1"/>
  <c r="I42" i="1"/>
  <c r="I43" i="1" s="1"/>
  <c r="H42" i="1"/>
  <c r="H43" i="1" s="1"/>
  <c r="G42" i="1"/>
  <c r="G43" i="1" s="1"/>
  <c r="F42" i="1"/>
  <c r="F43" i="1" s="1"/>
  <c r="E42" i="1"/>
  <c r="E43" i="1" s="1"/>
  <c r="D42" i="1"/>
  <c r="D43" i="1" s="1"/>
  <c r="J38" i="1"/>
  <c r="J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J34" i="1"/>
  <c r="J35" i="1" s="1"/>
  <c r="I34" i="1"/>
  <c r="I35" i="1" s="1"/>
  <c r="H34" i="1"/>
  <c r="H35" i="1" s="1"/>
  <c r="G34" i="1"/>
  <c r="G35" i="1" s="1"/>
  <c r="F34" i="1"/>
  <c r="F35" i="1" s="1"/>
  <c r="E34" i="1"/>
  <c r="E35" i="1" s="1"/>
  <c r="D34" i="1"/>
  <c r="D35" i="1" s="1"/>
  <c r="C33" i="1"/>
  <c r="C32" i="1"/>
  <c r="J30" i="1"/>
  <c r="J31" i="1" s="1"/>
  <c r="I30" i="1"/>
  <c r="I31" i="1" s="1"/>
  <c r="H30" i="1"/>
  <c r="H31" i="1" s="1"/>
  <c r="G30" i="1"/>
  <c r="G31" i="1" s="1"/>
  <c r="F30" i="1"/>
  <c r="F31" i="1" s="1"/>
  <c r="E30" i="1"/>
  <c r="E31" i="1" s="1"/>
  <c r="D30" i="1"/>
  <c r="D31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C227" i="1" l="1"/>
  <c r="C211" i="1"/>
  <c r="C195" i="1"/>
  <c r="C153" i="1"/>
  <c r="C268" i="1"/>
  <c r="C121" i="1"/>
  <c r="C109" i="1"/>
  <c r="C105" i="1"/>
  <c r="C87" i="1"/>
  <c r="C256" i="1"/>
  <c r="C71" i="1"/>
  <c r="C252" i="1"/>
  <c r="C264" i="1"/>
  <c r="C55" i="1"/>
  <c r="C276" i="1"/>
  <c r="C244" i="1"/>
  <c r="C248" i="1"/>
  <c r="C240" i="1"/>
  <c r="C39" i="1"/>
  <c r="C236" i="1"/>
  <c r="C31" i="1"/>
  <c r="C260" i="1"/>
  <c r="C280" i="1"/>
  <c r="C232" i="1"/>
  <c r="C272" i="1"/>
  <c r="C15" i="1"/>
  <c r="C223" i="1"/>
  <c r="C219" i="1"/>
  <c r="C215" i="1"/>
  <c r="C207" i="1"/>
  <c r="C203" i="1"/>
  <c r="C199" i="1"/>
  <c r="C191" i="1"/>
  <c r="C187" i="1"/>
  <c r="C179" i="1"/>
  <c r="C175" i="1"/>
  <c r="C169" i="1"/>
  <c r="C165" i="1"/>
  <c r="C161" i="1"/>
  <c r="C157" i="1"/>
  <c r="E254" i="1"/>
  <c r="E255" i="1" s="1"/>
  <c r="I254" i="1"/>
  <c r="I255" i="1" s="1"/>
  <c r="C149" i="1"/>
  <c r="C145" i="1"/>
  <c r="C141" i="1"/>
  <c r="C133" i="1"/>
  <c r="C129" i="1"/>
  <c r="C125" i="1"/>
  <c r="C117" i="1"/>
  <c r="C113" i="1"/>
  <c r="C101" i="1"/>
  <c r="C97" i="1"/>
  <c r="C93" i="1"/>
  <c r="C83" i="1"/>
  <c r="C79" i="1"/>
  <c r="E238" i="1"/>
  <c r="E239" i="1" s="1"/>
  <c r="I238" i="1"/>
  <c r="I239" i="1" s="1"/>
  <c r="C257" i="1"/>
  <c r="C75" i="1"/>
  <c r="C67" i="1"/>
  <c r="C63" i="1"/>
  <c r="C265" i="1"/>
  <c r="C59" i="1"/>
  <c r="C51" i="1"/>
  <c r="C47" i="1"/>
  <c r="G250" i="1"/>
  <c r="G251" i="1" s="1"/>
  <c r="C249" i="1"/>
  <c r="C43" i="1"/>
  <c r="C241" i="1"/>
  <c r="C35" i="1"/>
  <c r="E262" i="1"/>
  <c r="E263" i="1" s="1"/>
  <c r="I262" i="1"/>
  <c r="I263" i="1" s="1"/>
  <c r="C27" i="1"/>
  <c r="C281" i="1"/>
  <c r="C23" i="1"/>
  <c r="C233" i="1"/>
  <c r="C19" i="1"/>
  <c r="G274" i="1"/>
  <c r="G275" i="1" s="1"/>
  <c r="C273" i="1"/>
  <c r="C11" i="1"/>
  <c r="C7" i="1"/>
  <c r="D270" i="1"/>
  <c r="D271" i="1" s="1"/>
  <c r="H270" i="1"/>
  <c r="H271" i="1" s="1"/>
  <c r="G282" i="1"/>
  <c r="G283" i="1" s="1"/>
  <c r="F266" i="1"/>
  <c r="F267" i="1" s="1"/>
  <c r="J266" i="1"/>
  <c r="J267" i="1" s="1"/>
  <c r="I242" i="1"/>
  <c r="I243" i="1" s="1"/>
  <c r="F274" i="1"/>
  <c r="F275" i="1" s="1"/>
  <c r="J274" i="1"/>
  <c r="J275" i="1" s="1"/>
  <c r="F282" i="1"/>
  <c r="F283" i="1" s="1"/>
  <c r="J282" i="1"/>
  <c r="J283" i="1" s="1"/>
  <c r="G246" i="1"/>
  <c r="G247" i="1" s="1"/>
  <c r="D246" i="1"/>
  <c r="D247" i="1" s="1"/>
  <c r="J246" i="1"/>
  <c r="J247" i="1" s="1"/>
  <c r="D278" i="1"/>
  <c r="D279" i="1" s="1"/>
  <c r="H278" i="1"/>
  <c r="H279" i="1" s="1"/>
  <c r="D254" i="1"/>
  <c r="D255" i="1" s="1"/>
  <c r="F258" i="1"/>
  <c r="F259" i="1" s="1"/>
  <c r="J258" i="1"/>
  <c r="J259" i="1" s="1"/>
  <c r="E258" i="1"/>
  <c r="E259" i="1" s="1"/>
  <c r="I258" i="1"/>
  <c r="I259" i="1" s="1"/>
  <c r="E234" i="1"/>
  <c r="E235" i="1" s="1"/>
  <c r="I234" i="1"/>
  <c r="I235" i="1" s="1"/>
  <c r="E250" i="1"/>
  <c r="E251" i="1" s="1"/>
  <c r="I250" i="1"/>
  <c r="I251" i="1" s="1"/>
  <c r="G270" i="1"/>
  <c r="G271" i="1" s="1"/>
  <c r="F270" i="1"/>
  <c r="F271" i="1" s="1"/>
  <c r="J270" i="1"/>
  <c r="J271" i="1" s="1"/>
  <c r="E274" i="1"/>
  <c r="E275" i="1" s="1"/>
  <c r="I274" i="1"/>
  <c r="I275" i="1" s="1"/>
  <c r="D234" i="1"/>
  <c r="D235" i="1" s="1"/>
  <c r="H234" i="1"/>
  <c r="H235" i="1" s="1"/>
  <c r="F262" i="1"/>
  <c r="F263" i="1" s="1"/>
  <c r="J262" i="1"/>
  <c r="J263" i="1" s="1"/>
  <c r="E266" i="1"/>
  <c r="E267" i="1" s="1"/>
  <c r="I266" i="1"/>
  <c r="I267" i="1" s="1"/>
  <c r="F238" i="1"/>
  <c r="F239" i="1" s="1"/>
  <c r="J238" i="1"/>
  <c r="J239" i="1" s="1"/>
  <c r="D238" i="1"/>
  <c r="D239" i="1" s="1"/>
  <c r="H258" i="1"/>
  <c r="H259" i="1" s="1"/>
  <c r="G254" i="1"/>
  <c r="G255" i="1" s="1"/>
  <c r="H254" i="1"/>
  <c r="H255" i="1" s="1"/>
  <c r="F278" i="1"/>
  <c r="F279" i="1" s="1"/>
  <c r="J278" i="1"/>
  <c r="J279" i="1" s="1"/>
  <c r="F246" i="1"/>
  <c r="F247" i="1" s="1"/>
  <c r="E242" i="1"/>
  <c r="E243" i="1" s="1"/>
  <c r="F242" i="1"/>
  <c r="F243" i="1" s="1"/>
  <c r="G238" i="1"/>
  <c r="G239" i="1" s="1"/>
  <c r="H238" i="1"/>
  <c r="H239" i="1" s="1"/>
  <c r="G262" i="1"/>
  <c r="G263" i="1" s="1"/>
  <c r="D282" i="1"/>
  <c r="D283" i="1" s="1"/>
  <c r="H282" i="1"/>
  <c r="H283" i="1" s="1"/>
  <c r="F234" i="1"/>
  <c r="F235" i="1" s="1"/>
  <c r="J234" i="1"/>
  <c r="J235" i="1" s="1"/>
  <c r="G234" i="1"/>
  <c r="G235" i="1" s="1"/>
  <c r="D274" i="1"/>
  <c r="D275" i="1" s="1"/>
  <c r="H274" i="1"/>
  <c r="H275" i="1" s="1"/>
  <c r="C137" i="1"/>
  <c r="H242" i="1"/>
  <c r="H243" i="1" s="1"/>
  <c r="F254" i="1"/>
  <c r="F255" i="1" s="1"/>
  <c r="J254" i="1"/>
  <c r="J255" i="1" s="1"/>
  <c r="D262" i="1"/>
  <c r="D263" i="1" s="1"/>
  <c r="H262" i="1"/>
  <c r="H263" i="1" s="1"/>
  <c r="D266" i="1"/>
  <c r="D267" i="1" s="1"/>
  <c r="H266" i="1"/>
  <c r="H267" i="1" s="1"/>
  <c r="E270" i="1"/>
  <c r="E271" i="1" s="1"/>
  <c r="I270" i="1"/>
  <c r="I271" i="1" s="1"/>
  <c r="E278" i="1"/>
  <c r="E279" i="1" s="1"/>
  <c r="I278" i="1"/>
  <c r="I279" i="1" s="1"/>
  <c r="E282" i="1"/>
  <c r="E283" i="1" s="1"/>
  <c r="I282" i="1"/>
  <c r="I283" i="1" s="1"/>
  <c r="C183" i="1"/>
  <c r="J242" i="1"/>
  <c r="J243" i="1" s="1"/>
  <c r="H246" i="1"/>
  <c r="H247" i="1" s="1"/>
  <c r="D250" i="1"/>
  <c r="D251" i="1" s="1"/>
  <c r="H250" i="1"/>
  <c r="H251" i="1" s="1"/>
  <c r="G258" i="1"/>
  <c r="G259" i="1" s="1"/>
  <c r="G278" i="1"/>
  <c r="G279" i="1" s="1"/>
  <c r="F250" i="1"/>
  <c r="F251" i="1" s="1"/>
  <c r="J250" i="1"/>
  <c r="J251" i="1" s="1"/>
  <c r="D258" i="1"/>
  <c r="D259" i="1" s="1"/>
  <c r="D242" i="1"/>
  <c r="D243" i="1" s="1"/>
  <c r="E246" i="1"/>
  <c r="E247" i="1" s="1"/>
  <c r="I246" i="1"/>
  <c r="I247" i="1" s="1"/>
  <c r="C271" i="1" l="1"/>
  <c r="C239" i="1"/>
  <c r="C259" i="1"/>
  <c r="C255" i="1"/>
  <c r="C267" i="1"/>
  <c r="C275" i="1"/>
  <c r="C279" i="1"/>
  <c r="C247" i="1"/>
  <c r="C251" i="1"/>
  <c r="C243" i="1"/>
  <c r="C263" i="1"/>
  <c r="C283" i="1"/>
  <c r="C235" i="1"/>
</calcChain>
</file>

<file path=xl/sharedStrings.xml><?xml version="1.0" encoding="utf-8"?>
<sst xmlns="http://schemas.openxmlformats.org/spreadsheetml/2006/main" count="401" uniqueCount="103">
  <si>
    <t>(1/4)</t>
    <phoneticPr fontId="4"/>
  </si>
  <si>
    <t>市町村</t>
  </si>
  <si>
    <t>　</t>
  </si>
  <si>
    <t>総数</t>
  </si>
  <si>
    <t xml:space="preserve"> 15～  19歳</t>
    <phoneticPr fontId="4"/>
  </si>
  <si>
    <t xml:space="preserve"> 20～  24歳</t>
  </si>
  <si>
    <t xml:space="preserve"> 25～  29歳</t>
  </si>
  <si>
    <t xml:space="preserve"> 30～  34歳</t>
  </si>
  <si>
    <t xml:space="preserve"> 35～  39歳</t>
  </si>
  <si>
    <t xml:space="preserve"> 40～  44歳</t>
  </si>
  <si>
    <t xml:space="preserve"> 45～ 49歳</t>
  </si>
  <si>
    <t>県計※</t>
    <phoneticPr fontId="3"/>
  </si>
  <si>
    <t>出生数</t>
  </si>
  <si>
    <t>女性人口</t>
  </si>
  <si>
    <t>合計特殊出生率</t>
  </si>
  <si>
    <t>千葉市※</t>
    <rPh sb="0" eb="3">
      <t>チバシ</t>
    </rPh>
    <phoneticPr fontId="3"/>
  </si>
  <si>
    <t>銚子市</t>
    <rPh sb="0" eb="3">
      <t>チョウシシ</t>
    </rPh>
    <phoneticPr fontId="3"/>
  </si>
  <si>
    <t>市川市</t>
    <rPh sb="0" eb="3">
      <t>イチカワシ</t>
    </rPh>
    <phoneticPr fontId="3"/>
  </si>
  <si>
    <t>船橋市</t>
    <rPh sb="0" eb="3">
      <t>フナバシシ</t>
    </rPh>
    <phoneticPr fontId="3"/>
  </si>
  <si>
    <t>館山市</t>
    <rPh sb="0" eb="3">
      <t>タテヤマシ</t>
    </rPh>
    <phoneticPr fontId="3"/>
  </si>
  <si>
    <t>木更津市</t>
    <rPh sb="0" eb="3">
      <t>キサラヅ</t>
    </rPh>
    <rPh sb="3" eb="4">
      <t>シ</t>
    </rPh>
    <phoneticPr fontId="3"/>
  </si>
  <si>
    <t>松戸市</t>
    <rPh sb="0" eb="3">
      <t>マツドシ</t>
    </rPh>
    <phoneticPr fontId="3"/>
  </si>
  <si>
    <t>野田市</t>
    <rPh sb="0" eb="3">
      <t>ノダシ</t>
    </rPh>
    <phoneticPr fontId="3"/>
  </si>
  <si>
    <t>茂原市</t>
    <rPh sb="0" eb="3">
      <t>モバラシ</t>
    </rPh>
    <phoneticPr fontId="3"/>
  </si>
  <si>
    <t>成田市</t>
    <rPh sb="0" eb="2">
      <t>ナリタ</t>
    </rPh>
    <rPh sb="2" eb="3">
      <t>シ</t>
    </rPh>
    <phoneticPr fontId="3"/>
  </si>
  <si>
    <t>佐倉市</t>
    <rPh sb="0" eb="3">
      <t>サクラシ</t>
    </rPh>
    <phoneticPr fontId="3"/>
  </si>
  <si>
    <t>東金市</t>
    <rPh sb="0" eb="3">
      <t>トウガネシ</t>
    </rPh>
    <phoneticPr fontId="3"/>
  </si>
  <si>
    <t>旭市</t>
    <rPh sb="0" eb="2">
      <t>アサヒシ</t>
    </rPh>
    <phoneticPr fontId="3"/>
  </si>
  <si>
    <t>習志野市</t>
    <rPh sb="0" eb="4">
      <t>ナラシノシ</t>
    </rPh>
    <phoneticPr fontId="3"/>
  </si>
  <si>
    <t>勝浦市</t>
    <rPh sb="0" eb="3">
      <t>カツウラシ</t>
    </rPh>
    <phoneticPr fontId="3"/>
  </si>
  <si>
    <t>市原市</t>
    <rPh sb="0" eb="3">
      <t>イチハラシ</t>
    </rPh>
    <phoneticPr fontId="3"/>
  </si>
  <si>
    <t>流山市</t>
    <rPh sb="0" eb="3">
      <t>ナガレヤマシ</t>
    </rPh>
    <phoneticPr fontId="3"/>
  </si>
  <si>
    <t>八千代市</t>
    <rPh sb="0" eb="4">
      <t>ヤチヨシ</t>
    </rPh>
    <phoneticPr fontId="3"/>
  </si>
  <si>
    <t>我孫子市</t>
    <rPh sb="0" eb="4">
      <t>アビコシ</t>
    </rPh>
    <phoneticPr fontId="3"/>
  </si>
  <si>
    <t>(2/4)</t>
    <phoneticPr fontId="4"/>
  </si>
  <si>
    <t>鴨川市</t>
  </si>
  <si>
    <t>鎌ケ谷市</t>
    <rPh sb="0" eb="3">
      <t>カマガヤ</t>
    </rPh>
    <phoneticPr fontId="4"/>
  </si>
  <si>
    <t>君津市</t>
  </si>
  <si>
    <t>富津市</t>
  </si>
  <si>
    <t>浦安市</t>
  </si>
  <si>
    <t>四街道市</t>
  </si>
  <si>
    <t>袖ケ浦市</t>
    <rPh sb="0" eb="3">
      <t>ソデガウラ</t>
    </rPh>
    <phoneticPr fontId="4"/>
  </si>
  <si>
    <t>八街市</t>
  </si>
  <si>
    <t>印西市</t>
  </si>
  <si>
    <t>白井市</t>
    <rPh sb="2" eb="3">
      <t>シ</t>
    </rPh>
    <phoneticPr fontId="4"/>
  </si>
  <si>
    <t>富里市</t>
    <rPh sb="2" eb="3">
      <t>シ</t>
    </rPh>
    <phoneticPr fontId="4"/>
  </si>
  <si>
    <t>南房総市</t>
    <rPh sb="0" eb="3">
      <t>ミナミボウソウ</t>
    </rPh>
    <rPh sb="3" eb="4">
      <t>シ</t>
    </rPh>
    <phoneticPr fontId="4"/>
  </si>
  <si>
    <t>匝瑳市</t>
    <rPh sb="0" eb="3">
      <t>ソウサシ</t>
    </rPh>
    <phoneticPr fontId="4"/>
  </si>
  <si>
    <t>香取市</t>
    <rPh sb="0" eb="2">
      <t>カトリ</t>
    </rPh>
    <phoneticPr fontId="4"/>
  </si>
  <si>
    <t>山武市</t>
    <rPh sb="0" eb="3">
      <t>サンムシ</t>
    </rPh>
    <phoneticPr fontId="4"/>
  </si>
  <si>
    <t>いすみ市</t>
    <rPh sb="3" eb="4">
      <t>シ</t>
    </rPh>
    <phoneticPr fontId="4"/>
  </si>
  <si>
    <t>大網白里市</t>
    <rPh sb="4" eb="5">
      <t>シ</t>
    </rPh>
    <phoneticPr fontId="4"/>
  </si>
  <si>
    <t>酒々井町</t>
  </si>
  <si>
    <t>栄町</t>
  </si>
  <si>
    <t>神崎町</t>
  </si>
  <si>
    <t xml:space="preserve"> </t>
  </si>
  <si>
    <t>(3/4)</t>
    <phoneticPr fontId="4"/>
  </si>
  <si>
    <t>多古町</t>
  </si>
  <si>
    <t>東庄町</t>
  </si>
  <si>
    <t>九十九里町</t>
  </si>
  <si>
    <t>芝山町</t>
  </si>
  <si>
    <t>横芝光町</t>
    <rPh sb="2" eb="3">
      <t>ヒカリ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</si>
  <si>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</si>
  <si>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</si>
  <si>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</si>
  <si>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</si>
  <si>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</si>
  <si>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</si>
  <si>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</si>
  <si>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</si>
  <si>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</si>
  <si>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注： 1 母の年齢階級別の合計特殊出生率は、各５歳階級出生率（出生数／女性人口）を5倍したものである。</t>
    <rPh sb="13" eb="15">
      <t>ゴウケイ</t>
    </rPh>
    <rPh sb="15" eb="17">
      <t>トクシュ</t>
    </rPh>
    <rPh sb="17" eb="19">
      <t>シュッショウ</t>
    </rPh>
    <rPh sb="19" eb="20">
      <t>リツ</t>
    </rPh>
    <rPh sb="31" eb="33">
      <t>シュッセイ</t>
    </rPh>
    <rPh sb="33" eb="34">
      <t>スウ</t>
    </rPh>
    <rPh sb="35" eb="37">
      <t>ジョセイ</t>
    </rPh>
    <rPh sb="37" eb="39">
      <t>ジンコウ</t>
    </rPh>
    <phoneticPr fontId="4"/>
  </si>
  <si>
    <t>(4/4)</t>
    <phoneticPr fontId="4"/>
  </si>
  <si>
    <t>保健所</t>
    <rPh sb="0" eb="3">
      <t>ホケンジョ</t>
    </rPh>
    <phoneticPr fontId="4"/>
  </si>
  <si>
    <t>市川　　　　　　　　　</t>
  </si>
  <si>
    <t>松戸</t>
    <phoneticPr fontId="4"/>
  </si>
  <si>
    <t>野田</t>
    <phoneticPr fontId="4"/>
  </si>
  <si>
    <t>印旛　　　　　　　　　</t>
  </si>
  <si>
    <t>長生　　　　　　　　　</t>
  </si>
  <si>
    <t>夷隅　　　　　　　　　</t>
  </si>
  <si>
    <t>君津　　　　　　　　　</t>
  </si>
  <si>
    <t>習志野　　　　　　　　</t>
  </si>
  <si>
    <t>香取　　　　　　　　　</t>
  </si>
  <si>
    <t>海匝　　　　　　　　　</t>
  </si>
  <si>
    <t>山武　　　　　　　　　</t>
  </si>
  <si>
    <t>安房　　　　　　　　　</t>
  </si>
  <si>
    <t>Ａ　出生数</t>
    <rPh sb="2" eb="5">
      <t>シュッショウスウ</t>
    </rPh>
    <phoneticPr fontId="3"/>
  </si>
  <si>
    <t>Ｂ　女性人口</t>
    <rPh sb="2" eb="4">
      <t>ジョセイ</t>
    </rPh>
    <rPh sb="4" eb="6">
      <t>ジンコウ</t>
    </rPh>
    <phoneticPr fontId="3"/>
  </si>
  <si>
    <t>　Ａ</t>
    <phoneticPr fontId="3"/>
  </si>
  <si>
    <t>Ｃ　合計特殊出生率</t>
    <rPh sb="2" eb="4">
      <t>ゴウケイ</t>
    </rPh>
    <rPh sb="4" eb="6">
      <t>トクシュ</t>
    </rPh>
    <rPh sb="6" eb="9">
      <t>シュッショウリツ</t>
    </rPh>
    <phoneticPr fontId="3"/>
  </si>
  <si>
    <t>　　　×５ 　[１５～１９歳]～[４５～４９歳]の各５歳階級の合計</t>
    <rPh sb="13" eb="14">
      <t>サイ</t>
    </rPh>
    <rPh sb="22" eb="23">
      <t>サイ</t>
    </rPh>
    <rPh sb="25" eb="26">
      <t>カク</t>
    </rPh>
    <rPh sb="27" eb="28">
      <t>サイ</t>
    </rPh>
    <rPh sb="28" eb="30">
      <t>カイキュウ</t>
    </rPh>
    <rPh sb="31" eb="33">
      <t>ゴウケイ</t>
    </rPh>
    <phoneticPr fontId="3"/>
  </si>
  <si>
    <t>　Ｂ</t>
    <phoneticPr fontId="3"/>
  </si>
  <si>
    <t>柏市</t>
    <rPh sb="0" eb="2">
      <t>カシワシ</t>
    </rPh>
    <phoneticPr fontId="3"/>
  </si>
  <si>
    <t>-</t>
  </si>
  <si>
    <t>市原</t>
    <phoneticPr fontId="4"/>
  </si>
  <si>
    <t>平成30年市町村別合計特殊出生率</t>
    <rPh sb="5" eb="8">
      <t>シチョウソン</t>
    </rPh>
    <rPh sb="8" eb="9">
      <t>ベツ</t>
    </rPh>
    <phoneticPr fontId="4"/>
  </si>
  <si>
    <t>使用数値：１）平成30年人口動態統計（確定数）出生数   ２）住民基本台帳年齢階級別人口（日本人人口）平成31年1月1日現在</t>
    <rPh sb="0" eb="2">
      <t>シヨウ</t>
    </rPh>
    <rPh sb="2" eb="4">
      <t>スウチ</t>
    </rPh>
    <rPh sb="7" eb="9">
      <t>ヘイセイ</t>
    </rPh>
    <rPh sb="11" eb="12">
      <t>ネン</t>
    </rPh>
    <rPh sb="12" eb="14">
      <t>ジンコウ</t>
    </rPh>
    <rPh sb="14" eb="16">
      <t>ドウタイ</t>
    </rPh>
    <rPh sb="16" eb="18">
      <t>トウケイ</t>
    </rPh>
    <rPh sb="19" eb="21">
      <t>カクテイ</t>
    </rPh>
    <rPh sb="21" eb="22">
      <t>スウ</t>
    </rPh>
    <rPh sb="23" eb="26">
      <t>シュッショウスウ</t>
    </rPh>
    <rPh sb="31" eb="33">
      <t>ジュウミン</t>
    </rPh>
    <rPh sb="33" eb="35">
      <t>キホン</t>
    </rPh>
    <rPh sb="35" eb="37">
      <t>ダイチョウ</t>
    </rPh>
    <rPh sb="37" eb="39">
      <t>ネンレイ</t>
    </rPh>
    <rPh sb="39" eb="41">
      <t>カイキュウ</t>
    </rPh>
    <rPh sb="41" eb="42">
      <t>ベツ</t>
    </rPh>
    <rPh sb="42" eb="44">
      <t>ジンコウ</t>
    </rPh>
    <rPh sb="45" eb="48">
      <t>ニホンジン</t>
    </rPh>
    <rPh sb="48" eb="50">
      <t>ジンコウ</t>
    </rPh>
    <rPh sb="51" eb="53">
      <t>ヘイセイ</t>
    </rPh>
    <rPh sb="55" eb="56">
      <t>ネン</t>
    </rPh>
    <rPh sb="57" eb="58">
      <t>ガツ</t>
    </rPh>
    <rPh sb="59" eb="60">
      <t>ニチ</t>
    </rPh>
    <rPh sb="60" eb="62">
      <t>ゲンザイ</t>
    </rPh>
    <phoneticPr fontId="3"/>
  </si>
  <si>
    <t>※この表における千葉県および千葉市の合計特殊出生率は、分母に「住民基本台帳年齢階級別人口（日本人人口）平成31年1月1日現在」を使用して算出した数値のため、厚生労働省公表値と異なっている。</t>
    <rPh sb="3" eb="4">
      <t>ヒョウ</t>
    </rPh>
    <rPh sb="8" eb="11">
      <t>チバケン</t>
    </rPh>
    <rPh sb="14" eb="17">
      <t>チバシ</t>
    </rPh>
    <rPh sb="18" eb="20">
      <t>ゴウケイ</t>
    </rPh>
    <rPh sb="20" eb="22">
      <t>トクシュ</t>
    </rPh>
    <rPh sb="22" eb="24">
      <t>シュッショウ</t>
    </rPh>
    <rPh sb="24" eb="25">
      <t>リツ</t>
    </rPh>
    <rPh sb="27" eb="29">
      <t>ブンボ</t>
    </rPh>
    <rPh sb="64" eb="66">
      <t>シヨウ</t>
    </rPh>
    <rPh sb="68" eb="70">
      <t>サンシュツ</t>
    </rPh>
    <rPh sb="72" eb="74">
      <t>スウチ</t>
    </rPh>
    <rPh sb="78" eb="80">
      <t>コウセイ</t>
    </rPh>
    <rPh sb="80" eb="83">
      <t>ロウドウショウ</t>
    </rPh>
    <rPh sb="83" eb="85">
      <t>コウヒョウ</t>
    </rPh>
    <rPh sb="85" eb="86">
      <t>チ</t>
    </rPh>
    <rPh sb="87" eb="88">
      <t>コト</t>
    </rPh>
    <phoneticPr fontId="3"/>
  </si>
  <si>
    <t>市町村別合計特殊出生率（平成30年）</t>
    <rPh sb="0" eb="3">
      <t>シチョウソン</t>
    </rPh>
    <rPh sb="3" eb="4">
      <t>ベツ</t>
    </rPh>
    <rPh sb="4" eb="6">
      <t>ゴウケイ</t>
    </rPh>
    <rPh sb="6" eb="8">
      <t>トクシュ</t>
    </rPh>
    <rPh sb="8" eb="11">
      <t>シュッショウリツ</t>
    </rPh>
    <rPh sb="12" eb="14">
      <t>ヘイセイ</t>
    </rPh>
    <rPh sb="16" eb="17">
      <t>ネン</t>
    </rPh>
    <phoneticPr fontId="3"/>
  </si>
  <si>
    <t>平成30年1月1日～12月31日の母の年齢階級別出生数（※１）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rPh sb="17" eb="18">
      <t>ハハ</t>
    </rPh>
    <rPh sb="19" eb="21">
      <t>ネンレイ</t>
    </rPh>
    <rPh sb="21" eb="24">
      <t>カイキュウベツ</t>
    </rPh>
    <rPh sb="24" eb="27">
      <t>シュッショウスウ</t>
    </rPh>
    <phoneticPr fontId="3"/>
  </si>
  <si>
    <t>平成31年1月1日現在の女性の年齢階級別人口（※２）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ジョセイ</t>
    </rPh>
    <rPh sb="15" eb="17">
      <t>ネンレイ</t>
    </rPh>
    <rPh sb="17" eb="20">
      <t>カイキュウベツ</t>
    </rPh>
    <rPh sb="20" eb="22">
      <t>ジンコウ</t>
    </rPh>
    <phoneticPr fontId="3"/>
  </si>
  <si>
    <t>※１　厚生労働省 「平成30年人口動態統計（確定数）」</t>
    <rPh sb="3" eb="5">
      <t>コウセイ</t>
    </rPh>
    <rPh sb="5" eb="8">
      <t>ロウドウショウ</t>
    </rPh>
    <rPh sb="10" eb="12">
      <t>ヘイセイ</t>
    </rPh>
    <rPh sb="14" eb="15">
      <t>ネン</t>
    </rPh>
    <rPh sb="15" eb="17">
      <t>ジンコウ</t>
    </rPh>
    <rPh sb="17" eb="19">
      <t>ドウタイ</t>
    </rPh>
    <rPh sb="19" eb="21">
      <t>トウケイ</t>
    </rPh>
    <rPh sb="22" eb="24">
      <t>カクテイ</t>
    </rPh>
    <rPh sb="24" eb="25">
      <t>スウ</t>
    </rPh>
    <phoneticPr fontId="3"/>
  </si>
  <si>
    <t>※２　総務省　「平成31年1月1日住民基本台帳年齢階級別人口（市区町村別）（日本人住民）」</t>
    <rPh sb="3" eb="6">
      <t>ソウムショウ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</si>
</sst>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00;\-#,##0.00000"/>
  </numFmts>
  <fonts count="1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明朝"/>
      <family val="1"/>
      <charset val="128"/>
    </font>
    <font>
      <sz val="1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37" fontId="7" fillId="0" borderId="7" xfId="0" applyNumberFormat="1" applyFont="1" applyFill="1" applyBorder="1" applyAlignment="1" applyProtection="1">
      <alignment horizontal="right" vertical="center"/>
    </xf>
    <xf numFmtId="37" fontId="6" fillId="0" borderId="6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vertical="center"/>
    </xf>
    <xf numFmtId="39" fontId="7" fillId="0" borderId="1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37" fontId="9" fillId="0" borderId="0" xfId="0" applyNumberFormat="1" applyFont="1" applyBorder="1" applyProtection="1">
      <protection locked="0"/>
    </xf>
    <xf numFmtId="37" fontId="9" fillId="0" borderId="9" xfId="0" applyNumberFormat="1" applyFont="1" applyBorder="1" applyProtection="1">
      <protection locked="0"/>
    </xf>
    <xf numFmtId="37" fontId="7" fillId="0" borderId="1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</xf>
    <xf numFmtId="39" fontId="7" fillId="0" borderId="16" xfId="0" applyNumberFormat="1" applyFont="1" applyFill="1" applyBorder="1" applyAlignment="1" applyProtection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37" fontId="9" fillId="0" borderId="19" xfId="0" applyNumberFormat="1" applyFont="1" applyBorder="1" applyProtection="1">
      <protection locked="0"/>
    </xf>
    <xf numFmtId="176" fontId="6" fillId="0" borderId="20" xfId="0" applyNumberFormat="1" applyFont="1" applyFill="1" applyBorder="1" applyAlignment="1" applyProtection="1">
      <alignment horizontal="right" vertical="center"/>
    </xf>
    <xf numFmtId="176" fontId="8" fillId="0" borderId="21" xfId="0" applyNumberFormat="1" applyFont="1" applyFill="1" applyBorder="1" applyAlignment="1" applyProtection="1">
      <alignment horizontal="right" vertical="center"/>
    </xf>
    <xf numFmtId="176" fontId="8" fillId="0" borderId="22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9" xfId="0" applyNumberFormat="1" applyFont="1" applyFill="1" applyBorder="1" applyAlignment="1" applyProtection="1">
      <alignment horizontal="right" vertical="center"/>
    </xf>
    <xf numFmtId="37" fontId="9" fillId="4" borderId="0" xfId="0" applyNumberFormat="1" applyFont="1" applyFill="1" applyBorder="1" applyProtection="1">
      <protection locked="0"/>
    </xf>
    <xf numFmtId="37" fontId="9" fillId="4" borderId="9" xfId="0" applyNumberFormat="1" applyFont="1" applyFill="1" applyBorder="1" applyProtection="1">
      <protection locked="0"/>
    </xf>
    <xf numFmtId="39" fontId="7" fillId="0" borderId="25" xfId="0" applyNumberFormat="1" applyFont="1" applyFill="1" applyBorder="1" applyAlignment="1" applyProtection="1">
      <alignment horizontal="right" vertical="center"/>
    </xf>
    <xf numFmtId="176" fontId="8" fillId="0" borderId="26" xfId="0" applyNumberFormat="1" applyFont="1" applyFill="1" applyBorder="1" applyAlignment="1" applyProtection="1">
      <alignment horizontal="right" vertical="center"/>
    </xf>
    <xf numFmtId="176" fontId="8" fillId="0" borderId="27" xfId="0" applyNumberFormat="1" applyFont="1" applyFill="1" applyBorder="1" applyAlignment="1" applyProtection="1">
      <alignment horizontal="right" vertical="center"/>
    </xf>
    <xf numFmtId="176" fontId="8" fillId="0" borderId="30" xfId="0" applyNumberFormat="1" applyFont="1" applyFill="1" applyBorder="1" applyAlignment="1" applyProtection="1">
      <alignment horizontal="right" vertical="center"/>
    </xf>
    <xf numFmtId="37" fontId="6" fillId="0" borderId="13" xfId="0" applyNumberFormat="1" applyFont="1" applyFill="1" applyBorder="1" applyAlignment="1" applyProtection="1">
      <alignment horizontal="right"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37" fontId="6" fillId="0" borderId="32" xfId="0" applyNumberFormat="1" applyFont="1" applyFill="1" applyBorder="1" applyAlignment="1" applyProtection="1">
      <alignment horizontal="right" vertical="center"/>
    </xf>
    <xf numFmtId="176" fontId="6" fillId="0" borderId="26" xfId="0" applyNumberFormat="1" applyFont="1" applyFill="1" applyBorder="1" applyAlignment="1" applyProtection="1">
      <alignment horizontal="right" vertical="center"/>
    </xf>
    <xf numFmtId="176" fontId="6" fillId="0" borderId="27" xfId="0" applyNumberFormat="1" applyFont="1" applyFill="1" applyBorder="1" applyAlignment="1" applyProtection="1">
      <alignment horizontal="right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Continuous" vertical="center" wrapText="1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37" fontId="6" fillId="2" borderId="0" xfId="0" applyNumberFormat="1" applyFont="1" applyFill="1" applyBorder="1" applyAlignment="1" applyProtection="1">
      <alignment horizontal="right" vertical="center"/>
      <protection locked="0"/>
    </xf>
    <xf numFmtId="37" fontId="6" fillId="2" borderId="8" xfId="0" applyNumberFormat="1" applyFont="1" applyFill="1" applyBorder="1" applyAlignment="1" applyProtection="1">
      <alignment horizontal="right" vertical="center"/>
      <protection locked="0"/>
    </xf>
    <xf numFmtId="37" fontId="6" fillId="0" borderId="0" xfId="0" applyNumberFormat="1" applyFont="1" applyFill="1" applyAlignment="1" applyProtection="1">
      <alignment horizontal="right" vertical="center"/>
      <protection locked="0"/>
    </xf>
    <xf numFmtId="37" fontId="6" fillId="0" borderId="0" xfId="0" applyNumberFormat="1" applyFont="1" applyFill="1" applyBorder="1" applyAlignment="1" applyProtection="1">
      <alignment horizontal="right" vertical="center"/>
      <protection locked="0"/>
    </xf>
    <xf numFmtId="37" fontId="6" fillId="0" borderId="9" xfId="0" applyNumberFormat="1" applyFont="1" applyFill="1" applyBorder="1" applyAlignment="1" applyProtection="1">
      <alignment horizontal="right" vertical="center"/>
      <protection locked="0"/>
    </xf>
    <xf numFmtId="49" fontId="7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37" fontId="6" fillId="3" borderId="13" xfId="0" applyNumberFormat="1" applyFont="1" applyFill="1" applyBorder="1" applyAlignment="1" applyProtection="1">
      <alignment horizontal="right" vertical="center"/>
      <protection locked="0"/>
    </xf>
    <xf numFmtId="37" fontId="8" fillId="3" borderId="13" xfId="0" applyNumberFormat="1" applyFont="1" applyFill="1" applyBorder="1" applyAlignment="1" applyProtection="1">
      <alignment horizontal="right" vertical="center"/>
      <protection locked="0"/>
    </xf>
    <xf numFmtId="37" fontId="8" fillId="3" borderId="8" xfId="0" applyNumberFormat="1" applyFont="1" applyFill="1" applyBorder="1" applyAlignment="1" applyProtection="1">
      <alignment horizontal="right" vertical="center"/>
      <protection locked="0"/>
    </xf>
    <xf numFmtId="37" fontId="7" fillId="0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37" fontId="6" fillId="3" borderId="0" xfId="0" applyNumberFormat="1" applyFont="1" applyFill="1" applyBorder="1" applyAlignment="1" applyProtection="1">
      <alignment horizontal="right" vertical="center"/>
      <protection locked="0"/>
    </xf>
    <xf numFmtId="37" fontId="8" fillId="3" borderId="0" xfId="0" applyNumberFormat="1" applyFont="1" applyFill="1" applyBorder="1" applyAlignment="1" applyProtection="1">
      <alignment horizontal="right" vertical="center"/>
      <protection locked="0"/>
    </xf>
    <xf numFmtId="37" fontId="8" fillId="3" borderId="9" xfId="0" applyNumberFormat="1" applyFont="1" applyFill="1" applyBorder="1" applyAlignment="1" applyProtection="1">
      <alignment vertical="center"/>
      <protection locked="0"/>
    </xf>
    <xf numFmtId="37" fontId="8" fillId="3" borderId="9" xfId="0" applyNumberFormat="1" applyFont="1" applyFill="1" applyBorder="1" applyAlignment="1" applyProtection="1">
      <alignment horizontal="right" vertical="center"/>
      <protection locked="0"/>
    </xf>
    <xf numFmtId="37" fontId="6" fillId="3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37" fontId="6" fillId="3" borderId="9" xfId="0" applyNumberFormat="1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Protection="1"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38" fontId="8" fillId="0" borderId="11" xfId="1" applyFont="1" applyFill="1" applyBorder="1" applyAlignment="1" applyProtection="1">
      <alignment horizontal="distributed" vertical="center"/>
      <protection locked="0"/>
    </xf>
    <xf numFmtId="38" fontId="8" fillId="0" borderId="5" xfId="1" applyFont="1" applyFill="1" applyBorder="1" applyAlignment="1" applyProtection="1">
      <alignment horizontal="distributed" vertical="center"/>
      <protection locked="0"/>
    </xf>
    <xf numFmtId="38" fontId="8" fillId="0" borderId="14" xfId="1" applyFont="1" applyFill="1" applyBorder="1" applyAlignment="1" applyProtection="1">
      <alignment horizontal="distributed" vertical="center"/>
      <protection locked="0"/>
    </xf>
    <xf numFmtId="38" fontId="8" fillId="0" borderId="23" xfId="1" applyFont="1" applyFill="1" applyBorder="1" applyAlignment="1" applyProtection="1">
      <alignment horizontal="distributed" vertical="center"/>
      <protection locked="0"/>
    </xf>
    <xf numFmtId="56" fontId="5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0" fontId="13" fillId="0" borderId="3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</xdr:rowOff>
    </xdr:from>
    <xdr:to>
      <xdr:col>1</xdr:col>
      <xdr:colOff>190500</xdr:colOff>
      <xdr:row>13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24000" y="1943100"/>
          <a:ext cx="190500" cy="523875"/>
        </a:xfrm>
        <a:prstGeom prst="leftBracket">
          <a:avLst>
            <a:gd name="adj" fmla="val 22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</xdr:row>
      <xdr:rowOff>9525</xdr:rowOff>
    </xdr:from>
    <xdr:to>
      <xdr:col>1</xdr:col>
      <xdr:colOff>952500</xdr:colOff>
      <xdr:row>12</xdr:row>
      <xdr:rowOff>171450</xdr:rowOff>
    </xdr:to>
    <xdr:sp macro="" textlink="">
      <xdr:nvSpPr>
        <xdr:cNvPr id="3" name="AutoShape 2"/>
        <xdr:cNvSpPr>
          <a:spLocks/>
        </xdr:cNvSpPr>
      </xdr:nvSpPr>
      <xdr:spPr bwMode="auto">
        <a:xfrm flipH="1">
          <a:off x="2266950" y="1933575"/>
          <a:ext cx="209550" cy="523875"/>
        </a:xfrm>
        <a:prstGeom prst="leftBracket">
          <a:avLst>
            <a:gd name="adj" fmla="val 2273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11</xdr:row>
      <xdr:rowOff>85725</xdr:rowOff>
    </xdr:from>
    <xdr:to>
      <xdr:col>1</xdr:col>
      <xdr:colOff>390525</xdr:colOff>
      <xdr:row>11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09725" y="2190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K283"/>
  <sheetViews>
    <sheetView tabSelected="1" defaultGridColor="0" view="pageBreakPreview" topLeftCell="A232" colorId="22" zoomScale="50" zoomScaleNormal="55" zoomScaleSheetLayoutView="50" workbookViewId="0">
      <selection activeCell="K69" sqref="K69"/>
    </sheetView>
  </sheetViews>
  <sheetFormatPr defaultColWidth="10.69921875" defaultRowHeight="24" x14ac:dyDescent="0.25"/>
  <cols>
    <col min="1" max="1" width="16.296875" style="76" customWidth="1"/>
    <col min="2" max="2" width="17.69921875" style="77" customWidth="1"/>
    <col min="3" max="10" width="17.69921875" style="42" customWidth="1"/>
    <col min="11" max="11" width="13.3984375" style="44" customWidth="1"/>
    <col min="12" max="16384" width="10.69921875" style="44"/>
  </cols>
  <sheetData>
    <row r="1" spans="1:193" ht="28.5" x14ac:dyDescent="0.3">
      <c r="A1" s="40" t="s">
        <v>95</v>
      </c>
      <c r="B1" s="41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</row>
    <row r="2" spans="1:193" ht="24.75" customHeight="1" thickBot="1" x14ac:dyDescent="0.3">
      <c r="A2" s="43" t="s">
        <v>96</v>
      </c>
      <c r="B2" s="41"/>
      <c r="J2" s="45" t="s">
        <v>0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</row>
    <row r="3" spans="1:193" ht="36" customHeight="1" x14ac:dyDescent="0.2">
      <c r="A3" s="46" t="s">
        <v>1</v>
      </c>
      <c r="B3" s="47" t="s">
        <v>2</v>
      </c>
      <c r="C3" s="48" t="s">
        <v>3</v>
      </c>
      <c r="D3" s="49" t="s">
        <v>4</v>
      </c>
      <c r="E3" s="49" t="s">
        <v>5</v>
      </c>
      <c r="F3" s="49" t="s">
        <v>6</v>
      </c>
      <c r="G3" s="49" t="s">
        <v>7</v>
      </c>
      <c r="H3" s="49" t="s">
        <v>8</v>
      </c>
      <c r="I3" s="49" t="s">
        <v>9</v>
      </c>
      <c r="J3" s="50" t="s">
        <v>10</v>
      </c>
      <c r="K3" s="43"/>
      <c r="L3" s="97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</row>
    <row r="4" spans="1:193" x14ac:dyDescent="0.2">
      <c r="A4" s="51" t="s">
        <v>11</v>
      </c>
      <c r="B4" s="52" t="s">
        <v>12</v>
      </c>
      <c r="C4" s="1">
        <f>D4+E4+F4+G4+H4+I4+J4</f>
        <v>43398</v>
      </c>
      <c r="D4" s="53">
        <v>354</v>
      </c>
      <c r="E4" s="53">
        <v>3398</v>
      </c>
      <c r="F4" s="53">
        <v>10654</v>
      </c>
      <c r="G4" s="53">
        <v>16056</v>
      </c>
      <c r="H4" s="53">
        <v>10340</v>
      </c>
      <c r="I4" s="53">
        <v>2518</v>
      </c>
      <c r="J4" s="54">
        <v>78</v>
      </c>
      <c r="K4" s="55"/>
      <c r="L4" s="98"/>
      <c r="M4" s="98"/>
      <c r="N4" s="98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</row>
    <row r="5" spans="1:193" x14ac:dyDescent="0.2">
      <c r="A5" s="51"/>
      <c r="B5" s="52" t="s">
        <v>13</v>
      </c>
      <c r="C5" s="2">
        <f>SUM(D5:J5)</f>
        <v>1244075</v>
      </c>
      <c r="D5" s="56">
        <v>138121</v>
      </c>
      <c r="E5" s="56">
        <v>149029</v>
      </c>
      <c r="F5" s="56">
        <v>146618</v>
      </c>
      <c r="G5" s="56">
        <v>164549</v>
      </c>
      <c r="H5" s="56">
        <v>183594</v>
      </c>
      <c r="I5" s="56">
        <v>218602</v>
      </c>
      <c r="J5" s="57">
        <v>243562</v>
      </c>
      <c r="K5" s="5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</row>
    <row r="6" spans="1:193" x14ac:dyDescent="0.2">
      <c r="A6" s="51"/>
      <c r="B6" s="52"/>
      <c r="C6" s="58"/>
      <c r="D6" s="5">
        <f t="shared" ref="D6:J6" si="0">ROUND(D4/D5,5)</f>
        <v>2.5600000000000002E-3</v>
      </c>
      <c r="E6" s="5">
        <f t="shared" si="0"/>
        <v>2.2800000000000001E-2</v>
      </c>
      <c r="F6" s="5">
        <f t="shared" si="0"/>
        <v>7.2669999999999998E-2</v>
      </c>
      <c r="G6" s="5">
        <f t="shared" si="0"/>
        <v>9.758E-2</v>
      </c>
      <c r="H6" s="5">
        <f t="shared" si="0"/>
        <v>5.6320000000000002E-2</v>
      </c>
      <c r="I6" s="5">
        <f t="shared" si="0"/>
        <v>1.1520000000000001E-2</v>
      </c>
      <c r="J6" s="6">
        <f t="shared" si="0"/>
        <v>3.2000000000000003E-4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</row>
    <row r="7" spans="1:193" x14ac:dyDescent="0.2">
      <c r="A7" s="51"/>
      <c r="B7" s="60" t="s">
        <v>14</v>
      </c>
      <c r="C7" s="7">
        <f>SUM(D7+E7+F7+G7+H7+I7+J7)</f>
        <v>1.3188500000000001</v>
      </c>
      <c r="D7" s="8">
        <f t="shared" ref="D7:J7" si="1">ROUND(D6*5,5)</f>
        <v>1.2800000000000001E-2</v>
      </c>
      <c r="E7" s="8">
        <f t="shared" si="1"/>
        <v>0.114</v>
      </c>
      <c r="F7" s="8">
        <f t="shared" si="1"/>
        <v>0.36335000000000001</v>
      </c>
      <c r="G7" s="8">
        <f t="shared" si="1"/>
        <v>0.4879</v>
      </c>
      <c r="H7" s="8">
        <f t="shared" si="1"/>
        <v>0.28160000000000002</v>
      </c>
      <c r="I7" s="8">
        <f t="shared" si="1"/>
        <v>5.7599999999999998E-2</v>
      </c>
      <c r="J7" s="9">
        <f t="shared" si="1"/>
        <v>1.6000000000000001E-3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</row>
    <row r="8" spans="1:193" x14ac:dyDescent="0.2">
      <c r="A8" s="62" t="s">
        <v>15</v>
      </c>
      <c r="B8" s="63" t="s">
        <v>12</v>
      </c>
      <c r="C8" s="1">
        <f>D8+E8+F8+G8+H8+I8+J8</f>
        <v>6389</v>
      </c>
      <c r="D8" s="64">
        <v>47</v>
      </c>
      <c r="E8" s="65">
        <v>499</v>
      </c>
      <c r="F8" s="65">
        <v>1501</v>
      </c>
      <c r="G8" s="65">
        <v>2344</v>
      </c>
      <c r="H8" s="65">
        <v>1561</v>
      </c>
      <c r="I8" s="65">
        <v>416</v>
      </c>
      <c r="J8" s="66">
        <v>21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</row>
    <row r="9" spans="1:193" x14ac:dyDescent="0.25">
      <c r="A9" s="51"/>
      <c r="B9" s="52" t="s">
        <v>13</v>
      </c>
      <c r="C9" s="2">
        <f>SUM(D9:J9)</f>
        <v>196000</v>
      </c>
      <c r="D9" s="10">
        <v>22556</v>
      </c>
      <c r="E9" s="10">
        <v>23764</v>
      </c>
      <c r="F9" s="10">
        <v>22156</v>
      </c>
      <c r="G9" s="10">
        <v>24172</v>
      </c>
      <c r="H9" s="10">
        <v>27620</v>
      </c>
      <c r="I9" s="10">
        <v>34739</v>
      </c>
      <c r="J9" s="11">
        <v>40993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</row>
    <row r="10" spans="1:193" x14ac:dyDescent="0.2">
      <c r="A10" s="51"/>
      <c r="B10" s="52"/>
      <c r="C10" s="67"/>
      <c r="D10" s="5">
        <f t="shared" ref="D10:J10" si="2">ROUND(D8/D9,5)</f>
        <v>2.0799999999999998E-3</v>
      </c>
      <c r="E10" s="13">
        <f t="shared" si="2"/>
        <v>2.1000000000000001E-2</v>
      </c>
      <c r="F10" s="13">
        <f t="shared" si="2"/>
        <v>6.7750000000000005E-2</v>
      </c>
      <c r="G10" s="13">
        <f t="shared" si="2"/>
        <v>9.6970000000000001E-2</v>
      </c>
      <c r="H10" s="13">
        <f t="shared" si="2"/>
        <v>5.6520000000000001E-2</v>
      </c>
      <c r="I10" s="13">
        <f t="shared" si="2"/>
        <v>1.1979999999999999E-2</v>
      </c>
      <c r="J10" s="14">
        <f t="shared" si="2"/>
        <v>5.1000000000000004E-4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</row>
    <row r="11" spans="1:193" x14ac:dyDescent="0.2">
      <c r="A11" s="68"/>
      <c r="B11" s="69" t="s">
        <v>14</v>
      </c>
      <c r="C11" s="15">
        <f>SUM(D11+E11+F11+G11+H11+I11+J11)</f>
        <v>1.2840500000000001</v>
      </c>
      <c r="D11" s="16">
        <f t="shared" ref="D11:J11" si="3">ROUND(D10*5,5)</f>
        <v>1.04E-2</v>
      </c>
      <c r="E11" s="17">
        <f t="shared" si="3"/>
        <v>0.105</v>
      </c>
      <c r="F11" s="17">
        <f t="shared" si="3"/>
        <v>0.33875</v>
      </c>
      <c r="G11" s="17">
        <f t="shared" si="3"/>
        <v>0.48485</v>
      </c>
      <c r="H11" s="17">
        <f t="shared" si="3"/>
        <v>0.28260000000000002</v>
      </c>
      <c r="I11" s="17">
        <f t="shared" si="3"/>
        <v>5.9900000000000002E-2</v>
      </c>
      <c r="J11" s="18">
        <f t="shared" si="3"/>
        <v>2.5500000000000002E-3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</row>
    <row r="12" spans="1:193" x14ac:dyDescent="0.2">
      <c r="A12" s="51" t="s">
        <v>16</v>
      </c>
      <c r="B12" s="63" t="s">
        <v>12</v>
      </c>
      <c r="C12" s="1">
        <f>D12+E12+F12+G12+H12+I12+J12</f>
        <v>199</v>
      </c>
      <c r="D12" s="70">
        <v>5</v>
      </c>
      <c r="E12" s="71">
        <v>25</v>
      </c>
      <c r="F12" s="71">
        <v>51</v>
      </c>
      <c r="G12" s="71">
        <v>73</v>
      </c>
      <c r="H12" s="71">
        <v>39</v>
      </c>
      <c r="I12" s="71">
        <v>6</v>
      </c>
      <c r="J12" s="72" t="s">
        <v>93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</row>
    <row r="13" spans="1:193" x14ac:dyDescent="0.25">
      <c r="A13" s="51"/>
      <c r="B13" s="52" t="s">
        <v>13</v>
      </c>
      <c r="C13" s="2">
        <f>SUM(D13:J13)</f>
        <v>8932</v>
      </c>
      <c r="D13" s="19">
        <v>1186</v>
      </c>
      <c r="E13" s="10">
        <v>1057</v>
      </c>
      <c r="F13" s="10">
        <v>909</v>
      </c>
      <c r="G13" s="10">
        <v>1080</v>
      </c>
      <c r="H13" s="10">
        <v>1236</v>
      </c>
      <c r="I13" s="10">
        <v>1548</v>
      </c>
      <c r="J13" s="11">
        <v>1916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</row>
    <row r="14" spans="1:193" x14ac:dyDescent="0.2">
      <c r="A14" s="51"/>
      <c r="B14" s="52"/>
      <c r="C14" s="67" t="s">
        <v>2</v>
      </c>
      <c r="D14" s="5">
        <f t="shared" ref="D14:J14" si="4">ROUND(D12/D13,5)</f>
        <v>4.2199999999999998E-3</v>
      </c>
      <c r="E14" s="13">
        <f t="shared" si="4"/>
        <v>2.3650000000000001E-2</v>
      </c>
      <c r="F14" s="13">
        <f t="shared" si="4"/>
        <v>5.611E-2</v>
      </c>
      <c r="G14" s="13">
        <f t="shared" si="4"/>
        <v>6.7589999999999997E-2</v>
      </c>
      <c r="H14" s="13">
        <f t="shared" si="4"/>
        <v>3.1550000000000002E-2</v>
      </c>
      <c r="I14" s="13">
        <f t="shared" si="4"/>
        <v>3.8800000000000002E-3</v>
      </c>
      <c r="J14" s="14">
        <f t="shared" si="4"/>
        <v>0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</row>
    <row r="15" spans="1:193" x14ac:dyDescent="0.2">
      <c r="A15" s="68"/>
      <c r="B15" s="69" t="s">
        <v>14</v>
      </c>
      <c r="C15" s="15">
        <f>SUM(D15+E15+F15+G15+H15+I15+J15)</f>
        <v>0.93499999999999994</v>
      </c>
      <c r="D15" s="20">
        <f t="shared" ref="D15:J15" si="5">ROUND(D14*5,5)</f>
        <v>2.1100000000000001E-2</v>
      </c>
      <c r="E15" s="21">
        <f t="shared" si="5"/>
        <v>0.11824999999999999</v>
      </c>
      <c r="F15" s="21">
        <f t="shared" si="5"/>
        <v>0.28055000000000002</v>
      </c>
      <c r="G15" s="21">
        <f t="shared" si="5"/>
        <v>0.33794999999999997</v>
      </c>
      <c r="H15" s="21">
        <f t="shared" si="5"/>
        <v>0.15775</v>
      </c>
      <c r="I15" s="21">
        <f t="shared" si="5"/>
        <v>1.9400000000000001E-2</v>
      </c>
      <c r="J15" s="22">
        <f t="shared" si="5"/>
        <v>0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</row>
    <row r="16" spans="1:193" x14ac:dyDescent="0.2">
      <c r="A16" s="51" t="s">
        <v>17</v>
      </c>
      <c r="B16" s="63" t="s">
        <v>12</v>
      </c>
      <c r="C16" s="1">
        <f>D16+E16+F16+G16+H16+I16+J16</f>
        <v>4186</v>
      </c>
      <c r="D16" s="70">
        <v>19</v>
      </c>
      <c r="E16" s="71">
        <v>241</v>
      </c>
      <c r="F16" s="71">
        <v>1020</v>
      </c>
      <c r="G16" s="71">
        <v>1629</v>
      </c>
      <c r="H16" s="71">
        <v>1001</v>
      </c>
      <c r="I16" s="71">
        <v>262</v>
      </c>
      <c r="J16" s="73">
        <v>14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</row>
    <row r="17" spans="1:193" x14ac:dyDescent="0.25">
      <c r="A17" s="51"/>
      <c r="B17" s="52" t="s">
        <v>13</v>
      </c>
      <c r="C17" s="2">
        <f>SUM(D17:J17)</f>
        <v>106481</v>
      </c>
      <c r="D17" s="19">
        <v>9861</v>
      </c>
      <c r="E17" s="10">
        <v>12498</v>
      </c>
      <c r="F17" s="10">
        <v>15072</v>
      </c>
      <c r="G17" s="10">
        <v>15570</v>
      </c>
      <c r="H17" s="10">
        <v>15771</v>
      </c>
      <c r="I17" s="10">
        <v>17778</v>
      </c>
      <c r="J17" s="11">
        <v>19931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</row>
    <row r="18" spans="1:193" x14ac:dyDescent="0.2">
      <c r="A18" s="51"/>
      <c r="B18" s="52"/>
      <c r="C18" s="67"/>
      <c r="D18" s="5">
        <f t="shared" ref="D18:J18" si="6">ROUND(D16/D17,5)</f>
        <v>1.9300000000000001E-3</v>
      </c>
      <c r="E18" s="13">
        <f t="shared" si="6"/>
        <v>1.9279999999999999E-2</v>
      </c>
      <c r="F18" s="13">
        <f t="shared" si="6"/>
        <v>6.7680000000000004E-2</v>
      </c>
      <c r="G18" s="13">
        <f t="shared" si="6"/>
        <v>0.10462</v>
      </c>
      <c r="H18" s="13">
        <f t="shared" si="6"/>
        <v>6.3469999999999999E-2</v>
      </c>
      <c r="I18" s="13">
        <f t="shared" si="6"/>
        <v>1.474E-2</v>
      </c>
      <c r="J18" s="14">
        <f t="shared" si="6"/>
        <v>6.9999999999999999E-4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</row>
    <row r="19" spans="1:193" x14ac:dyDescent="0.2">
      <c r="A19" s="68"/>
      <c r="B19" s="69" t="s">
        <v>14</v>
      </c>
      <c r="C19" s="15">
        <f>SUM(D19+E19+F19+G19+H19+I19+J19)</f>
        <v>1.3621000000000001</v>
      </c>
      <c r="D19" s="16">
        <f t="shared" ref="D19:J19" si="7">ROUND(D18*5,5)</f>
        <v>9.6500000000000006E-3</v>
      </c>
      <c r="E19" s="16">
        <f t="shared" si="7"/>
        <v>9.64E-2</v>
      </c>
      <c r="F19" s="16">
        <f t="shared" si="7"/>
        <v>0.33839999999999998</v>
      </c>
      <c r="G19" s="16">
        <f t="shared" si="7"/>
        <v>0.52310000000000001</v>
      </c>
      <c r="H19" s="16">
        <f t="shared" si="7"/>
        <v>0.31735000000000002</v>
      </c>
      <c r="I19" s="16">
        <f t="shared" si="7"/>
        <v>7.3700000000000002E-2</v>
      </c>
      <c r="J19" s="23">
        <f t="shared" si="7"/>
        <v>3.5000000000000001E-3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</row>
    <row r="20" spans="1:193" x14ac:dyDescent="0.2">
      <c r="A20" s="51" t="s">
        <v>18</v>
      </c>
      <c r="B20" s="63" t="s">
        <v>12</v>
      </c>
      <c r="C20" s="1">
        <f>D20+E20+F20+G20+H20+I20+J20</f>
        <v>4833</v>
      </c>
      <c r="D20" s="70">
        <v>21</v>
      </c>
      <c r="E20" s="70">
        <v>297</v>
      </c>
      <c r="F20" s="70">
        <v>1165</v>
      </c>
      <c r="G20" s="70">
        <v>1839</v>
      </c>
      <c r="H20" s="70">
        <v>1234</v>
      </c>
      <c r="I20" s="70">
        <v>272</v>
      </c>
      <c r="J20" s="74">
        <v>5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</row>
    <row r="21" spans="1:193" x14ac:dyDescent="0.25">
      <c r="A21" s="51"/>
      <c r="B21" s="52" t="s">
        <v>13</v>
      </c>
      <c r="C21" s="2">
        <f>SUM(D21:J21)</f>
        <v>134296</v>
      </c>
      <c r="D21" s="10">
        <v>13539</v>
      </c>
      <c r="E21" s="10">
        <v>15540</v>
      </c>
      <c r="F21" s="10">
        <v>15947</v>
      </c>
      <c r="G21" s="10">
        <v>18031</v>
      </c>
      <c r="H21" s="10">
        <v>20268</v>
      </c>
      <c r="I21" s="10">
        <v>24416</v>
      </c>
      <c r="J21" s="11">
        <v>26555</v>
      </c>
      <c r="K21" s="55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</row>
    <row r="22" spans="1:193" x14ac:dyDescent="0.2">
      <c r="A22" s="51"/>
      <c r="B22" s="52"/>
      <c r="C22" s="67" t="s">
        <v>2</v>
      </c>
      <c r="D22" s="13">
        <f t="shared" ref="D22:J22" si="8">ROUND(D20/D21,5)</f>
        <v>1.5499999999999999E-3</v>
      </c>
      <c r="E22" s="13">
        <f t="shared" si="8"/>
        <v>1.9109999999999999E-2</v>
      </c>
      <c r="F22" s="13">
        <f t="shared" si="8"/>
        <v>7.3050000000000004E-2</v>
      </c>
      <c r="G22" s="13">
        <f t="shared" si="8"/>
        <v>0.10199</v>
      </c>
      <c r="H22" s="13">
        <f t="shared" si="8"/>
        <v>6.0879999999999997E-2</v>
      </c>
      <c r="I22" s="13">
        <f t="shared" si="8"/>
        <v>1.1140000000000001E-2</v>
      </c>
      <c r="J22" s="14">
        <f t="shared" si="8"/>
        <v>1.9000000000000001E-4</v>
      </c>
      <c r="K22" s="59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</row>
    <row r="23" spans="1:193" x14ac:dyDescent="0.2">
      <c r="A23" s="68"/>
      <c r="B23" s="69" t="s">
        <v>14</v>
      </c>
      <c r="C23" s="15">
        <f>SUM(D23+E23+F23+G23+H23+I23+J23)</f>
        <v>1.3395500000000002</v>
      </c>
      <c r="D23" s="17">
        <f t="shared" ref="D23:J23" si="9">ROUND(D22*5,5)</f>
        <v>7.7499999999999999E-3</v>
      </c>
      <c r="E23" s="17">
        <f t="shared" si="9"/>
        <v>9.5549999999999996E-2</v>
      </c>
      <c r="F23" s="17">
        <f t="shared" si="9"/>
        <v>0.36525000000000002</v>
      </c>
      <c r="G23" s="17">
        <f t="shared" si="9"/>
        <v>0.50995000000000001</v>
      </c>
      <c r="H23" s="17">
        <f t="shared" si="9"/>
        <v>0.3044</v>
      </c>
      <c r="I23" s="17">
        <f t="shared" si="9"/>
        <v>5.57E-2</v>
      </c>
      <c r="J23" s="18">
        <f t="shared" si="9"/>
        <v>9.5E-4</v>
      </c>
      <c r="K23" s="61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</row>
    <row r="24" spans="1:193" x14ac:dyDescent="0.2">
      <c r="A24" s="51" t="s">
        <v>19</v>
      </c>
      <c r="B24" s="63" t="s">
        <v>12</v>
      </c>
      <c r="C24" s="1">
        <f>D24+E24+F24+G24+H24+I24+J24+K24</f>
        <v>274</v>
      </c>
      <c r="D24" s="71">
        <v>4</v>
      </c>
      <c r="E24" s="71">
        <v>24</v>
      </c>
      <c r="F24" s="71">
        <v>65</v>
      </c>
      <c r="G24" s="71">
        <v>97</v>
      </c>
      <c r="H24" s="71">
        <v>69</v>
      </c>
      <c r="I24" s="71">
        <v>15</v>
      </c>
      <c r="J24" s="72" t="s">
        <v>93</v>
      </c>
      <c r="K24" s="75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</row>
    <row r="25" spans="1:193" x14ac:dyDescent="0.25">
      <c r="A25" s="51"/>
      <c r="B25" s="52" t="s">
        <v>13</v>
      </c>
      <c r="C25" s="2">
        <f>SUM(D25:J25)</f>
        <v>7232</v>
      </c>
      <c r="D25" s="10">
        <v>871</v>
      </c>
      <c r="E25" s="10">
        <v>733</v>
      </c>
      <c r="F25" s="10">
        <v>729</v>
      </c>
      <c r="G25" s="10">
        <v>908</v>
      </c>
      <c r="H25" s="10">
        <v>1091</v>
      </c>
      <c r="I25" s="10">
        <v>1427</v>
      </c>
      <c r="J25" s="11">
        <v>1473</v>
      </c>
      <c r="K25" s="56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</row>
    <row r="26" spans="1:193" x14ac:dyDescent="0.2">
      <c r="A26" s="51"/>
      <c r="B26" s="52"/>
      <c r="C26" s="67" t="s">
        <v>2</v>
      </c>
      <c r="D26" s="13">
        <f t="shared" ref="D26:J26" si="10">ROUND(D24/D25,5)</f>
        <v>4.5900000000000003E-3</v>
      </c>
      <c r="E26" s="13">
        <f t="shared" si="10"/>
        <v>3.2739999999999998E-2</v>
      </c>
      <c r="F26" s="13">
        <f t="shared" si="10"/>
        <v>8.9160000000000003E-2</v>
      </c>
      <c r="G26" s="13">
        <f t="shared" si="10"/>
        <v>0.10682999999999999</v>
      </c>
      <c r="H26" s="13">
        <f t="shared" si="10"/>
        <v>6.3240000000000005E-2</v>
      </c>
      <c r="I26" s="13">
        <f t="shared" si="10"/>
        <v>1.051E-2</v>
      </c>
      <c r="J26" s="14">
        <f t="shared" si="10"/>
        <v>0</v>
      </c>
      <c r="K26" s="59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</row>
    <row r="27" spans="1:193" x14ac:dyDescent="0.2">
      <c r="A27" s="68"/>
      <c r="B27" s="69" t="s">
        <v>14</v>
      </c>
      <c r="C27" s="15">
        <f>SUM(D27+E27+F27+G27+H27+I27+J27)</f>
        <v>1.53535</v>
      </c>
      <c r="D27" s="17">
        <f t="shared" ref="D27:J27" si="11">ROUND(D26*5,5)</f>
        <v>2.2950000000000002E-2</v>
      </c>
      <c r="E27" s="17">
        <f t="shared" si="11"/>
        <v>0.16370000000000001</v>
      </c>
      <c r="F27" s="17">
        <f t="shared" si="11"/>
        <v>0.44579999999999997</v>
      </c>
      <c r="G27" s="17">
        <f t="shared" si="11"/>
        <v>0.53415000000000001</v>
      </c>
      <c r="H27" s="17">
        <f t="shared" si="11"/>
        <v>0.31619999999999998</v>
      </c>
      <c r="I27" s="17">
        <f t="shared" si="11"/>
        <v>5.2549999999999999E-2</v>
      </c>
      <c r="J27" s="18">
        <f t="shared" si="11"/>
        <v>0</v>
      </c>
      <c r="K27" s="61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</row>
    <row r="28" spans="1:193" x14ac:dyDescent="0.2">
      <c r="A28" s="51" t="s">
        <v>20</v>
      </c>
      <c r="B28" s="63" t="s">
        <v>12</v>
      </c>
      <c r="C28" s="1">
        <f>D28+E28+F28+G28+H28+I28+J28</f>
        <v>995</v>
      </c>
      <c r="D28" s="71">
        <v>15</v>
      </c>
      <c r="E28" s="71">
        <v>116</v>
      </c>
      <c r="F28" s="71">
        <v>254</v>
      </c>
      <c r="G28" s="71">
        <v>358</v>
      </c>
      <c r="H28" s="71">
        <v>209</v>
      </c>
      <c r="I28" s="71">
        <v>41</v>
      </c>
      <c r="J28" s="72">
        <v>2</v>
      </c>
      <c r="K28" s="75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</row>
    <row r="29" spans="1:193" x14ac:dyDescent="0.25">
      <c r="A29" s="51"/>
      <c r="B29" s="52" t="s">
        <v>13</v>
      </c>
      <c r="C29" s="2">
        <f>SUM(D29:J29)</f>
        <v>26143</v>
      </c>
      <c r="D29" s="10">
        <v>3020</v>
      </c>
      <c r="E29" s="10">
        <v>2897</v>
      </c>
      <c r="F29" s="10">
        <v>2986</v>
      </c>
      <c r="G29" s="10">
        <v>3583</v>
      </c>
      <c r="H29" s="10">
        <v>3937</v>
      </c>
      <c r="I29" s="10">
        <v>4612</v>
      </c>
      <c r="J29" s="11">
        <v>5108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</row>
    <row r="30" spans="1:193" x14ac:dyDescent="0.2">
      <c r="A30" s="51"/>
      <c r="B30" s="52"/>
      <c r="C30" s="67" t="s">
        <v>2</v>
      </c>
      <c r="D30" s="13">
        <f t="shared" ref="D30:J30" si="12">ROUND(D28/D29,5)</f>
        <v>4.9699999999999996E-3</v>
      </c>
      <c r="E30" s="13">
        <f t="shared" si="12"/>
        <v>4.0039999999999999E-2</v>
      </c>
      <c r="F30" s="13">
        <f t="shared" si="12"/>
        <v>8.5059999999999997E-2</v>
      </c>
      <c r="G30" s="13">
        <f t="shared" si="12"/>
        <v>9.9919999999999995E-2</v>
      </c>
      <c r="H30" s="13">
        <f t="shared" si="12"/>
        <v>5.3089999999999998E-2</v>
      </c>
      <c r="I30" s="13">
        <f t="shared" si="12"/>
        <v>8.8900000000000003E-3</v>
      </c>
      <c r="J30" s="14">
        <f t="shared" si="12"/>
        <v>3.8999999999999999E-4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</row>
    <row r="31" spans="1:193" x14ac:dyDescent="0.2">
      <c r="A31" s="68"/>
      <c r="B31" s="69" t="s">
        <v>14</v>
      </c>
      <c r="C31" s="15">
        <f>SUM(D31+E31+F31+G31+H31+I31+J31)</f>
        <v>1.4618</v>
      </c>
      <c r="D31" s="17">
        <f t="shared" ref="D31:J31" si="13">ROUND(D30*5,5)</f>
        <v>2.4850000000000001E-2</v>
      </c>
      <c r="E31" s="17">
        <f t="shared" si="13"/>
        <v>0.20019999999999999</v>
      </c>
      <c r="F31" s="17">
        <f t="shared" si="13"/>
        <v>0.42530000000000001</v>
      </c>
      <c r="G31" s="17">
        <f t="shared" si="13"/>
        <v>0.49959999999999999</v>
      </c>
      <c r="H31" s="17">
        <f t="shared" si="13"/>
        <v>0.26545000000000002</v>
      </c>
      <c r="I31" s="17">
        <f t="shared" si="13"/>
        <v>4.4450000000000003E-2</v>
      </c>
      <c r="J31" s="18">
        <f t="shared" si="13"/>
        <v>1.9499999999999999E-3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</row>
    <row r="32" spans="1:193" x14ac:dyDescent="0.2">
      <c r="A32" s="51" t="s">
        <v>21</v>
      </c>
      <c r="B32" s="63" t="s">
        <v>12</v>
      </c>
      <c r="C32" s="1">
        <f>D32+E32+F32+G32+H32+I32+J32</f>
        <v>3450</v>
      </c>
      <c r="D32" s="71">
        <v>23</v>
      </c>
      <c r="E32" s="71">
        <v>265</v>
      </c>
      <c r="F32" s="71">
        <v>854</v>
      </c>
      <c r="G32" s="71">
        <v>1300</v>
      </c>
      <c r="H32" s="71">
        <v>811</v>
      </c>
      <c r="I32" s="71">
        <v>193</v>
      </c>
      <c r="J32" s="73">
        <v>4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</row>
    <row r="33" spans="1:193" x14ac:dyDescent="0.25">
      <c r="A33" s="51"/>
      <c r="B33" s="52" t="s">
        <v>13</v>
      </c>
      <c r="C33" s="2">
        <f>SUM(D33:J33)</f>
        <v>100383</v>
      </c>
      <c r="D33" s="10">
        <v>10735</v>
      </c>
      <c r="E33" s="10">
        <v>12422</v>
      </c>
      <c r="F33" s="10">
        <v>12668</v>
      </c>
      <c r="G33" s="10">
        <v>13446</v>
      </c>
      <c r="H33" s="10">
        <v>14189</v>
      </c>
      <c r="I33" s="10">
        <v>16973</v>
      </c>
      <c r="J33" s="11">
        <v>19950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</row>
    <row r="34" spans="1:193" x14ac:dyDescent="0.2">
      <c r="A34" s="51"/>
      <c r="B34" s="52"/>
      <c r="C34" s="67"/>
      <c r="D34" s="13">
        <f t="shared" ref="D34:J34" si="14">ROUND(D32/D33,5)</f>
        <v>2.14E-3</v>
      </c>
      <c r="E34" s="13">
        <f t="shared" si="14"/>
        <v>2.1329999999999998E-2</v>
      </c>
      <c r="F34" s="13">
        <f t="shared" si="14"/>
        <v>6.7409999999999998E-2</v>
      </c>
      <c r="G34" s="13">
        <f t="shared" si="14"/>
        <v>9.6680000000000002E-2</v>
      </c>
      <c r="H34" s="13">
        <f t="shared" si="14"/>
        <v>5.7160000000000002E-2</v>
      </c>
      <c r="I34" s="13">
        <f t="shared" si="14"/>
        <v>1.137E-2</v>
      </c>
      <c r="J34" s="14">
        <f t="shared" si="14"/>
        <v>2.0000000000000001E-4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</row>
    <row r="35" spans="1:193" x14ac:dyDescent="0.2">
      <c r="A35" s="68"/>
      <c r="B35" s="69" t="s">
        <v>14</v>
      </c>
      <c r="C35" s="15">
        <f>SUM(D35+E35+F35+G35+H35+I35+J35)</f>
        <v>1.28145</v>
      </c>
      <c r="D35" s="17">
        <f t="shared" ref="D35:J35" si="15">ROUND(D34*5,5)</f>
        <v>1.0699999999999999E-2</v>
      </c>
      <c r="E35" s="17">
        <f t="shared" si="15"/>
        <v>0.10664999999999999</v>
      </c>
      <c r="F35" s="17">
        <f t="shared" si="15"/>
        <v>0.33705000000000002</v>
      </c>
      <c r="G35" s="17">
        <f t="shared" si="15"/>
        <v>0.4834</v>
      </c>
      <c r="H35" s="17">
        <f t="shared" si="15"/>
        <v>0.2858</v>
      </c>
      <c r="I35" s="17">
        <f t="shared" si="15"/>
        <v>5.6849999999999998E-2</v>
      </c>
      <c r="J35" s="18">
        <f t="shared" si="15"/>
        <v>1E-3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</row>
    <row r="36" spans="1:193" x14ac:dyDescent="0.2">
      <c r="A36" s="51" t="s">
        <v>22</v>
      </c>
      <c r="B36" s="63" t="s">
        <v>12</v>
      </c>
      <c r="C36" s="1">
        <f>D36+E36+F36+G36+H36+I36+J36</f>
        <v>839</v>
      </c>
      <c r="D36" s="71">
        <v>15</v>
      </c>
      <c r="E36" s="71">
        <v>104</v>
      </c>
      <c r="F36" s="71">
        <v>216</v>
      </c>
      <c r="G36" s="71">
        <v>278</v>
      </c>
      <c r="H36" s="71">
        <v>175</v>
      </c>
      <c r="I36" s="71">
        <v>50</v>
      </c>
      <c r="J36" s="72">
        <v>1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</row>
    <row r="37" spans="1:193" x14ac:dyDescent="0.25">
      <c r="A37" s="51"/>
      <c r="B37" s="52" t="s">
        <v>13</v>
      </c>
      <c r="C37" s="2">
        <f>SUM(D37:J37)</f>
        <v>28238</v>
      </c>
      <c r="D37" s="10">
        <v>3451</v>
      </c>
      <c r="E37" s="10">
        <v>3447</v>
      </c>
      <c r="F37" s="10">
        <v>3016</v>
      </c>
      <c r="G37" s="10">
        <v>3484</v>
      </c>
      <c r="H37" s="10">
        <v>4159</v>
      </c>
      <c r="I37" s="10">
        <v>5218</v>
      </c>
      <c r="J37" s="11">
        <v>5463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</row>
    <row r="38" spans="1:193" x14ac:dyDescent="0.2">
      <c r="A38" s="51"/>
      <c r="B38" s="52"/>
      <c r="C38" s="67" t="s">
        <v>2</v>
      </c>
      <c r="D38" s="13">
        <f t="shared" ref="D38:J38" si="16">ROUND(D36/D37,5)</f>
        <v>4.3499999999999997E-3</v>
      </c>
      <c r="E38" s="13">
        <f t="shared" si="16"/>
        <v>3.0169999999999999E-2</v>
      </c>
      <c r="F38" s="13">
        <f t="shared" si="16"/>
        <v>7.1620000000000003E-2</v>
      </c>
      <c r="G38" s="13">
        <f t="shared" si="16"/>
        <v>7.979E-2</v>
      </c>
      <c r="H38" s="13">
        <f t="shared" si="16"/>
        <v>4.2079999999999999E-2</v>
      </c>
      <c r="I38" s="13">
        <f t="shared" si="16"/>
        <v>9.58E-3</v>
      </c>
      <c r="J38" s="14">
        <f t="shared" si="16"/>
        <v>1.8000000000000001E-4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</row>
    <row r="39" spans="1:193" x14ac:dyDescent="0.2">
      <c r="A39" s="68"/>
      <c r="B39" s="69" t="s">
        <v>14</v>
      </c>
      <c r="C39" s="15">
        <f>SUM(D39+E39+F39+G39+H39+I39+J39)</f>
        <v>1.18885</v>
      </c>
      <c r="D39" s="17">
        <f t="shared" ref="D39:J39" si="17">ROUND(D38*5,5)</f>
        <v>2.1749999999999999E-2</v>
      </c>
      <c r="E39" s="17">
        <f t="shared" si="17"/>
        <v>0.15085000000000001</v>
      </c>
      <c r="F39" s="17">
        <f t="shared" si="17"/>
        <v>0.35809999999999997</v>
      </c>
      <c r="G39" s="17">
        <f t="shared" si="17"/>
        <v>0.39895000000000003</v>
      </c>
      <c r="H39" s="17">
        <f t="shared" si="17"/>
        <v>0.2104</v>
      </c>
      <c r="I39" s="17">
        <f t="shared" si="17"/>
        <v>4.7899999999999998E-2</v>
      </c>
      <c r="J39" s="18">
        <f t="shared" si="17"/>
        <v>8.9999999999999998E-4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</row>
    <row r="40" spans="1:193" x14ac:dyDescent="0.2">
      <c r="A40" s="51" t="s">
        <v>23</v>
      </c>
      <c r="B40" s="63" t="s">
        <v>12</v>
      </c>
      <c r="C40" s="1">
        <f>D40+E40+F40+G40+H40+I40+J40</f>
        <v>493</v>
      </c>
      <c r="D40" s="71">
        <v>6</v>
      </c>
      <c r="E40" s="71">
        <v>50</v>
      </c>
      <c r="F40" s="71">
        <v>119</v>
      </c>
      <c r="G40" s="71">
        <v>168</v>
      </c>
      <c r="H40" s="71">
        <v>117</v>
      </c>
      <c r="I40" s="71">
        <v>33</v>
      </c>
      <c r="J40" s="72" t="s">
        <v>93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</row>
    <row r="41" spans="1:193" x14ac:dyDescent="0.25">
      <c r="A41" s="51"/>
      <c r="B41" s="52" t="s">
        <v>13</v>
      </c>
      <c r="C41" s="2">
        <f>SUM(D41:J41)</f>
        <v>15643</v>
      </c>
      <c r="D41" s="10">
        <v>1902</v>
      </c>
      <c r="E41" s="10">
        <v>1803</v>
      </c>
      <c r="F41" s="10">
        <v>1733</v>
      </c>
      <c r="G41" s="10">
        <v>1999</v>
      </c>
      <c r="H41" s="10">
        <v>2257</v>
      </c>
      <c r="I41" s="10">
        <v>2796</v>
      </c>
      <c r="J41" s="11">
        <v>3153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</row>
    <row r="42" spans="1:193" x14ac:dyDescent="0.2">
      <c r="A42" s="51"/>
      <c r="B42" s="52"/>
      <c r="C42" s="67" t="s">
        <v>2</v>
      </c>
      <c r="D42" s="13">
        <f t="shared" ref="D42:J42" si="18">ROUND(D40/D41,5)</f>
        <v>3.15E-3</v>
      </c>
      <c r="E42" s="13">
        <f t="shared" si="18"/>
        <v>2.7730000000000001E-2</v>
      </c>
      <c r="F42" s="13">
        <f t="shared" si="18"/>
        <v>6.8669999999999995E-2</v>
      </c>
      <c r="G42" s="13">
        <f t="shared" si="18"/>
        <v>8.4040000000000004E-2</v>
      </c>
      <c r="H42" s="13">
        <f t="shared" si="18"/>
        <v>5.1839999999999997E-2</v>
      </c>
      <c r="I42" s="13">
        <f t="shared" si="18"/>
        <v>1.18E-2</v>
      </c>
      <c r="J42" s="14">
        <f t="shared" si="18"/>
        <v>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</row>
    <row r="43" spans="1:193" x14ac:dyDescent="0.2">
      <c r="A43" s="68"/>
      <c r="B43" s="69" t="s">
        <v>14</v>
      </c>
      <c r="C43" s="15">
        <f>SUM(D43+E43+F43+G43+H43+I43+J43)</f>
        <v>1.2361500000000001</v>
      </c>
      <c r="D43" s="17">
        <f t="shared" ref="D43:J43" si="19">ROUND(D42*5,5)</f>
        <v>1.575E-2</v>
      </c>
      <c r="E43" s="17">
        <f t="shared" si="19"/>
        <v>0.13865</v>
      </c>
      <c r="F43" s="17">
        <f t="shared" si="19"/>
        <v>0.34334999999999999</v>
      </c>
      <c r="G43" s="17">
        <f t="shared" si="19"/>
        <v>0.42020000000000002</v>
      </c>
      <c r="H43" s="17">
        <f t="shared" si="19"/>
        <v>0.25919999999999999</v>
      </c>
      <c r="I43" s="17">
        <f t="shared" si="19"/>
        <v>5.8999999999999997E-2</v>
      </c>
      <c r="J43" s="18">
        <f t="shared" si="19"/>
        <v>0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</row>
    <row r="44" spans="1:193" x14ac:dyDescent="0.2">
      <c r="A44" s="51" t="s">
        <v>24</v>
      </c>
      <c r="B44" s="63" t="s">
        <v>12</v>
      </c>
      <c r="C44" s="1">
        <f>D44+E44+F44+G44+H44+I44+J44</f>
        <v>1063</v>
      </c>
      <c r="D44" s="71">
        <v>10</v>
      </c>
      <c r="E44" s="71">
        <v>114</v>
      </c>
      <c r="F44" s="71">
        <v>253</v>
      </c>
      <c r="G44" s="71">
        <v>372</v>
      </c>
      <c r="H44" s="71">
        <v>254</v>
      </c>
      <c r="I44" s="71">
        <v>59</v>
      </c>
      <c r="J44" s="73">
        <v>1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</row>
    <row r="45" spans="1:193" x14ac:dyDescent="0.25">
      <c r="A45" s="51"/>
      <c r="B45" s="52" t="s">
        <v>13</v>
      </c>
      <c r="C45" s="2">
        <f>SUM(D45:J45)</f>
        <v>28322</v>
      </c>
      <c r="D45" s="10">
        <v>2907</v>
      </c>
      <c r="E45" s="10">
        <v>4087</v>
      </c>
      <c r="F45" s="10">
        <v>3799</v>
      </c>
      <c r="G45" s="10">
        <v>3746</v>
      </c>
      <c r="H45" s="10">
        <v>4344</v>
      </c>
      <c r="I45" s="10">
        <v>4635</v>
      </c>
      <c r="J45" s="11">
        <v>4804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</row>
    <row r="46" spans="1:193" x14ac:dyDescent="0.2">
      <c r="A46" s="51"/>
      <c r="B46" s="52"/>
      <c r="C46" s="67"/>
      <c r="D46" s="13">
        <f t="shared" ref="D46:J46" si="20">ROUND(D44/D45,5)</f>
        <v>3.4399999999999999E-3</v>
      </c>
      <c r="E46" s="13">
        <f t="shared" si="20"/>
        <v>2.7890000000000002E-2</v>
      </c>
      <c r="F46" s="13">
        <f t="shared" si="20"/>
        <v>6.6600000000000006E-2</v>
      </c>
      <c r="G46" s="13">
        <f t="shared" si="20"/>
        <v>9.9309999999999996E-2</v>
      </c>
      <c r="H46" s="13">
        <f t="shared" si="20"/>
        <v>5.8470000000000001E-2</v>
      </c>
      <c r="I46" s="13">
        <f t="shared" si="20"/>
        <v>1.273E-2</v>
      </c>
      <c r="J46" s="14">
        <f t="shared" si="20"/>
        <v>2.1000000000000001E-4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</row>
    <row r="47" spans="1:193" x14ac:dyDescent="0.2">
      <c r="A47" s="68"/>
      <c r="B47" s="69" t="s">
        <v>14</v>
      </c>
      <c r="C47" s="15">
        <f>SUM(D47+E47+F47+G47+H47+I47+J47)</f>
        <v>1.3432500000000001</v>
      </c>
      <c r="D47" s="17">
        <f t="shared" ref="D47:J47" si="21">ROUND(D46*5,5)</f>
        <v>1.72E-2</v>
      </c>
      <c r="E47" s="17">
        <f t="shared" si="21"/>
        <v>0.13944999999999999</v>
      </c>
      <c r="F47" s="17">
        <f t="shared" si="21"/>
        <v>0.33300000000000002</v>
      </c>
      <c r="G47" s="17">
        <f t="shared" si="21"/>
        <v>0.49654999999999999</v>
      </c>
      <c r="H47" s="17">
        <f t="shared" si="21"/>
        <v>0.29235</v>
      </c>
      <c r="I47" s="17">
        <f t="shared" si="21"/>
        <v>6.3649999999999998E-2</v>
      </c>
      <c r="J47" s="18">
        <f t="shared" si="21"/>
        <v>1.0499999999999999E-3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</row>
    <row r="48" spans="1:193" x14ac:dyDescent="0.2">
      <c r="A48" s="51" t="s">
        <v>25</v>
      </c>
      <c r="B48" s="63" t="s">
        <v>12</v>
      </c>
      <c r="C48" s="1">
        <f>D48+E48+F48+G48+H48+I48+J48</f>
        <v>982</v>
      </c>
      <c r="D48" s="71">
        <v>6</v>
      </c>
      <c r="E48" s="71">
        <v>76</v>
      </c>
      <c r="F48" s="71">
        <v>248</v>
      </c>
      <c r="G48" s="71">
        <v>349</v>
      </c>
      <c r="H48" s="71">
        <v>230</v>
      </c>
      <c r="I48" s="71">
        <v>69</v>
      </c>
      <c r="J48" s="72">
        <v>4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</row>
    <row r="49" spans="1:193" x14ac:dyDescent="0.25">
      <c r="A49" s="51"/>
      <c r="B49" s="52" t="s">
        <v>13</v>
      </c>
      <c r="C49" s="2">
        <f>SUM(D49:J49)</f>
        <v>32169</v>
      </c>
      <c r="D49" s="10">
        <v>3769</v>
      </c>
      <c r="E49" s="10">
        <v>3769</v>
      </c>
      <c r="F49" s="10">
        <v>3475</v>
      </c>
      <c r="G49" s="10">
        <v>4030</v>
      </c>
      <c r="H49" s="10">
        <v>4710</v>
      </c>
      <c r="I49" s="10">
        <v>5793</v>
      </c>
      <c r="J49" s="11">
        <v>6623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</row>
    <row r="50" spans="1:193" x14ac:dyDescent="0.2">
      <c r="A50" s="51"/>
      <c r="B50" s="52"/>
      <c r="C50" s="67" t="s">
        <v>2</v>
      </c>
      <c r="D50" s="13">
        <f t="shared" ref="D50:J50" si="22">ROUND(D48/D49,5)</f>
        <v>1.5900000000000001E-3</v>
      </c>
      <c r="E50" s="13">
        <f t="shared" si="22"/>
        <v>2.0160000000000001E-2</v>
      </c>
      <c r="F50" s="13">
        <f t="shared" si="22"/>
        <v>7.1370000000000003E-2</v>
      </c>
      <c r="G50" s="13">
        <f t="shared" si="22"/>
        <v>8.6599999999999996E-2</v>
      </c>
      <c r="H50" s="13">
        <f t="shared" si="22"/>
        <v>4.8829999999999998E-2</v>
      </c>
      <c r="I50" s="13">
        <f t="shared" si="22"/>
        <v>1.191E-2</v>
      </c>
      <c r="J50" s="14">
        <f t="shared" si="22"/>
        <v>5.9999999999999995E-4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</row>
    <row r="51" spans="1:193" x14ac:dyDescent="0.2">
      <c r="A51" s="68"/>
      <c r="B51" s="69" t="s">
        <v>14</v>
      </c>
      <c r="C51" s="15">
        <f>SUM(D51+E51+F51+G51+H51+I51+J51)</f>
        <v>1.2053</v>
      </c>
      <c r="D51" s="17">
        <f t="shared" ref="D51:J51" si="23">ROUND(D50*5,5)</f>
        <v>7.9500000000000005E-3</v>
      </c>
      <c r="E51" s="17">
        <f t="shared" si="23"/>
        <v>0.1008</v>
      </c>
      <c r="F51" s="17">
        <f t="shared" si="23"/>
        <v>0.35685</v>
      </c>
      <c r="G51" s="17">
        <f t="shared" si="23"/>
        <v>0.433</v>
      </c>
      <c r="H51" s="17">
        <f t="shared" si="23"/>
        <v>0.24415000000000001</v>
      </c>
      <c r="I51" s="17">
        <f t="shared" si="23"/>
        <v>5.9549999999999999E-2</v>
      </c>
      <c r="J51" s="18">
        <f t="shared" si="23"/>
        <v>3.0000000000000001E-3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</row>
    <row r="52" spans="1:193" x14ac:dyDescent="0.2">
      <c r="A52" s="51" t="s">
        <v>26</v>
      </c>
      <c r="B52" s="63" t="s">
        <v>12</v>
      </c>
      <c r="C52" s="1">
        <f>D52+E52+F52+G52+H52+I52+J52</f>
        <v>319</v>
      </c>
      <c r="D52" s="71">
        <v>8</v>
      </c>
      <c r="E52" s="71">
        <v>50</v>
      </c>
      <c r="F52" s="71">
        <v>83</v>
      </c>
      <c r="G52" s="71">
        <v>97</v>
      </c>
      <c r="H52" s="71">
        <v>69</v>
      </c>
      <c r="I52" s="71">
        <v>12</v>
      </c>
      <c r="J52" s="72" t="s">
        <v>93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</row>
    <row r="53" spans="1:193" x14ac:dyDescent="0.25">
      <c r="A53" s="51"/>
      <c r="B53" s="52" t="s">
        <v>13</v>
      </c>
      <c r="C53" s="2">
        <f>SUM(D53:J53)</f>
        <v>10443</v>
      </c>
      <c r="D53" s="10">
        <v>1277</v>
      </c>
      <c r="E53" s="10">
        <v>1381</v>
      </c>
      <c r="F53" s="10">
        <v>1220</v>
      </c>
      <c r="G53" s="10">
        <v>1436</v>
      </c>
      <c r="H53" s="10">
        <v>1506</v>
      </c>
      <c r="I53" s="10">
        <v>1726</v>
      </c>
      <c r="J53" s="11">
        <v>1897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</row>
    <row r="54" spans="1:193" x14ac:dyDescent="0.2">
      <c r="A54" s="51"/>
      <c r="B54" s="52"/>
      <c r="C54" s="67"/>
      <c r="D54" s="13">
        <f t="shared" ref="D54:J54" si="24">ROUND(D52/D53,5)</f>
        <v>6.2599999999999999E-3</v>
      </c>
      <c r="E54" s="13">
        <f t="shared" si="24"/>
        <v>3.6209999999999999E-2</v>
      </c>
      <c r="F54" s="13">
        <f t="shared" si="24"/>
        <v>6.8029999999999993E-2</v>
      </c>
      <c r="G54" s="13">
        <f t="shared" si="24"/>
        <v>6.7549999999999999E-2</v>
      </c>
      <c r="H54" s="13">
        <f t="shared" si="24"/>
        <v>4.582E-2</v>
      </c>
      <c r="I54" s="13">
        <f t="shared" si="24"/>
        <v>6.9499999999999996E-3</v>
      </c>
      <c r="J54" s="14">
        <f t="shared" si="24"/>
        <v>0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</row>
    <row r="55" spans="1:193" x14ac:dyDescent="0.2">
      <c r="A55" s="68"/>
      <c r="B55" s="69" t="s">
        <v>14</v>
      </c>
      <c r="C55" s="15">
        <f>SUM(D55+E55+F55+G55+H55+I55+J55)</f>
        <v>1.1541000000000001</v>
      </c>
      <c r="D55" s="17">
        <f t="shared" ref="D55:J55" si="25">ROUND(D54*5,5)</f>
        <v>3.1300000000000001E-2</v>
      </c>
      <c r="E55" s="17">
        <f t="shared" si="25"/>
        <v>0.18104999999999999</v>
      </c>
      <c r="F55" s="17">
        <f t="shared" si="25"/>
        <v>0.34015000000000001</v>
      </c>
      <c r="G55" s="17">
        <f t="shared" si="25"/>
        <v>0.33774999999999999</v>
      </c>
      <c r="H55" s="17">
        <f t="shared" si="25"/>
        <v>0.2291</v>
      </c>
      <c r="I55" s="17">
        <f t="shared" si="25"/>
        <v>3.4750000000000003E-2</v>
      </c>
      <c r="J55" s="18">
        <f t="shared" si="25"/>
        <v>0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</row>
    <row r="56" spans="1:193" x14ac:dyDescent="0.2">
      <c r="A56" s="51" t="s">
        <v>27</v>
      </c>
      <c r="B56" s="63" t="s">
        <v>12</v>
      </c>
      <c r="C56" s="1">
        <f>D56+E56+F56+G56+H56+I56+J56</f>
        <v>393</v>
      </c>
      <c r="D56" s="71">
        <v>6</v>
      </c>
      <c r="E56" s="71">
        <v>51</v>
      </c>
      <c r="F56" s="71">
        <v>117</v>
      </c>
      <c r="G56" s="71">
        <v>136</v>
      </c>
      <c r="H56" s="71">
        <v>65</v>
      </c>
      <c r="I56" s="71">
        <v>17</v>
      </c>
      <c r="J56" s="72">
        <v>1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</row>
    <row r="57" spans="1:193" x14ac:dyDescent="0.25">
      <c r="A57" s="51"/>
      <c r="B57" s="52" t="s">
        <v>13</v>
      </c>
      <c r="C57" s="2">
        <f>SUM(D57:J57)</f>
        <v>11716</v>
      </c>
      <c r="D57" s="10">
        <v>1487</v>
      </c>
      <c r="E57" s="10">
        <v>1452</v>
      </c>
      <c r="F57" s="10">
        <v>1398</v>
      </c>
      <c r="G57" s="10">
        <v>1599</v>
      </c>
      <c r="H57" s="10">
        <v>1692</v>
      </c>
      <c r="I57" s="10">
        <v>1933</v>
      </c>
      <c r="J57" s="11">
        <v>2155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</row>
    <row r="58" spans="1:193" x14ac:dyDescent="0.2">
      <c r="A58" s="51"/>
      <c r="B58" s="52"/>
      <c r="C58" s="67"/>
      <c r="D58" s="13">
        <f t="shared" ref="D58:J58" si="26">ROUND(D56/D57,5)</f>
        <v>4.0299999999999997E-3</v>
      </c>
      <c r="E58" s="13">
        <f t="shared" si="26"/>
        <v>3.5119999999999998E-2</v>
      </c>
      <c r="F58" s="13">
        <f t="shared" si="26"/>
        <v>8.3690000000000001E-2</v>
      </c>
      <c r="G58" s="13">
        <f t="shared" si="26"/>
        <v>8.5050000000000001E-2</v>
      </c>
      <c r="H58" s="13">
        <f t="shared" si="26"/>
        <v>3.8420000000000003E-2</v>
      </c>
      <c r="I58" s="13">
        <f t="shared" si="26"/>
        <v>8.7899999999999992E-3</v>
      </c>
      <c r="J58" s="14">
        <f t="shared" si="26"/>
        <v>4.6000000000000001E-4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</row>
    <row r="59" spans="1:193" x14ac:dyDescent="0.2">
      <c r="A59" s="68"/>
      <c r="B59" s="69" t="s">
        <v>14</v>
      </c>
      <c r="C59" s="15">
        <f>SUM(D59+E59+F59+G59+H59+I59+J59)</f>
        <v>1.2777999999999998</v>
      </c>
      <c r="D59" s="17">
        <f t="shared" ref="D59:J59" si="27">ROUND(D58*5,5)</f>
        <v>2.0150000000000001E-2</v>
      </c>
      <c r="E59" s="17">
        <f t="shared" si="27"/>
        <v>0.17560000000000001</v>
      </c>
      <c r="F59" s="17">
        <f t="shared" si="27"/>
        <v>0.41844999999999999</v>
      </c>
      <c r="G59" s="17">
        <f t="shared" si="27"/>
        <v>0.42525000000000002</v>
      </c>
      <c r="H59" s="17">
        <f t="shared" si="27"/>
        <v>0.19209999999999999</v>
      </c>
      <c r="I59" s="17">
        <f t="shared" si="27"/>
        <v>4.3950000000000003E-2</v>
      </c>
      <c r="J59" s="18">
        <f t="shared" si="27"/>
        <v>2.3E-3</v>
      </c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</row>
    <row r="60" spans="1:193" x14ac:dyDescent="0.2">
      <c r="A60" s="51" t="s">
        <v>28</v>
      </c>
      <c r="B60" s="63" t="s">
        <v>12</v>
      </c>
      <c r="C60" s="1">
        <f>D60+E60+F60+G60+H60+I60+J60</f>
        <v>1406</v>
      </c>
      <c r="D60" s="71">
        <v>2</v>
      </c>
      <c r="E60" s="71">
        <v>55</v>
      </c>
      <c r="F60" s="71">
        <v>328</v>
      </c>
      <c r="G60" s="71">
        <v>576</v>
      </c>
      <c r="H60" s="71">
        <v>349</v>
      </c>
      <c r="I60" s="71">
        <v>93</v>
      </c>
      <c r="J60" s="73">
        <v>3</v>
      </c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</row>
    <row r="61" spans="1:193" x14ac:dyDescent="0.25">
      <c r="A61" s="51"/>
      <c r="B61" s="52" t="s">
        <v>13</v>
      </c>
      <c r="C61" s="2">
        <f>SUM(D61:J61)</f>
        <v>36658</v>
      </c>
      <c r="D61" s="10">
        <v>3968</v>
      </c>
      <c r="E61" s="10">
        <v>4177</v>
      </c>
      <c r="F61" s="10">
        <v>4287</v>
      </c>
      <c r="G61" s="10">
        <v>5123</v>
      </c>
      <c r="H61" s="10">
        <v>5527</v>
      </c>
      <c r="I61" s="10">
        <v>6560</v>
      </c>
      <c r="J61" s="11">
        <v>7016</v>
      </c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</row>
    <row r="62" spans="1:193" x14ac:dyDescent="0.2">
      <c r="A62" s="51"/>
      <c r="B62" s="52"/>
      <c r="C62" s="67" t="s">
        <v>2</v>
      </c>
      <c r="D62" s="13">
        <f t="shared" ref="D62:J62" si="28">ROUND(D60/D61,5)</f>
        <v>5.0000000000000001E-4</v>
      </c>
      <c r="E62" s="13">
        <f t="shared" si="28"/>
        <v>1.3169999999999999E-2</v>
      </c>
      <c r="F62" s="13">
        <f t="shared" si="28"/>
        <v>7.6509999999999995E-2</v>
      </c>
      <c r="G62" s="13">
        <f t="shared" si="28"/>
        <v>0.11243</v>
      </c>
      <c r="H62" s="13">
        <f t="shared" si="28"/>
        <v>6.3140000000000002E-2</v>
      </c>
      <c r="I62" s="13">
        <f t="shared" si="28"/>
        <v>1.418E-2</v>
      </c>
      <c r="J62" s="14">
        <f t="shared" si="28"/>
        <v>4.2999999999999999E-4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</row>
    <row r="63" spans="1:193" x14ac:dyDescent="0.2">
      <c r="A63" s="68"/>
      <c r="B63" s="69" t="s">
        <v>14</v>
      </c>
      <c r="C63" s="15">
        <f>SUM(D63+E63+F63+G63+H63+I63+J63)</f>
        <v>1.4017999999999999</v>
      </c>
      <c r="D63" s="17">
        <f t="shared" ref="D63:J63" si="29">ROUND(D62*5,5)</f>
        <v>2.5000000000000001E-3</v>
      </c>
      <c r="E63" s="17">
        <f t="shared" si="29"/>
        <v>6.5850000000000006E-2</v>
      </c>
      <c r="F63" s="17">
        <f t="shared" si="29"/>
        <v>0.38255</v>
      </c>
      <c r="G63" s="17">
        <f t="shared" si="29"/>
        <v>0.56215000000000004</v>
      </c>
      <c r="H63" s="17">
        <f t="shared" si="29"/>
        <v>0.31569999999999998</v>
      </c>
      <c r="I63" s="17">
        <f t="shared" si="29"/>
        <v>7.0900000000000005E-2</v>
      </c>
      <c r="J63" s="18">
        <f t="shared" si="29"/>
        <v>2.15E-3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</row>
    <row r="64" spans="1:193" x14ac:dyDescent="0.2">
      <c r="A64" s="51" t="s">
        <v>92</v>
      </c>
      <c r="B64" s="63" t="s">
        <v>12</v>
      </c>
      <c r="C64" s="1">
        <f>D64+E64+F64+G64+H64+I64+J64</f>
        <v>3101</v>
      </c>
      <c r="D64" s="71">
        <v>27</v>
      </c>
      <c r="E64" s="71">
        <v>203</v>
      </c>
      <c r="F64" s="71">
        <v>708</v>
      </c>
      <c r="G64" s="71">
        <v>1167</v>
      </c>
      <c r="H64" s="71">
        <v>818</v>
      </c>
      <c r="I64" s="71">
        <v>173</v>
      </c>
      <c r="J64" s="73">
        <v>5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</row>
    <row r="65" spans="1:193" x14ac:dyDescent="0.25">
      <c r="A65" s="51"/>
      <c r="B65" s="52" t="s">
        <v>13</v>
      </c>
      <c r="C65" s="2">
        <f>SUM(D65:J65)</f>
        <v>85850</v>
      </c>
      <c r="D65" s="10">
        <v>9183</v>
      </c>
      <c r="E65" s="10">
        <v>9715</v>
      </c>
      <c r="F65" s="10">
        <v>9909</v>
      </c>
      <c r="G65" s="10">
        <v>11722</v>
      </c>
      <c r="H65" s="10">
        <v>13605</v>
      </c>
      <c r="I65" s="10">
        <v>15582</v>
      </c>
      <c r="J65" s="11">
        <v>16134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</row>
    <row r="66" spans="1:193" x14ac:dyDescent="0.2">
      <c r="A66" s="51"/>
      <c r="B66" s="52"/>
      <c r="C66" s="67"/>
      <c r="D66" s="13">
        <f t="shared" ref="D66:J66" si="30">ROUND(D64/D65,5)</f>
        <v>2.9399999999999999E-3</v>
      </c>
      <c r="E66" s="13">
        <f t="shared" si="30"/>
        <v>2.0899999999999998E-2</v>
      </c>
      <c r="F66" s="13">
        <f t="shared" si="30"/>
        <v>7.145E-2</v>
      </c>
      <c r="G66" s="13">
        <f t="shared" si="30"/>
        <v>9.9559999999999996E-2</v>
      </c>
      <c r="H66" s="13">
        <f t="shared" si="30"/>
        <v>6.012E-2</v>
      </c>
      <c r="I66" s="13">
        <f t="shared" si="30"/>
        <v>1.11E-2</v>
      </c>
      <c r="J66" s="14">
        <f t="shared" si="30"/>
        <v>3.1E-4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</row>
    <row r="67" spans="1:193" x14ac:dyDescent="0.2">
      <c r="A67" s="68"/>
      <c r="B67" s="69" t="s">
        <v>14</v>
      </c>
      <c r="C67" s="15">
        <f>SUM(D67+E67+F67+G67+H67+I67+J67)</f>
        <v>1.3319000000000001</v>
      </c>
      <c r="D67" s="17">
        <f t="shared" ref="D67:J67" si="31">ROUND(D66*5,5)</f>
        <v>1.47E-2</v>
      </c>
      <c r="E67" s="17">
        <f t="shared" si="31"/>
        <v>0.1045</v>
      </c>
      <c r="F67" s="17">
        <f t="shared" si="31"/>
        <v>0.35725000000000001</v>
      </c>
      <c r="G67" s="17">
        <f t="shared" si="31"/>
        <v>0.49780000000000002</v>
      </c>
      <c r="H67" s="17">
        <f t="shared" si="31"/>
        <v>0.30059999999999998</v>
      </c>
      <c r="I67" s="17">
        <f t="shared" si="31"/>
        <v>5.5500000000000001E-2</v>
      </c>
      <c r="J67" s="18">
        <f t="shared" si="31"/>
        <v>1.5499999999999999E-3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</row>
    <row r="68" spans="1:193" x14ac:dyDescent="0.2">
      <c r="A68" s="51" t="s">
        <v>29</v>
      </c>
      <c r="B68" s="63" t="s">
        <v>12</v>
      </c>
      <c r="C68" s="1">
        <f>D68+E68+F68+G68+H68+I68+J68</f>
        <v>52</v>
      </c>
      <c r="D68" s="71" t="s">
        <v>93</v>
      </c>
      <c r="E68" s="71">
        <v>2</v>
      </c>
      <c r="F68" s="71">
        <v>16</v>
      </c>
      <c r="G68" s="71">
        <v>17</v>
      </c>
      <c r="H68" s="71">
        <v>15</v>
      </c>
      <c r="I68" s="71">
        <v>2</v>
      </c>
      <c r="J68" s="72" t="s">
        <v>93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</row>
    <row r="69" spans="1:193" x14ac:dyDescent="0.25">
      <c r="A69" s="51"/>
      <c r="B69" s="52" t="s">
        <v>13</v>
      </c>
      <c r="C69" s="2">
        <f>SUM(D69:J69)</f>
        <v>2205</v>
      </c>
      <c r="D69" s="10">
        <v>316</v>
      </c>
      <c r="E69" s="10">
        <v>272</v>
      </c>
      <c r="F69" s="10">
        <v>190</v>
      </c>
      <c r="G69" s="10">
        <v>246</v>
      </c>
      <c r="H69" s="10">
        <v>322</v>
      </c>
      <c r="I69" s="10">
        <v>396</v>
      </c>
      <c r="J69" s="11">
        <v>463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</row>
    <row r="70" spans="1:193" x14ac:dyDescent="0.2">
      <c r="A70" s="51"/>
      <c r="B70" s="52"/>
      <c r="C70" s="67"/>
      <c r="D70" s="13">
        <f t="shared" ref="D70:J70" si="32">ROUND(D68/D69,5)</f>
        <v>0</v>
      </c>
      <c r="E70" s="13">
        <f t="shared" si="32"/>
        <v>7.3499999999999998E-3</v>
      </c>
      <c r="F70" s="13">
        <f t="shared" si="32"/>
        <v>8.4209999999999993E-2</v>
      </c>
      <c r="G70" s="13">
        <f t="shared" si="32"/>
        <v>6.9110000000000005E-2</v>
      </c>
      <c r="H70" s="13">
        <f t="shared" si="32"/>
        <v>4.6580000000000003E-2</v>
      </c>
      <c r="I70" s="13">
        <f t="shared" si="32"/>
        <v>5.0499999999999998E-3</v>
      </c>
      <c r="J70" s="14">
        <f t="shared" si="32"/>
        <v>0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</row>
    <row r="71" spans="1:193" x14ac:dyDescent="0.2">
      <c r="A71" s="68"/>
      <c r="B71" s="69" t="s">
        <v>14</v>
      </c>
      <c r="C71" s="15">
        <f>SUM(D71+E71+F71+G71+H71+I71+J71)</f>
        <v>1.0614999999999999</v>
      </c>
      <c r="D71" s="17">
        <f t="shared" ref="D71:J71" si="33">ROUND(D70*5,5)</f>
        <v>0</v>
      </c>
      <c r="E71" s="17">
        <f t="shared" si="33"/>
        <v>3.6749999999999998E-2</v>
      </c>
      <c r="F71" s="17">
        <f t="shared" si="33"/>
        <v>0.42104999999999998</v>
      </c>
      <c r="G71" s="17">
        <f t="shared" si="33"/>
        <v>0.34555000000000002</v>
      </c>
      <c r="H71" s="17">
        <f t="shared" si="33"/>
        <v>0.2329</v>
      </c>
      <c r="I71" s="17">
        <f t="shared" si="33"/>
        <v>2.5250000000000002E-2</v>
      </c>
      <c r="J71" s="18">
        <f t="shared" si="33"/>
        <v>0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</row>
    <row r="72" spans="1:193" x14ac:dyDescent="0.2">
      <c r="A72" s="51" t="s">
        <v>30</v>
      </c>
      <c r="B72" s="63" t="s">
        <v>12</v>
      </c>
      <c r="C72" s="1">
        <f>D72+E72+F72+G72+H72+I72+J72</f>
        <v>1764</v>
      </c>
      <c r="D72" s="71">
        <v>25</v>
      </c>
      <c r="E72" s="71">
        <v>202</v>
      </c>
      <c r="F72" s="71">
        <v>482</v>
      </c>
      <c r="G72" s="71">
        <v>608</v>
      </c>
      <c r="H72" s="71">
        <v>348</v>
      </c>
      <c r="I72" s="71">
        <v>95</v>
      </c>
      <c r="J72" s="72">
        <v>4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</row>
    <row r="73" spans="1:193" x14ac:dyDescent="0.25">
      <c r="A73" s="51"/>
      <c r="B73" s="52" t="s">
        <v>13</v>
      </c>
      <c r="C73" s="2">
        <f>SUM(D73:J73)</f>
        <v>50074</v>
      </c>
      <c r="D73" s="10">
        <v>6013</v>
      </c>
      <c r="E73" s="10">
        <v>6157</v>
      </c>
      <c r="F73" s="10">
        <v>5930</v>
      </c>
      <c r="G73" s="10">
        <v>6561</v>
      </c>
      <c r="H73" s="10">
        <v>7247</v>
      </c>
      <c r="I73" s="10">
        <v>8670</v>
      </c>
      <c r="J73" s="11">
        <v>9496</v>
      </c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</row>
    <row r="74" spans="1:193" x14ac:dyDescent="0.2">
      <c r="A74" s="51"/>
      <c r="B74" s="52"/>
      <c r="C74" s="67"/>
      <c r="D74" s="13">
        <f t="shared" ref="D74:J74" si="34">ROUND(D72/D73,5)</f>
        <v>4.1599999999999996E-3</v>
      </c>
      <c r="E74" s="13">
        <f t="shared" si="34"/>
        <v>3.2809999999999999E-2</v>
      </c>
      <c r="F74" s="13">
        <f t="shared" si="34"/>
        <v>8.1280000000000005E-2</v>
      </c>
      <c r="G74" s="13">
        <f t="shared" si="34"/>
        <v>9.2670000000000002E-2</v>
      </c>
      <c r="H74" s="13">
        <f t="shared" si="34"/>
        <v>4.802E-2</v>
      </c>
      <c r="I74" s="13">
        <f t="shared" si="34"/>
        <v>1.0959999999999999E-2</v>
      </c>
      <c r="J74" s="14">
        <f t="shared" si="34"/>
        <v>4.2000000000000002E-4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</row>
    <row r="75" spans="1:193" x14ac:dyDescent="0.2">
      <c r="A75" s="51"/>
      <c r="B75" s="60" t="s">
        <v>14</v>
      </c>
      <c r="C75" s="7">
        <f>SUM(D75+E75+F75+G75+H75+I75+J75)</f>
        <v>1.3515999999999999</v>
      </c>
      <c r="D75" s="24">
        <f t="shared" ref="D75:J75" si="35">ROUND(D74*5,5)</f>
        <v>2.0799999999999999E-2</v>
      </c>
      <c r="E75" s="24">
        <f t="shared" si="35"/>
        <v>0.16405</v>
      </c>
      <c r="F75" s="24">
        <f t="shared" si="35"/>
        <v>0.40639999999999998</v>
      </c>
      <c r="G75" s="24">
        <f t="shared" si="35"/>
        <v>0.46334999999999998</v>
      </c>
      <c r="H75" s="24">
        <f t="shared" si="35"/>
        <v>0.24010000000000001</v>
      </c>
      <c r="I75" s="24">
        <f t="shared" si="35"/>
        <v>5.4800000000000001E-2</v>
      </c>
      <c r="J75" s="25">
        <f t="shared" si="35"/>
        <v>2.0999999999999999E-3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</row>
    <row r="76" spans="1:193" x14ac:dyDescent="0.2">
      <c r="A76" s="62" t="s">
        <v>31</v>
      </c>
      <c r="B76" s="63" t="s">
        <v>12</v>
      </c>
      <c r="C76" s="1">
        <f>D76+E76+F76+G76+H76+I76+J76</f>
        <v>2082</v>
      </c>
      <c r="D76" s="65">
        <v>5</v>
      </c>
      <c r="E76" s="65">
        <v>75</v>
      </c>
      <c r="F76" s="65">
        <v>475</v>
      </c>
      <c r="G76" s="65">
        <v>851</v>
      </c>
      <c r="H76" s="65">
        <v>572</v>
      </c>
      <c r="I76" s="65">
        <v>102</v>
      </c>
      <c r="J76" s="66">
        <v>2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</row>
    <row r="77" spans="1:193" x14ac:dyDescent="0.25">
      <c r="A77" s="51"/>
      <c r="B77" s="52" t="s">
        <v>13</v>
      </c>
      <c r="C77" s="2">
        <f>SUM(D77:J77)</f>
        <v>41425</v>
      </c>
      <c r="D77" s="10">
        <v>3720</v>
      </c>
      <c r="E77" s="10">
        <v>3939</v>
      </c>
      <c r="F77" s="10">
        <v>4814</v>
      </c>
      <c r="G77" s="10">
        <v>6755</v>
      </c>
      <c r="H77" s="10">
        <v>7548</v>
      </c>
      <c r="I77" s="10">
        <v>7478</v>
      </c>
      <c r="J77" s="11">
        <v>7171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</row>
    <row r="78" spans="1:193" x14ac:dyDescent="0.2">
      <c r="A78" s="51"/>
      <c r="B78" s="52"/>
      <c r="C78" s="67"/>
      <c r="D78" s="13">
        <f t="shared" ref="D78:J78" si="36">ROUND(D76/D77,5)</f>
        <v>1.34E-3</v>
      </c>
      <c r="E78" s="13">
        <f t="shared" si="36"/>
        <v>1.9040000000000001E-2</v>
      </c>
      <c r="F78" s="13">
        <f t="shared" si="36"/>
        <v>9.8669999999999994E-2</v>
      </c>
      <c r="G78" s="13">
        <f t="shared" si="36"/>
        <v>0.12598000000000001</v>
      </c>
      <c r="H78" s="13">
        <f t="shared" si="36"/>
        <v>7.578E-2</v>
      </c>
      <c r="I78" s="13">
        <f t="shared" si="36"/>
        <v>1.3639999999999999E-2</v>
      </c>
      <c r="J78" s="14">
        <f t="shared" si="36"/>
        <v>2.7999999999999998E-4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</row>
    <row r="79" spans="1:193" x14ac:dyDescent="0.2">
      <c r="A79" s="68"/>
      <c r="B79" s="69" t="s">
        <v>14</v>
      </c>
      <c r="C79" s="15">
        <f>SUM(D79+E79+F79+G79+H79+I79+J79)</f>
        <v>1.6736500000000003</v>
      </c>
      <c r="D79" s="17">
        <f t="shared" ref="D79:J79" si="37">ROUND(D78*5,5)</f>
        <v>6.7000000000000002E-3</v>
      </c>
      <c r="E79" s="17">
        <f t="shared" si="37"/>
        <v>9.5200000000000007E-2</v>
      </c>
      <c r="F79" s="17">
        <f t="shared" si="37"/>
        <v>0.49335000000000001</v>
      </c>
      <c r="G79" s="17">
        <f t="shared" si="37"/>
        <v>0.62990000000000002</v>
      </c>
      <c r="H79" s="17">
        <f t="shared" si="37"/>
        <v>0.37890000000000001</v>
      </c>
      <c r="I79" s="17">
        <f t="shared" si="37"/>
        <v>6.8199999999999997E-2</v>
      </c>
      <c r="J79" s="18">
        <f t="shared" si="37"/>
        <v>1.4E-3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</row>
    <row r="80" spans="1:193" x14ac:dyDescent="0.2">
      <c r="A80" s="51" t="s">
        <v>32</v>
      </c>
      <c r="B80" s="52" t="s">
        <v>12</v>
      </c>
      <c r="C80" s="12">
        <f>D80+E80+F80+G80+H80+I80+J80</f>
        <v>1453</v>
      </c>
      <c r="D80" s="71">
        <v>20</v>
      </c>
      <c r="E80" s="71">
        <v>112</v>
      </c>
      <c r="F80" s="71">
        <v>379</v>
      </c>
      <c r="G80" s="71">
        <v>505</v>
      </c>
      <c r="H80" s="71">
        <v>351</v>
      </c>
      <c r="I80" s="71">
        <v>86</v>
      </c>
      <c r="J80" s="72" t="s">
        <v>93</v>
      </c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</row>
    <row r="81" spans="1:193" x14ac:dyDescent="0.25">
      <c r="A81" s="51"/>
      <c r="B81" s="52" t="s">
        <v>13</v>
      </c>
      <c r="C81" s="2">
        <f>SUM(D81:J81)</f>
        <v>41182</v>
      </c>
      <c r="D81" s="10">
        <v>4830</v>
      </c>
      <c r="E81" s="10">
        <v>4788</v>
      </c>
      <c r="F81" s="10">
        <v>4536</v>
      </c>
      <c r="G81" s="10">
        <v>5134</v>
      </c>
      <c r="H81" s="10">
        <v>5950</v>
      </c>
      <c r="I81" s="10">
        <v>7310</v>
      </c>
      <c r="J81" s="11">
        <v>8634</v>
      </c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</row>
    <row r="82" spans="1:193" x14ac:dyDescent="0.2">
      <c r="A82" s="51"/>
      <c r="B82" s="52"/>
      <c r="C82" s="67"/>
      <c r="D82" s="13">
        <f t="shared" ref="D82:J82" si="38">ROUND(D80/D81,5)</f>
        <v>4.1399999999999996E-3</v>
      </c>
      <c r="E82" s="13">
        <f t="shared" si="38"/>
        <v>2.3390000000000001E-2</v>
      </c>
      <c r="F82" s="13">
        <f t="shared" si="38"/>
        <v>8.3549999999999999E-2</v>
      </c>
      <c r="G82" s="13">
        <f t="shared" si="38"/>
        <v>9.8360000000000003E-2</v>
      </c>
      <c r="H82" s="13">
        <f t="shared" si="38"/>
        <v>5.8990000000000001E-2</v>
      </c>
      <c r="I82" s="13">
        <f t="shared" si="38"/>
        <v>1.176E-2</v>
      </c>
      <c r="J82" s="14">
        <f t="shared" si="38"/>
        <v>0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</row>
    <row r="83" spans="1:193" x14ac:dyDescent="0.2">
      <c r="A83" s="51"/>
      <c r="B83" s="60" t="s">
        <v>14</v>
      </c>
      <c r="C83" s="7">
        <f>SUM(D83+E83+F83+G83+H83+I83+J83)</f>
        <v>1.4009500000000001</v>
      </c>
      <c r="D83" s="24">
        <f t="shared" ref="D83:J83" si="39">ROUND(D82*5,5)</f>
        <v>2.07E-2</v>
      </c>
      <c r="E83" s="24">
        <f t="shared" si="39"/>
        <v>0.11695</v>
      </c>
      <c r="F83" s="24">
        <f t="shared" si="39"/>
        <v>0.41775000000000001</v>
      </c>
      <c r="G83" s="24">
        <f t="shared" si="39"/>
        <v>0.49180000000000001</v>
      </c>
      <c r="H83" s="24">
        <f t="shared" si="39"/>
        <v>0.29494999999999999</v>
      </c>
      <c r="I83" s="24">
        <f t="shared" si="39"/>
        <v>5.8799999999999998E-2</v>
      </c>
      <c r="J83" s="25">
        <f t="shared" si="39"/>
        <v>0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</row>
    <row r="84" spans="1:193" x14ac:dyDescent="0.2">
      <c r="A84" s="62" t="s">
        <v>33</v>
      </c>
      <c r="B84" s="63" t="s">
        <v>12</v>
      </c>
      <c r="C84" s="1">
        <f>D84+E84+F84+G84+H84+I84+J84</f>
        <v>771</v>
      </c>
      <c r="D84" s="65">
        <v>7</v>
      </c>
      <c r="E84" s="65">
        <v>58</v>
      </c>
      <c r="F84" s="65">
        <v>178</v>
      </c>
      <c r="G84" s="65">
        <v>299</v>
      </c>
      <c r="H84" s="65">
        <v>180</v>
      </c>
      <c r="I84" s="65">
        <v>48</v>
      </c>
      <c r="J84" s="66">
        <v>1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</row>
    <row r="85" spans="1:193" x14ac:dyDescent="0.25">
      <c r="A85" s="51"/>
      <c r="B85" s="52" t="s">
        <v>13</v>
      </c>
      <c r="C85" s="2">
        <f>SUM(D85:J85)</f>
        <v>25195</v>
      </c>
      <c r="D85" s="26">
        <v>3028</v>
      </c>
      <c r="E85" s="26">
        <v>2972</v>
      </c>
      <c r="F85" s="26">
        <v>2577</v>
      </c>
      <c r="G85" s="26">
        <v>2947</v>
      </c>
      <c r="H85" s="26">
        <v>3464</v>
      </c>
      <c r="I85" s="26">
        <v>4728</v>
      </c>
      <c r="J85" s="27">
        <v>5479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</row>
    <row r="86" spans="1:193" x14ac:dyDescent="0.2">
      <c r="A86" s="51"/>
      <c r="B86" s="52"/>
      <c r="C86" s="67" t="s">
        <v>2</v>
      </c>
      <c r="D86" s="13">
        <f t="shared" ref="D86:J86" si="40">ROUND(D84/D85,5)</f>
        <v>2.31E-3</v>
      </c>
      <c r="E86" s="13">
        <f t="shared" si="40"/>
        <v>1.9519999999999999E-2</v>
      </c>
      <c r="F86" s="13">
        <f t="shared" si="40"/>
        <v>6.9070000000000006E-2</v>
      </c>
      <c r="G86" s="13">
        <f t="shared" si="40"/>
        <v>0.10145999999999999</v>
      </c>
      <c r="H86" s="13">
        <f t="shared" si="40"/>
        <v>5.1959999999999999E-2</v>
      </c>
      <c r="I86" s="13">
        <f t="shared" si="40"/>
        <v>1.0149999999999999E-2</v>
      </c>
      <c r="J86" s="14">
        <f t="shared" si="40"/>
        <v>1.8000000000000001E-4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</row>
    <row r="87" spans="1:193" ht="24.75" thickBot="1" x14ac:dyDescent="0.25">
      <c r="A87" s="78"/>
      <c r="B87" s="79" t="s">
        <v>14</v>
      </c>
      <c r="C87" s="28">
        <f>SUM(D87+E87+F87+G87+H87+I87+J87)</f>
        <v>1.27325</v>
      </c>
      <c r="D87" s="29">
        <f t="shared" ref="D87:J87" si="41">ROUND(D86*5,5)</f>
        <v>1.155E-2</v>
      </c>
      <c r="E87" s="29">
        <f t="shared" si="41"/>
        <v>9.7600000000000006E-2</v>
      </c>
      <c r="F87" s="29">
        <f t="shared" si="41"/>
        <v>0.34534999999999999</v>
      </c>
      <c r="G87" s="29">
        <f t="shared" si="41"/>
        <v>0.50729999999999997</v>
      </c>
      <c r="H87" s="29">
        <f t="shared" si="41"/>
        <v>0.25979999999999998</v>
      </c>
      <c r="I87" s="29">
        <f t="shared" si="41"/>
        <v>5.0750000000000003E-2</v>
      </c>
      <c r="J87" s="30">
        <f t="shared" si="41"/>
        <v>8.9999999999999998E-4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</row>
    <row r="88" spans="1:193" ht="24.75" thickBot="1" x14ac:dyDescent="0.3">
      <c r="B88" s="41"/>
      <c r="J88" s="45" t="s">
        <v>34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</row>
    <row r="89" spans="1:193" ht="36" customHeight="1" x14ac:dyDescent="0.2">
      <c r="A89" s="46" t="s">
        <v>1</v>
      </c>
      <c r="B89" s="47" t="s">
        <v>2</v>
      </c>
      <c r="C89" s="48" t="s">
        <v>3</v>
      </c>
      <c r="D89" s="49" t="s">
        <v>4</v>
      </c>
      <c r="E89" s="49" t="s">
        <v>5</v>
      </c>
      <c r="F89" s="49" t="s">
        <v>6</v>
      </c>
      <c r="G89" s="49" t="s">
        <v>7</v>
      </c>
      <c r="H89" s="49" t="s">
        <v>8</v>
      </c>
      <c r="I89" s="49" t="s">
        <v>9</v>
      </c>
      <c r="J89" s="50" t="s">
        <v>10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</row>
    <row r="90" spans="1:193" x14ac:dyDescent="0.2">
      <c r="A90" s="62" t="s">
        <v>35</v>
      </c>
      <c r="B90" s="63" t="s">
        <v>12</v>
      </c>
      <c r="C90" s="1">
        <f>D90+E90+F90+G90+H90+I90+J90</f>
        <v>186</v>
      </c>
      <c r="D90" s="70">
        <v>2</v>
      </c>
      <c r="E90" s="70">
        <v>16</v>
      </c>
      <c r="F90" s="70">
        <v>51</v>
      </c>
      <c r="G90" s="70">
        <v>66</v>
      </c>
      <c r="H90" s="70">
        <v>34</v>
      </c>
      <c r="I90" s="70">
        <v>15</v>
      </c>
      <c r="J90" s="80">
        <v>2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</row>
    <row r="91" spans="1:193" x14ac:dyDescent="0.25">
      <c r="A91" s="51"/>
      <c r="B91" s="52" t="s">
        <v>13</v>
      </c>
      <c r="C91" s="2">
        <f>SUM(D91:J91)</f>
        <v>5554</v>
      </c>
      <c r="D91" s="10">
        <v>658</v>
      </c>
      <c r="E91" s="10">
        <v>842</v>
      </c>
      <c r="F91" s="10">
        <v>705</v>
      </c>
      <c r="G91" s="10">
        <v>659</v>
      </c>
      <c r="H91" s="10">
        <v>714</v>
      </c>
      <c r="I91" s="10">
        <v>973</v>
      </c>
      <c r="J91" s="11">
        <v>1003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</row>
    <row r="92" spans="1:193" x14ac:dyDescent="0.2">
      <c r="A92" s="51"/>
      <c r="B92" s="52"/>
      <c r="C92" s="67"/>
      <c r="D92" s="13">
        <f t="shared" ref="D92:J92" si="42">ROUND(D90/D91,5)</f>
        <v>3.0400000000000002E-3</v>
      </c>
      <c r="E92" s="13">
        <f t="shared" si="42"/>
        <v>1.9E-2</v>
      </c>
      <c r="F92" s="13">
        <f t="shared" si="42"/>
        <v>7.2340000000000002E-2</v>
      </c>
      <c r="G92" s="13">
        <f t="shared" si="42"/>
        <v>0.10015</v>
      </c>
      <c r="H92" s="13">
        <f t="shared" si="42"/>
        <v>4.7620000000000003E-2</v>
      </c>
      <c r="I92" s="13">
        <f t="shared" si="42"/>
        <v>1.542E-2</v>
      </c>
      <c r="J92" s="14">
        <f t="shared" si="42"/>
        <v>1.99E-3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</row>
    <row r="93" spans="1:193" x14ac:dyDescent="0.2">
      <c r="A93" s="81"/>
      <c r="B93" s="69" t="s">
        <v>14</v>
      </c>
      <c r="C93" s="15">
        <f>SUM(D93+E93+F93+G93+H93+I93+J93)</f>
        <v>1.2977999999999998</v>
      </c>
      <c r="D93" s="17">
        <f t="shared" ref="D93:J93" si="43">ROUND(D92*5,5)</f>
        <v>1.52E-2</v>
      </c>
      <c r="E93" s="17">
        <f t="shared" si="43"/>
        <v>9.5000000000000001E-2</v>
      </c>
      <c r="F93" s="17">
        <f t="shared" si="43"/>
        <v>0.36170000000000002</v>
      </c>
      <c r="G93" s="17">
        <f t="shared" si="43"/>
        <v>0.50075000000000003</v>
      </c>
      <c r="H93" s="17">
        <f t="shared" si="43"/>
        <v>0.23810000000000001</v>
      </c>
      <c r="I93" s="17">
        <f t="shared" si="43"/>
        <v>7.7100000000000002E-2</v>
      </c>
      <c r="J93" s="18">
        <f t="shared" si="43"/>
        <v>9.9500000000000005E-3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</row>
    <row r="94" spans="1:193" x14ac:dyDescent="0.2">
      <c r="A94" s="62" t="s">
        <v>36</v>
      </c>
      <c r="B94" s="63" t="s">
        <v>12</v>
      </c>
      <c r="C94" s="1">
        <f>D94+E94+F94+G94+H94+I94+J94</f>
        <v>736</v>
      </c>
      <c r="D94" s="71">
        <v>8</v>
      </c>
      <c r="E94" s="71">
        <v>66</v>
      </c>
      <c r="F94" s="71">
        <v>200</v>
      </c>
      <c r="G94" s="71">
        <v>261</v>
      </c>
      <c r="H94" s="71">
        <v>162</v>
      </c>
      <c r="I94" s="71">
        <v>38</v>
      </c>
      <c r="J94" s="72">
        <v>1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</row>
    <row r="95" spans="1:193" x14ac:dyDescent="0.25">
      <c r="A95" s="51"/>
      <c r="B95" s="52" t="s">
        <v>13</v>
      </c>
      <c r="C95" s="2">
        <f>SUM(D95:J95)</f>
        <v>22190</v>
      </c>
      <c r="D95" s="10">
        <v>2506</v>
      </c>
      <c r="E95" s="10">
        <v>2711</v>
      </c>
      <c r="F95" s="10">
        <v>2567</v>
      </c>
      <c r="G95" s="10">
        <v>2829</v>
      </c>
      <c r="H95" s="10">
        <v>3186</v>
      </c>
      <c r="I95" s="10">
        <v>3923</v>
      </c>
      <c r="J95" s="11">
        <v>4468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</row>
    <row r="96" spans="1:193" x14ac:dyDescent="0.2">
      <c r="A96" s="51"/>
      <c r="B96" s="52"/>
      <c r="C96" s="67" t="s">
        <v>2</v>
      </c>
      <c r="D96" s="13">
        <f t="shared" ref="D96:J96" si="44">ROUND(D94/D95,5)</f>
        <v>3.1900000000000001E-3</v>
      </c>
      <c r="E96" s="13">
        <f t="shared" si="44"/>
        <v>2.435E-2</v>
      </c>
      <c r="F96" s="13">
        <f t="shared" si="44"/>
        <v>7.7909999999999993E-2</v>
      </c>
      <c r="G96" s="13">
        <f t="shared" si="44"/>
        <v>9.2259999999999995E-2</v>
      </c>
      <c r="H96" s="13">
        <f t="shared" si="44"/>
        <v>5.0849999999999999E-2</v>
      </c>
      <c r="I96" s="13">
        <f t="shared" si="44"/>
        <v>9.6900000000000007E-3</v>
      </c>
      <c r="J96" s="14">
        <f t="shared" si="44"/>
        <v>2.2000000000000001E-4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</row>
    <row r="97" spans="1:193" x14ac:dyDescent="0.2">
      <c r="A97" s="81"/>
      <c r="B97" s="69" t="s">
        <v>14</v>
      </c>
      <c r="C97" s="15">
        <f>SUM(D97+E97+F97+G97+H97+I97+J97)</f>
        <v>1.2923500000000001</v>
      </c>
      <c r="D97" s="17">
        <f t="shared" ref="D97:J97" si="45">ROUND(D96*5,5)</f>
        <v>1.5949999999999999E-2</v>
      </c>
      <c r="E97" s="17">
        <f t="shared" si="45"/>
        <v>0.12175</v>
      </c>
      <c r="F97" s="17">
        <f t="shared" si="45"/>
        <v>0.38955000000000001</v>
      </c>
      <c r="G97" s="17">
        <f t="shared" si="45"/>
        <v>0.46129999999999999</v>
      </c>
      <c r="H97" s="17">
        <f t="shared" si="45"/>
        <v>0.25424999999999998</v>
      </c>
      <c r="I97" s="17">
        <f t="shared" si="45"/>
        <v>4.845E-2</v>
      </c>
      <c r="J97" s="18">
        <f t="shared" si="45"/>
        <v>1.1000000000000001E-3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</row>
    <row r="98" spans="1:193" x14ac:dyDescent="0.2">
      <c r="A98" s="62" t="s">
        <v>37</v>
      </c>
      <c r="B98" s="63" t="s">
        <v>12</v>
      </c>
      <c r="C98" s="1">
        <f>D98+E98+F98+G98+H98+I98+J98</f>
        <v>572</v>
      </c>
      <c r="D98" s="71">
        <v>7</v>
      </c>
      <c r="E98" s="71">
        <v>80</v>
      </c>
      <c r="F98" s="71">
        <v>179</v>
      </c>
      <c r="G98" s="71">
        <v>186</v>
      </c>
      <c r="H98" s="71">
        <v>96</v>
      </c>
      <c r="I98" s="71">
        <v>23</v>
      </c>
      <c r="J98" s="72">
        <v>1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</row>
    <row r="99" spans="1:193" x14ac:dyDescent="0.25">
      <c r="A99" s="51"/>
      <c r="B99" s="52" t="s">
        <v>13</v>
      </c>
      <c r="C99" s="2">
        <f>SUM(D99:J99)</f>
        <v>14603</v>
      </c>
      <c r="D99" s="10">
        <v>1752</v>
      </c>
      <c r="E99" s="10">
        <v>1829</v>
      </c>
      <c r="F99" s="10">
        <v>1773</v>
      </c>
      <c r="G99" s="10">
        <v>1900</v>
      </c>
      <c r="H99" s="10">
        <v>2056</v>
      </c>
      <c r="I99" s="10">
        <v>2410</v>
      </c>
      <c r="J99" s="11">
        <v>2883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</row>
    <row r="100" spans="1:193" x14ac:dyDescent="0.2">
      <c r="A100" s="51"/>
      <c r="B100" s="52"/>
      <c r="C100" s="67"/>
      <c r="D100" s="13">
        <f t="shared" ref="D100:J100" si="46">ROUND(D98/D99,5)</f>
        <v>4.0000000000000001E-3</v>
      </c>
      <c r="E100" s="13">
        <f t="shared" si="46"/>
        <v>4.3740000000000001E-2</v>
      </c>
      <c r="F100" s="13">
        <f t="shared" si="46"/>
        <v>0.10095999999999999</v>
      </c>
      <c r="G100" s="13">
        <f t="shared" si="46"/>
        <v>9.7890000000000005E-2</v>
      </c>
      <c r="H100" s="13">
        <f t="shared" si="46"/>
        <v>4.6690000000000002E-2</v>
      </c>
      <c r="I100" s="13">
        <f t="shared" si="46"/>
        <v>9.5399999999999999E-3</v>
      </c>
      <c r="J100" s="14">
        <f t="shared" si="46"/>
        <v>3.5E-4</v>
      </c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</row>
    <row r="101" spans="1:193" x14ac:dyDescent="0.2">
      <c r="A101" s="81"/>
      <c r="B101" s="69" t="s">
        <v>14</v>
      </c>
      <c r="C101" s="15">
        <f>SUM(D101+E101+F101+G101+H101+I101+J101)</f>
        <v>1.5158499999999999</v>
      </c>
      <c r="D101" s="17">
        <f t="shared" ref="D101:J101" si="47">ROUND(D100*5,5)</f>
        <v>0.02</v>
      </c>
      <c r="E101" s="17">
        <f t="shared" si="47"/>
        <v>0.21870000000000001</v>
      </c>
      <c r="F101" s="17">
        <f t="shared" si="47"/>
        <v>0.50480000000000003</v>
      </c>
      <c r="G101" s="17">
        <f t="shared" si="47"/>
        <v>0.48945</v>
      </c>
      <c r="H101" s="17">
        <f t="shared" si="47"/>
        <v>0.23344999999999999</v>
      </c>
      <c r="I101" s="17">
        <f t="shared" si="47"/>
        <v>4.7699999999999999E-2</v>
      </c>
      <c r="J101" s="18">
        <f t="shared" si="47"/>
        <v>1.75E-3</v>
      </c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</row>
    <row r="102" spans="1:193" x14ac:dyDescent="0.2">
      <c r="A102" s="62" t="s">
        <v>38</v>
      </c>
      <c r="B102" s="63" t="s">
        <v>12</v>
      </c>
      <c r="C102" s="1">
        <f>D102+E102+F102+G102+H102+I102+J102</f>
        <v>184</v>
      </c>
      <c r="D102" s="71">
        <v>4</v>
      </c>
      <c r="E102" s="71">
        <v>20</v>
      </c>
      <c r="F102" s="71">
        <v>47</v>
      </c>
      <c r="G102" s="71">
        <v>59</v>
      </c>
      <c r="H102" s="71">
        <v>41</v>
      </c>
      <c r="I102" s="71">
        <v>12</v>
      </c>
      <c r="J102" s="72">
        <v>1</v>
      </c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</row>
    <row r="103" spans="1:193" x14ac:dyDescent="0.25">
      <c r="A103" s="51"/>
      <c r="B103" s="52" t="s">
        <v>13</v>
      </c>
      <c r="C103" s="2">
        <f>SUM(D103:J103)</f>
        <v>6720</v>
      </c>
      <c r="D103" s="10">
        <v>835</v>
      </c>
      <c r="E103" s="10">
        <v>850</v>
      </c>
      <c r="F103" s="10">
        <v>718</v>
      </c>
      <c r="G103" s="10">
        <v>860</v>
      </c>
      <c r="H103" s="10">
        <v>922</v>
      </c>
      <c r="I103" s="10">
        <v>1165</v>
      </c>
      <c r="J103" s="11">
        <v>1370</v>
      </c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</row>
    <row r="104" spans="1:193" x14ac:dyDescent="0.2">
      <c r="A104" s="51"/>
      <c r="B104" s="52"/>
      <c r="C104" s="67" t="s">
        <v>2</v>
      </c>
      <c r="D104" s="13">
        <f t="shared" ref="D104:J104" si="48">ROUND(D102/D103,5)</f>
        <v>4.79E-3</v>
      </c>
      <c r="E104" s="13">
        <f t="shared" si="48"/>
        <v>2.3529999999999999E-2</v>
      </c>
      <c r="F104" s="13">
        <f t="shared" si="48"/>
        <v>6.5460000000000004E-2</v>
      </c>
      <c r="G104" s="13">
        <f t="shared" si="48"/>
        <v>6.8599999999999994E-2</v>
      </c>
      <c r="H104" s="13">
        <f t="shared" si="48"/>
        <v>4.4470000000000003E-2</v>
      </c>
      <c r="I104" s="13">
        <f t="shared" si="48"/>
        <v>1.03E-2</v>
      </c>
      <c r="J104" s="14">
        <f t="shared" si="48"/>
        <v>7.2999999999999996E-4</v>
      </c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</row>
    <row r="105" spans="1:193" x14ac:dyDescent="0.2">
      <c r="A105" s="81"/>
      <c r="B105" s="69" t="s">
        <v>14</v>
      </c>
      <c r="C105" s="15">
        <f>SUM(D105+E105+F105+G105+H105+I105+J105)</f>
        <v>1.0894000000000001</v>
      </c>
      <c r="D105" s="17">
        <f t="shared" ref="D105:J105" si="49">ROUND(D104*5,5)</f>
        <v>2.3949999999999999E-2</v>
      </c>
      <c r="E105" s="17">
        <f t="shared" si="49"/>
        <v>0.11765</v>
      </c>
      <c r="F105" s="17">
        <f t="shared" si="49"/>
        <v>0.32729999999999998</v>
      </c>
      <c r="G105" s="17">
        <f t="shared" si="49"/>
        <v>0.34300000000000003</v>
      </c>
      <c r="H105" s="17">
        <f t="shared" si="49"/>
        <v>0.22234999999999999</v>
      </c>
      <c r="I105" s="17">
        <f t="shared" si="49"/>
        <v>5.1499999999999997E-2</v>
      </c>
      <c r="J105" s="18">
        <f t="shared" si="49"/>
        <v>3.65E-3</v>
      </c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</row>
    <row r="106" spans="1:193" x14ac:dyDescent="0.2">
      <c r="A106" s="62" t="s">
        <v>39</v>
      </c>
      <c r="B106" s="63" t="s">
        <v>12</v>
      </c>
      <c r="C106" s="1">
        <f>D106+E106+F106+G106+H106+I106+J106</f>
        <v>1341</v>
      </c>
      <c r="D106" s="71">
        <v>7</v>
      </c>
      <c r="E106" s="71">
        <v>54</v>
      </c>
      <c r="F106" s="71">
        <v>300</v>
      </c>
      <c r="G106" s="71">
        <v>518</v>
      </c>
      <c r="H106" s="71">
        <v>374</v>
      </c>
      <c r="I106" s="71">
        <v>88</v>
      </c>
      <c r="J106" s="73" t="s">
        <v>93</v>
      </c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</row>
    <row r="107" spans="1:193" x14ac:dyDescent="0.25">
      <c r="A107" s="51"/>
      <c r="B107" s="52" t="s">
        <v>13</v>
      </c>
      <c r="C107" s="2">
        <f>SUM(D107:J107)</f>
        <v>43366</v>
      </c>
      <c r="D107" s="10">
        <v>4678</v>
      </c>
      <c r="E107" s="10">
        <v>6646</v>
      </c>
      <c r="F107" s="10">
        <v>6089</v>
      </c>
      <c r="G107" s="10">
        <v>5570</v>
      </c>
      <c r="H107" s="10">
        <v>5858</v>
      </c>
      <c r="I107" s="10">
        <v>6684</v>
      </c>
      <c r="J107" s="11">
        <v>7841</v>
      </c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</row>
    <row r="108" spans="1:193" x14ac:dyDescent="0.2">
      <c r="A108" s="51"/>
      <c r="B108" s="52"/>
      <c r="C108" s="67"/>
      <c r="D108" s="13">
        <f t="shared" ref="D108:J108" si="50">ROUND(D106/D107,5)</f>
        <v>1.5E-3</v>
      </c>
      <c r="E108" s="13">
        <f t="shared" si="50"/>
        <v>8.1300000000000001E-3</v>
      </c>
      <c r="F108" s="13">
        <f t="shared" si="50"/>
        <v>4.9270000000000001E-2</v>
      </c>
      <c r="G108" s="13">
        <f t="shared" si="50"/>
        <v>9.2999999999999999E-2</v>
      </c>
      <c r="H108" s="13">
        <f t="shared" si="50"/>
        <v>6.3839999999999994E-2</v>
      </c>
      <c r="I108" s="13">
        <f t="shared" si="50"/>
        <v>1.3169999999999999E-2</v>
      </c>
      <c r="J108" s="14">
        <f t="shared" si="50"/>
        <v>0</v>
      </c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</row>
    <row r="109" spans="1:193" x14ac:dyDescent="0.2">
      <c r="A109" s="81"/>
      <c r="B109" s="69" t="s">
        <v>14</v>
      </c>
      <c r="C109" s="15">
        <f>SUM(D109+E109+F109+G109+H109+I109+J109)</f>
        <v>1.14455</v>
      </c>
      <c r="D109" s="17">
        <f t="shared" ref="D109:J109" si="51">ROUND(D108*5,5)</f>
        <v>7.4999999999999997E-3</v>
      </c>
      <c r="E109" s="17">
        <f t="shared" si="51"/>
        <v>4.0649999999999999E-2</v>
      </c>
      <c r="F109" s="17">
        <f t="shared" si="51"/>
        <v>0.24635000000000001</v>
      </c>
      <c r="G109" s="17">
        <f t="shared" si="51"/>
        <v>0.46500000000000002</v>
      </c>
      <c r="H109" s="17">
        <f t="shared" si="51"/>
        <v>0.31919999999999998</v>
      </c>
      <c r="I109" s="17">
        <f t="shared" si="51"/>
        <v>6.5850000000000006E-2</v>
      </c>
      <c r="J109" s="18">
        <f t="shared" si="51"/>
        <v>0</v>
      </c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</row>
    <row r="110" spans="1:193" x14ac:dyDescent="0.2">
      <c r="A110" s="62" t="s">
        <v>40</v>
      </c>
      <c r="B110" s="63" t="s">
        <v>12</v>
      </c>
      <c r="C110" s="1">
        <f>D110+E110+F110+G110+H110+I110+J110</f>
        <v>685</v>
      </c>
      <c r="D110" s="71">
        <v>4</v>
      </c>
      <c r="E110" s="71">
        <v>68</v>
      </c>
      <c r="F110" s="71">
        <v>164</v>
      </c>
      <c r="G110" s="71">
        <v>249</v>
      </c>
      <c r="H110" s="71">
        <v>168</v>
      </c>
      <c r="I110" s="71">
        <v>32</v>
      </c>
      <c r="J110" s="72" t="s">
        <v>93</v>
      </c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</row>
    <row r="111" spans="1:193" x14ac:dyDescent="0.25">
      <c r="A111" s="51"/>
      <c r="B111" s="52" t="s">
        <v>13</v>
      </c>
      <c r="C111" s="2">
        <f>SUM(D111:J111)</f>
        <v>18161</v>
      </c>
      <c r="D111" s="10">
        <v>2011</v>
      </c>
      <c r="E111" s="10">
        <v>2048</v>
      </c>
      <c r="F111" s="10">
        <v>2013</v>
      </c>
      <c r="G111" s="10">
        <v>2371</v>
      </c>
      <c r="H111" s="10">
        <v>2699</v>
      </c>
      <c r="I111" s="10">
        <v>3366</v>
      </c>
      <c r="J111" s="11">
        <v>3653</v>
      </c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</row>
    <row r="112" spans="1:193" x14ac:dyDescent="0.2">
      <c r="A112" s="51"/>
      <c r="B112" s="52"/>
      <c r="C112" s="67" t="s">
        <v>2</v>
      </c>
      <c r="D112" s="13">
        <f t="shared" ref="D112:J112" si="52">ROUND(D110/D111,5)</f>
        <v>1.99E-3</v>
      </c>
      <c r="E112" s="13">
        <f t="shared" si="52"/>
        <v>3.32E-2</v>
      </c>
      <c r="F112" s="13">
        <f t="shared" si="52"/>
        <v>8.1470000000000001E-2</v>
      </c>
      <c r="G112" s="13">
        <f t="shared" si="52"/>
        <v>0.10502</v>
      </c>
      <c r="H112" s="13">
        <f t="shared" si="52"/>
        <v>6.225E-2</v>
      </c>
      <c r="I112" s="13">
        <f t="shared" si="52"/>
        <v>9.5099999999999994E-3</v>
      </c>
      <c r="J112" s="14">
        <f t="shared" si="52"/>
        <v>0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</row>
    <row r="113" spans="1:193" x14ac:dyDescent="0.2">
      <c r="A113" s="81"/>
      <c r="B113" s="69" t="s">
        <v>14</v>
      </c>
      <c r="C113" s="15">
        <f>SUM(D113+E113+F113+G113+H113+I113+J113)</f>
        <v>1.4672000000000001</v>
      </c>
      <c r="D113" s="17">
        <f t="shared" ref="D113:J113" si="53">ROUND(D112*5,5)</f>
        <v>9.9500000000000005E-3</v>
      </c>
      <c r="E113" s="17">
        <f t="shared" si="53"/>
        <v>0.16600000000000001</v>
      </c>
      <c r="F113" s="17">
        <f t="shared" si="53"/>
        <v>0.40734999999999999</v>
      </c>
      <c r="G113" s="17">
        <f t="shared" si="53"/>
        <v>0.52510000000000001</v>
      </c>
      <c r="H113" s="17">
        <f t="shared" si="53"/>
        <v>0.31125000000000003</v>
      </c>
      <c r="I113" s="17">
        <f t="shared" si="53"/>
        <v>4.7550000000000002E-2</v>
      </c>
      <c r="J113" s="18">
        <f t="shared" si="53"/>
        <v>0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</row>
    <row r="114" spans="1:193" x14ac:dyDescent="0.2">
      <c r="A114" s="62" t="s">
        <v>41</v>
      </c>
      <c r="B114" s="63" t="s">
        <v>12</v>
      </c>
      <c r="C114" s="1">
        <f>D114+E114+F114+G114+H114+I114+J114</f>
        <v>560</v>
      </c>
      <c r="D114" s="71">
        <v>6</v>
      </c>
      <c r="E114" s="71">
        <v>53</v>
      </c>
      <c r="F114" s="71">
        <v>155</v>
      </c>
      <c r="G114" s="71">
        <v>208</v>
      </c>
      <c r="H114" s="71">
        <v>100</v>
      </c>
      <c r="I114" s="71">
        <v>38</v>
      </c>
      <c r="J114" s="72" t="s">
        <v>93</v>
      </c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</row>
    <row r="115" spans="1:193" x14ac:dyDescent="0.25">
      <c r="A115" s="51"/>
      <c r="B115" s="52" t="s">
        <v>13</v>
      </c>
      <c r="C115" s="2">
        <f>SUM(D115:J115)</f>
        <v>12482</v>
      </c>
      <c r="D115" s="10">
        <v>1458</v>
      </c>
      <c r="E115" s="10">
        <v>1376</v>
      </c>
      <c r="F115" s="10">
        <v>1444</v>
      </c>
      <c r="G115" s="10">
        <v>1811</v>
      </c>
      <c r="H115" s="10">
        <v>1920</v>
      </c>
      <c r="I115" s="10">
        <v>2201</v>
      </c>
      <c r="J115" s="11">
        <v>2272</v>
      </c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</row>
    <row r="116" spans="1:193" x14ac:dyDescent="0.2">
      <c r="A116" s="51"/>
      <c r="B116" s="52"/>
      <c r="C116" s="67"/>
      <c r="D116" s="13">
        <f t="shared" ref="D116:J116" si="54">ROUND(D114/D115,5)</f>
        <v>4.1200000000000004E-3</v>
      </c>
      <c r="E116" s="13">
        <f t="shared" si="54"/>
        <v>3.8519999999999999E-2</v>
      </c>
      <c r="F116" s="13">
        <f t="shared" si="54"/>
        <v>0.10734</v>
      </c>
      <c r="G116" s="13">
        <f t="shared" si="54"/>
        <v>0.11484999999999999</v>
      </c>
      <c r="H116" s="13">
        <f t="shared" si="54"/>
        <v>5.2080000000000001E-2</v>
      </c>
      <c r="I116" s="13">
        <f t="shared" si="54"/>
        <v>1.7260000000000001E-2</v>
      </c>
      <c r="J116" s="14">
        <f t="shared" si="54"/>
        <v>0</v>
      </c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</row>
    <row r="117" spans="1:193" x14ac:dyDescent="0.2">
      <c r="A117" s="81"/>
      <c r="B117" s="69" t="s">
        <v>14</v>
      </c>
      <c r="C117" s="15">
        <f>SUM(D117+E117+F117+G117+H117+I117+J117)</f>
        <v>1.6708499999999999</v>
      </c>
      <c r="D117" s="17">
        <f t="shared" ref="D117:J117" si="55">ROUND(D116*5,5)</f>
        <v>2.06E-2</v>
      </c>
      <c r="E117" s="17">
        <f t="shared" si="55"/>
        <v>0.19259999999999999</v>
      </c>
      <c r="F117" s="17">
        <f t="shared" si="55"/>
        <v>0.53669999999999995</v>
      </c>
      <c r="G117" s="17">
        <f t="shared" si="55"/>
        <v>0.57425000000000004</v>
      </c>
      <c r="H117" s="17">
        <f t="shared" si="55"/>
        <v>0.26040000000000002</v>
      </c>
      <c r="I117" s="17">
        <f t="shared" si="55"/>
        <v>8.6300000000000002E-2</v>
      </c>
      <c r="J117" s="18">
        <f t="shared" si="55"/>
        <v>0</v>
      </c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</row>
    <row r="118" spans="1:193" x14ac:dyDescent="0.2">
      <c r="A118" s="62" t="s">
        <v>42</v>
      </c>
      <c r="B118" s="63" t="s">
        <v>12</v>
      </c>
      <c r="C118" s="1">
        <f>D118+E118+F118+G118+H118+I118+J118</f>
        <v>308</v>
      </c>
      <c r="D118" s="71">
        <v>9</v>
      </c>
      <c r="E118" s="71">
        <v>68</v>
      </c>
      <c r="F118" s="71">
        <v>84</v>
      </c>
      <c r="G118" s="71">
        <v>79</v>
      </c>
      <c r="H118" s="71">
        <v>55</v>
      </c>
      <c r="I118" s="71">
        <v>13</v>
      </c>
      <c r="J118" s="73" t="s">
        <v>93</v>
      </c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</row>
    <row r="119" spans="1:193" x14ac:dyDescent="0.25">
      <c r="A119" s="51"/>
      <c r="B119" s="52" t="s">
        <v>13</v>
      </c>
      <c r="C119" s="2">
        <f>SUM(D119:J119)</f>
        <v>12209</v>
      </c>
      <c r="D119" s="10">
        <v>1664</v>
      </c>
      <c r="E119" s="10">
        <v>1615</v>
      </c>
      <c r="F119" s="10">
        <v>1420</v>
      </c>
      <c r="G119" s="10">
        <v>1490</v>
      </c>
      <c r="H119" s="10">
        <v>1578</v>
      </c>
      <c r="I119" s="10">
        <v>1972</v>
      </c>
      <c r="J119" s="11">
        <v>2470</v>
      </c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</row>
    <row r="120" spans="1:193" x14ac:dyDescent="0.2">
      <c r="A120" s="51"/>
      <c r="B120" s="52"/>
      <c r="C120" s="67" t="s">
        <v>2</v>
      </c>
      <c r="D120" s="13">
        <f t="shared" ref="D120:J120" si="56">ROUND(D118/D119,5)</f>
        <v>5.4099999999999999E-3</v>
      </c>
      <c r="E120" s="13">
        <f t="shared" si="56"/>
        <v>4.2110000000000002E-2</v>
      </c>
      <c r="F120" s="13">
        <f t="shared" si="56"/>
        <v>5.9150000000000001E-2</v>
      </c>
      <c r="G120" s="13">
        <f t="shared" si="56"/>
        <v>5.3019999999999998E-2</v>
      </c>
      <c r="H120" s="13">
        <f t="shared" si="56"/>
        <v>3.4849999999999999E-2</v>
      </c>
      <c r="I120" s="13">
        <f t="shared" si="56"/>
        <v>6.5900000000000004E-3</v>
      </c>
      <c r="J120" s="14">
        <f t="shared" si="56"/>
        <v>0</v>
      </c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</row>
    <row r="121" spans="1:193" x14ac:dyDescent="0.2">
      <c r="A121" s="81"/>
      <c r="B121" s="69" t="s">
        <v>14</v>
      </c>
      <c r="C121" s="15">
        <f>SUM(D121+E121+F121+G121+H121+I121+J121)</f>
        <v>1.0056499999999999</v>
      </c>
      <c r="D121" s="17">
        <f t="shared" ref="D121:J121" si="57">ROUND(D120*5,5)</f>
        <v>2.7050000000000001E-2</v>
      </c>
      <c r="E121" s="17">
        <f t="shared" si="57"/>
        <v>0.21054999999999999</v>
      </c>
      <c r="F121" s="17">
        <f t="shared" si="57"/>
        <v>0.29575000000000001</v>
      </c>
      <c r="G121" s="17">
        <f t="shared" si="57"/>
        <v>0.2651</v>
      </c>
      <c r="H121" s="17">
        <f t="shared" si="57"/>
        <v>0.17424999999999999</v>
      </c>
      <c r="I121" s="17">
        <f t="shared" si="57"/>
        <v>3.295E-2</v>
      </c>
      <c r="J121" s="18">
        <f t="shared" si="57"/>
        <v>0</v>
      </c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</row>
    <row r="122" spans="1:193" x14ac:dyDescent="0.2">
      <c r="A122" s="62" t="s">
        <v>43</v>
      </c>
      <c r="B122" s="63" t="s">
        <v>12</v>
      </c>
      <c r="C122" s="1">
        <f>D122+E122+F122+G122+H122+I122+J122</f>
        <v>892</v>
      </c>
      <c r="D122" s="71">
        <v>6</v>
      </c>
      <c r="E122" s="71">
        <v>41</v>
      </c>
      <c r="F122" s="71">
        <v>200</v>
      </c>
      <c r="G122" s="71">
        <v>373</v>
      </c>
      <c r="H122" s="71">
        <v>216</v>
      </c>
      <c r="I122" s="71">
        <v>55</v>
      </c>
      <c r="J122" s="72">
        <v>1</v>
      </c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</row>
    <row r="123" spans="1:193" x14ac:dyDescent="0.25">
      <c r="A123" s="51"/>
      <c r="B123" s="52" t="s">
        <v>13</v>
      </c>
      <c r="C123" s="2">
        <f>SUM(D123:J123)</f>
        <v>20427</v>
      </c>
      <c r="D123" s="10">
        <v>2389</v>
      </c>
      <c r="E123" s="10">
        <v>2327</v>
      </c>
      <c r="F123" s="10">
        <v>2148</v>
      </c>
      <c r="G123" s="10">
        <v>3064</v>
      </c>
      <c r="H123" s="10">
        <v>3486</v>
      </c>
      <c r="I123" s="10">
        <v>3618</v>
      </c>
      <c r="J123" s="11">
        <v>3395</v>
      </c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</row>
    <row r="124" spans="1:193" x14ac:dyDescent="0.2">
      <c r="A124" s="51"/>
      <c r="B124" s="52"/>
      <c r="C124" s="67"/>
      <c r="D124" s="13">
        <f t="shared" ref="D124:J124" si="58">ROUND(D122/D123,5)</f>
        <v>2.5100000000000001E-3</v>
      </c>
      <c r="E124" s="13">
        <f t="shared" si="58"/>
        <v>1.762E-2</v>
      </c>
      <c r="F124" s="13">
        <f t="shared" si="58"/>
        <v>9.3109999999999998E-2</v>
      </c>
      <c r="G124" s="13">
        <f t="shared" si="58"/>
        <v>0.12174</v>
      </c>
      <c r="H124" s="13">
        <f t="shared" si="58"/>
        <v>6.1960000000000001E-2</v>
      </c>
      <c r="I124" s="13">
        <f t="shared" si="58"/>
        <v>1.52E-2</v>
      </c>
      <c r="J124" s="14">
        <f t="shared" si="58"/>
        <v>2.9E-4</v>
      </c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</row>
    <row r="125" spans="1:193" x14ac:dyDescent="0.2">
      <c r="A125" s="81"/>
      <c r="B125" s="69" t="s">
        <v>14</v>
      </c>
      <c r="C125" s="15">
        <f>SUM(D125+E125+F125+G125+H125+I125+J125)</f>
        <v>1.5621500000000001</v>
      </c>
      <c r="D125" s="17">
        <f t="shared" ref="D125:J125" si="59">ROUND(D124*5,5)</f>
        <v>1.255E-2</v>
      </c>
      <c r="E125" s="17">
        <f t="shared" si="59"/>
        <v>8.8099999999999998E-2</v>
      </c>
      <c r="F125" s="17">
        <f t="shared" si="59"/>
        <v>0.46555000000000002</v>
      </c>
      <c r="G125" s="17">
        <f t="shared" si="59"/>
        <v>0.60870000000000002</v>
      </c>
      <c r="H125" s="17">
        <f t="shared" si="59"/>
        <v>0.30980000000000002</v>
      </c>
      <c r="I125" s="17">
        <f t="shared" si="59"/>
        <v>7.5999999999999998E-2</v>
      </c>
      <c r="J125" s="18">
        <f t="shared" si="59"/>
        <v>1.4499999999999999E-3</v>
      </c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</row>
    <row r="126" spans="1:193" x14ac:dyDescent="0.2">
      <c r="A126" s="62" t="s">
        <v>44</v>
      </c>
      <c r="B126" s="63" t="s">
        <v>12</v>
      </c>
      <c r="C126" s="1">
        <f>D126+E126+F126+G126+H126+I126+J126</f>
        <v>401</v>
      </c>
      <c r="D126" s="71">
        <v>2</v>
      </c>
      <c r="E126" s="71">
        <v>30</v>
      </c>
      <c r="F126" s="71">
        <v>117</v>
      </c>
      <c r="G126" s="71">
        <v>144</v>
      </c>
      <c r="H126" s="71">
        <v>82</v>
      </c>
      <c r="I126" s="71">
        <v>25</v>
      </c>
      <c r="J126" s="72">
        <v>1</v>
      </c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</row>
    <row r="127" spans="1:193" x14ac:dyDescent="0.25">
      <c r="A127" s="51"/>
      <c r="B127" s="52" t="s">
        <v>13</v>
      </c>
      <c r="C127" s="2">
        <f>SUM(D127:J127)</f>
        <v>12495</v>
      </c>
      <c r="D127" s="10">
        <v>1561</v>
      </c>
      <c r="E127" s="10">
        <v>1340</v>
      </c>
      <c r="F127" s="10">
        <v>1179</v>
      </c>
      <c r="G127" s="10">
        <v>1502</v>
      </c>
      <c r="H127" s="10">
        <v>1909</v>
      </c>
      <c r="I127" s="10">
        <v>2461</v>
      </c>
      <c r="J127" s="11">
        <v>2543</v>
      </c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</row>
    <row r="128" spans="1:193" x14ac:dyDescent="0.2">
      <c r="A128" s="51"/>
      <c r="B128" s="52"/>
      <c r="C128" s="67"/>
      <c r="D128" s="13">
        <f t="shared" ref="D128:J128" si="60">ROUND(D126/D127,5)</f>
        <v>1.2800000000000001E-3</v>
      </c>
      <c r="E128" s="13">
        <f t="shared" si="60"/>
        <v>2.239E-2</v>
      </c>
      <c r="F128" s="13">
        <f t="shared" si="60"/>
        <v>9.9239999999999995E-2</v>
      </c>
      <c r="G128" s="13">
        <f t="shared" si="60"/>
        <v>9.5869999999999997E-2</v>
      </c>
      <c r="H128" s="13">
        <f t="shared" si="60"/>
        <v>4.2950000000000002E-2</v>
      </c>
      <c r="I128" s="13">
        <f t="shared" si="60"/>
        <v>1.0160000000000001E-2</v>
      </c>
      <c r="J128" s="14">
        <f t="shared" si="60"/>
        <v>3.8999999999999999E-4</v>
      </c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</row>
    <row r="129" spans="1:193" x14ac:dyDescent="0.2">
      <c r="A129" s="81"/>
      <c r="B129" s="69" t="s">
        <v>14</v>
      </c>
      <c r="C129" s="15">
        <f>SUM(D129+E129+F129+G129+H129+I129+J129)</f>
        <v>1.3613999999999997</v>
      </c>
      <c r="D129" s="17">
        <f t="shared" ref="D129:J129" si="61">ROUND(D128*5,5)</f>
        <v>6.4000000000000003E-3</v>
      </c>
      <c r="E129" s="17">
        <f t="shared" si="61"/>
        <v>0.11194999999999999</v>
      </c>
      <c r="F129" s="17">
        <f t="shared" si="61"/>
        <v>0.49619999999999997</v>
      </c>
      <c r="G129" s="17">
        <f t="shared" si="61"/>
        <v>0.47935</v>
      </c>
      <c r="H129" s="17">
        <f t="shared" si="61"/>
        <v>0.21475</v>
      </c>
      <c r="I129" s="17">
        <f t="shared" si="61"/>
        <v>5.0799999999999998E-2</v>
      </c>
      <c r="J129" s="18">
        <f t="shared" si="61"/>
        <v>1.9499999999999999E-3</v>
      </c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</row>
    <row r="130" spans="1:193" x14ac:dyDescent="0.2">
      <c r="A130" s="62" t="s">
        <v>45</v>
      </c>
      <c r="B130" s="63" t="s">
        <v>12</v>
      </c>
      <c r="C130" s="1">
        <f>D130+E130+F130+G130+H130+I130+J130</f>
        <v>331</v>
      </c>
      <c r="D130" s="71">
        <v>10</v>
      </c>
      <c r="E130" s="71">
        <v>44</v>
      </c>
      <c r="F130" s="71">
        <v>97</v>
      </c>
      <c r="G130" s="71">
        <v>107</v>
      </c>
      <c r="H130" s="71">
        <v>56</v>
      </c>
      <c r="I130" s="71">
        <v>16</v>
      </c>
      <c r="J130" s="72">
        <v>1</v>
      </c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</row>
    <row r="131" spans="1:193" x14ac:dyDescent="0.25">
      <c r="A131" s="51"/>
      <c r="B131" s="52" t="s">
        <v>13</v>
      </c>
      <c r="C131" s="2">
        <f>SUM(D131:J131)</f>
        <v>9303</v>
      </c>
      <c r="D131" s="10">
        <v>1061</v>
      </c>
      <c r="E131" s="10">
        <v>1189</v>
      </c>
      <c r="F131" s="10">
        <v>1094</v>
      </c>
      <c r="G131" s="10">
        <v>1281</v>
      </c>
      <c r="H131" s="10">
        <v>1386</v>
      </c>
      <c r="I131" s="10">
        <v>1609</v>
      </c>
      <c r="J131" s="11">
        <v>1683</v>
      </c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</row>
    <row r="132" spans="1:193" x14ac:dyDescent="0.2">
      <c r="A132" s="51"/>
      <c r="B132" s="52"/>
      <c r="C132" s="67"/>
      <c r="D132" s="13">
        <f t="shared" ref="D132:J132" si="62">ROUND(D130/D131,5)</f>
        <v>9.4299999999999991E-3</v>
      </c>
      <c r="E132" s="13">
        <f t="shared" si="62"/>
        <v>3.7010000000000001E-2</v>
      </c>
      <c r="F132" s="13">
        <f t="shared" si="62"/>
        <v>8.8669999999999999E-2</v>
      </c>
      <c r="G132" s="13">
        <f t="shared" si="62"/>
        <v>8.3529999999999993E-2</v>
      </c>
      <c r="H132" s="13">
        <f t="shared" si="62"/>
        <v>4.0399999999999998E-2</v>
      </c>
      <c r="I132" s="13">
        <f t="shared" si="62"/>
        <v>9.9399999999999992E-3</v>
      </c>
      <c r="J132" s="14">
        <f t="shared" si="62"/>
        <v>5.9000000000000003E-4</v>
      </c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</row>
    <row r="133" spans="1:193" x14ac:dyDescent="0.2">
      <c r="A133" s="81"/>
      <c r="B133" s="69" t="s">
        <v>14</v>
      </c>
      <c r="C133" s="15">
        <f>SUM(D133+E133+F133+G133+H133+I133+J133)</f>
        <v>1.34785</v>
      </c>
      <c r="D133" s="17">
        <f t="shared" ref="D133:J133" si="63">ROUND(D132*5,5)</f>
        <v>4.7149999999999997E-2</v>
      </c>
      <c r="E133" s="17">
        <f t="shared" si="63"/>
        <v>0.18504999999999999</v>
      </c>
      <c r="F133" s="17">
        <f t="shared" si="63"/>
        <v>0.44335000000000002</v>
      </c>
      <c r="G133" s="17">
        <f t="shared" si="63"/>
        <v>0.41765000000000002</v>
      </c>
      <c r="H133" s="17">
        <f t="shared" si="63"/>
        <v>0.20200000000000001</v>
      </c>
      <c r="I133" s="17">
        <f t="shared" si="63"/>
        <v>4.9700000000000001E-2</v>
      </c>
      <c r="J133" s="18">
        <f t="shared" si="63"/>
        <v>2.9499999999999999E-3</v>
      </c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</row>
    <row r="134" spans="1:193" x14ac:dyDescent="0.2">
      <c r="A134" s="62" t="s">
        <v>46</v>
      </c>
      <c r="B134" s="63" t="s">
        <v>12</v>
      </c>
      <c r="C134" s="1">
        <f>D134+E134+F134+G134+H134+I134+J134</f>
        <v>122</v>
      </c>
      <c r="D134" s="82" t="s">
        <v>93</v>
      </c>
      <c r="E134" s="83">
        <v>16</v>
      </c>
      <c r="F134" s="83">
        <v>24</v>
      </c>
      <c r="G134" s="83">
        <v>43</v>
      </c>
      <c r="H134" s="83">
        <v>31</v>
      </c>
      <c r="I134" s="82">
        <v>8</v>
      </c>
      <c r="J134" s="84" t="s">
        <v>93</v>
      </c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</row>
    <row r="135" spans="1:193" x14ac:dyDescent="0.25">
      <c r="A135" s="51"/>
      <c r="B135" s="52" t="s">
        <v>13</v>
      </c>
      <c r="C135" s="2">
        <f>SUM(D135:J135)</f>
        <v>4856</v>
      </c>
      <c r="D135" s="10">
        <v>658</v>
      </c>
      <c r="E135" s="10">
        <v>464</v>
      </c>
      <c r="F135" s="10">
        <v>399</v>
      </c>
      <c r="G135" s="10">
        <v>547</v>
      </c>
      <c r="H135" s="10">
        <v>744</v>
      </c>
      <c r="I135" s="10">
        <v>963</v>
      </c>
      <c r="J135" s="11">
        <v>1081</v>
      </c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</row>
    <row r="136" spans="1:193" x14ac:dyDescent="0.2">
      <c r="A136" s="51"/>
      <c r="B136" s="52"/>
      <c r="C136" s="67" t="s">
        <v>2</v>
      </c>
      <c r="D136" s="13">
        <f t="shared" ref="D136:J136" si="64">ROUND(D134/D135,5)</f>
        <v>0</v>
      </c>
      <c r="E136" s="13">
        <f t="shared" si="64"/>
        <v>3.4479999999999997E-2</v>
      </c>
      <c r="F136" s="13">
        <f t="shared" si="64"/>
        <v>6.0150000000000002E-2</v>
      </c>
      <c r="G136" s="13">
        <f t="shared" si="64"/>
        <v>7.8609999999999999E-2</v>
      </c>
      <c r="H136" s="13">
        <f t="shared" si="64"/>
        <v>4.1669999999999999E-2</v>
      </c>
      <c r="I136" s="13">
        <f t="shared" si="64"/>
        <v>8.3099999999999997E-3</v>
      </c>
      <c r="J136" s="14">
        <f t="shared" si="64"/>
        <v>0</v>
      </c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</row>
    <row r="137" spans="1:193" x14ac:dyDescent="0.2">
      <c r="A137" s="68"/>
      <c r="B137" s="69" t="s">
        <v>14</v>
      </c>
      <c r="C137" s="15">
        <f>SUM(D137+E137+F137+G137+H137+I137+J137)</f>
        <v>1.1161000000000001</v>
      </c>
      <c r="D137" s="17">
        <f t="shared" ref="D137:J137" si="65">ROUND(D136*5,5)</f>
        <v>0</v>
      </c>
      <c r="E137" s="17">
        <f t="shared" si="65"/>
        <v>0.1724</v>
      </c>
      <c r="F137" s="17">
        <f t="shared" si="65"/>
        <v>0.30075000000000002</v>
      </c>
      <c r="G137" s="17">
        <f t="shared" si="65"/>
        <v>0.39305000000000001</v>
      </c>
      <c r="H137" s="17">
        <f t="shared" si="65"/>
        <v>0.20835000000000001</v>
      </c>
      <c r="I137" s="17">
        <f t="shared" si="65"/>
        <v>4.1549999999999997E-2</v>
      </c>
      <c r="J137" s="18">
        <f t="shared" si="65"/>
        <v>0</v>
      </c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</row>
    <row r="138" spans="1:193" x14ac:dyDescent="0.2">
      <c r="A138" s="51" t="s">
        <v>47</v>
      </c>
      <c r="B138" s="63" t="s">
        <v>12</v>
      </c>
      <c r="C138" s="1">
        <f>D138+E138+F138+G138+H138+I138+J138</f>
        <v>141</v>
      </c>
      <c r="D138" s="71" t="s">
        <v>93</v>
      </c>
      <c r="E138" s="71">
        <v>16</v>
      </c>
      <c r="F138" s="71">
        <v>42</v>
      </c>
      <c r="G138" s="71">
        <v>53</v>
      </c>
      <c r="H138" s="71">
        <v>26</v>
      </c>
      <c r="I138" s="71">
        <v>4</v>
      </c>
      <c r="J138" s="72" t="s">
        <v>93</v>
      </c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</row>
    <row r="139" spans="1:193" x14ac:dyDescent="0.25">
      <c r="A139" s="51"/>
      <c r="B139" s="52" t="s">
        <v>13</v>
      </c>
      <c r="C139" s="2">
        <f>SUM(D139:J139)</f>
        <v>5887</v>
      </c>
      <c r="D139" s="10">
        <v>755</v>
      </c>
      <c r="E139" s="10">
        <v>697</v>
      </c>
      <c r="F139" s="10">
        <v>613</v>
      </c>
      <c r="G139" s="10">
        <v>736</v>
      </c>
      <c r="H139" s="10">
        <v>923</v>
      </c>
      <c r="I139" s="10">
        <v>1032</v>
      </c>
      <c r="J139" s="11">
        <v>1131</v>
      </c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</row>
    <row r="140" spans="1:193" x14ac:dyDescent="0.2">
      <c r="A140" s="51"/>
      <c r="B140" s="52"/>
      <c r="C140" s="67" t="s">
        <v>2</v>
      </c>
      <c r="D140" s="13">
        <f t="shared" ref="D140:J140" si="66">ROUND(D138/D139,5)</f>
        <v>0</v>
      </c>
      <c r="E140" s="13">
        <f t="shared" si="66"/>
        <v>2.2960000000000001E-2</v>
      </c>
      <c r="F140" s="13">
        <f t="shared" si="66"/>
        <v>6.8519999999999998E-2</v>
      </c>
      <c r="G140" s="13">
        <f t="shared" si="66"/>
        <v>7.2010000000000005E-2</v>
      </c>
      <c r="H140" s="13">
        <f t="shared" si="66"/>
        <v>2.8170000000000001E-2</v>
      </c>
      <c r="I140" s="13">
        <f t="shared" si="66"/>
        <v>3.8800000000000002E-3</v>
      </c>
      <c r="J140" s="14">
        <f t="shared" si="66"/>
        <v>0</v>
      </c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</row>
    <row r="141" spans="1:193" x14ac:dyDescent="0.2">
      <c r="A141" s="68"/>
      <c r="B141" s="69" t="s">
        <v>14</v>
      </c>
      <c r="C141" s="15">
        <f>SUM(D141+E141+F141+G141+H141+I141+J141)</f>
        <v>0.97770000000000001</v>
      </c>
      <c r="D141" s="17">
        <f t="shared" ref="D141:J141" si="67">ROUND(D140*5,5)</f>
        <v>0</v>
      </c>
      <c r="E141" s="17">
        <f t="shared" si="67"/>
        <v>0.1148</v>
      </c>
      <c r="F141" s="17">
        <f t="shared" si="67"/>
        <v>0.34260000000000002</v>
      </c>
      <c r="G141" s="17">
        <f t="shared" si="67"/>
        <v>0.36004999999999998</v>
      </c>
      <c r="H141" s="17">
        <f t="shared" si="67"/>
        <v>0.14085</v>
      </c>
      <c r="I141" s="17">
        <f t="shared" si="67"/>
        <v>1.9400000000000001E-2</v>
      </c>
      <c r="J141" s="18">
        <f t="shared" si="67"/>
        <v>0</v>
      </c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</row>
    <row r="142" spans="1:193" x14ac:dyDescent="0.2">
      <c r="A142" s="51" t="s">
        <v>48</v>
      </c>
      <c r="B142" s="63" t="s">
        <v>12</v>
      </c>
      <c r="C142" s="1">
        <f>D142+E142+F142+G142+H142+I142+J142</f>
        <v>361</v>
      </c>
      <c r="D142" s="71">
        <v>1</v>
      </c>
      <c r="E142" s="71">
        <v>46</v>
      </c>
      <c r="F142" s="71">
        <v>91</v>
      </c>
      <c r="G142" s="71">
        <v>123</v>
      </c>
      <c r="H142" s="71">
        <v>75</v>
      </c>
      <c r="I142" s="71">
        <v>25</v>
      </c>
      <c r="J142" s="72" t="s">
        <v>93</v>
      </c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</row>
    <row r="143" spans="1:193" x14ac:dyDescent="0.25">
      <c r="A143" s="51"/>
      <c r="B143" s="52" t="s">
        <v>13</v>
      </c>
      <c r="C143" s="2">
        <f>SUM(D143:J143)</f>
        <v>12171</v>
      </c>
      <c r="D143" s="10">
        <v>1561</v>
      </c>
      <c r="E143" s="10">
        <v>1460</v>
      </c>
      <c r="F143" s="10">
        <v>1287</v>
      </c>
      <c r="G143" s="10">
        <v>1585</v>
      </c>
      <c r="H143" s="10">
        <v>1757</v>
      </c>
      <c r="I143" s="10">
        <v>2153</v>
      </c>
      <c r="J143" s="11">
        <v>2368</v>
      </c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</row>
    <row r="144" spans="1:193" x14ac:dyDescent="0.2">
      <c r="A144" s="51"/>
      <c r="B144" s="52"/>
      <c r="C144" s="67"/>
      <c r="D144" s="13">
        <f t="shared" ref="D144:J144" si="68">ROUND(D142/D143,5)</f>
        <v>6.4000000000000005E-4</v>
      </c>
      <c r="E144" s="13">
        <f t="shared" si="68"/>
        <v>3.1510000000000003E-2</v>
      </c>
      <c r="F144" s="13">
        <f t="shared" si="68"/>
        <v>7.0709999999999995E-2</v>
      </c>
      <c r="G144" s="13">
        <f t="shared" si="68"/>
        <v>7.7600000000000002E-2</v>
      </c>
      <c r="H144" s="13">
        <f t="shared" si="68"/>
        <v>4.2689999999999999E-2</v>
      </c>
      <c r="I144" s="13">
        <f t="shared" si="68"/>
        <v>1.1610000000000001E-2</v>
      </c>
      <c r="J144" s="14">
        <f t="shared" si="68"/>
        <v>0</v>
      </c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</row>
    <row r="145" spans="1:193" x14ac:dyDescent="0.2">
      <c r="A145" s="68"/>
      <c r="B145" s="69" t="s">
        <v>14</v>
      </c>
      <c r="C145" s="15">
        <f>SUM(D145+E145+F145+G145+H145+I145+J145)</f>
        <v>1.1738</v>
      </c>
      <c r="D145" s="17">
        <f t="shared" ref="D145:J145" si="69">ROUND(D144*5,5)</f>
        <v>3.2000000000000002E-3</v>
      </c>
      <c r="E145" s="17">
        <f t="shared" si="69"/>
        <v>0.15755</v>
      </c>
      <c r="F145" s="17">
        <f t="shared" si="69"/>
        <v>0.35354999999999998</v>
      </c>
      <c r="G145" s="17">
        <f t="shared" si="69"/>
        <v>0.38800000000000001</v>
      </c>
      <c r="H145" s="17">
        <f t="shared" si="69"/>
        <v>0.21345</v>
      </c>
      <c r="I145" s="17">
        <f t="shared" si="69"/>
        <v>5.8049999999999997E-2</v>
      </c>
      <c r="J145" s="18">
        <f t="shared" si="69"/>
        <v>0</v>
      </c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</row>
    <row r="146" spans="1:193" x14ac:dyDescent="0.2">
      <c r="A146" s="62" t="s">
        <v>49</v>
      </c>
      <c r="B146" s="63" t="s">
        <v>12</v>
      </c>
      <c r="C146" s="1">
        <f>D146+E146+F146+G146+H146+I146+J146</f>
        <v>239</v>
      </c>
      <c r="D146" s="83">
        <v>5</v>
      </c>
      <c r="E146" s="83">
        <v>31</v>
      </c>
      <c r="F146" s="83">
        <v>64</v>
      </c>
      <c r="G146" s="83">
        <v>71</v>
      </c>
      <c r="H146" s="83">
        <v>56</v>
      </c>
      <c r="I146" s="83">
        <v>12</v>
      </c>
      <c r="J146" s="84" t="s">
        <v>93</v>
      </c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</row>
    <row r="147" spans="1:193" x14ac:dyDescent="0.25">
      <c r="A147" s="51"/>
      <c r="B147" s="52" t="s">
        <v>13</v>
      </c>
      <c r="C147" s="2">
        <f>SUM(D147:J147)</f>
        <v>8406</v>
      </c>
      <c r="D147" s="10">
        <v>1052</v>
      </c>
      <c r="E147" s="10">
        <v>1086</v>
      </c>
      <c r="F147" s="10">
        <v>984</v>
      </c>
      <c r="G147" s="10">
        <v>1034</v>
      </c>
      <c r="H147" s="10">
        <v>1165</v>
      </c>
      <c r="I147" s="10">
        <v>1380</v>
      </c>
      <c r="J147" s="11">
        <v>1705</v>
      </c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</row>
    <row r="148" spans="1:193" x14ac:dyDescent="0.2">
      <c r="A148" s="51"/>
      <c r="B148" s="52"/>
      <c r="C148" s="67"/>
      <c r="D148" s="13">
        <f t="shared" ref="D148:J148" si="70">ROUND(D146/D147,5)</f>
        <v>4.7499999999999999E-3</v>
      </c>
      <c r="E148" s="13">
        <f t="shared" si="70"/>
        <v>2.8549999999999999E-2</v>
      </c>
      <c r="F148" s="13">
        <f t="shared" si="70"/>
        <v>6.5040000000000001E-2</v>
      </c>
      <c r="G148" s="13">
        <f t="shared" si="70"/>
        <v>6.8669999999999995E-2</v>
      </c>
      <c r="H148" s="13">
        <f t="shared" si="70"/>
        <v>4.8070000000000002E-2</v>
      </c>
      <c r="I148" s="13">
        <f t="shared" si="70"/>
        <v>8.6999999999999994E-3</v>
      </c>
      <c r="J148" s="14">
        <f t="shared" si="70"/>
        <v>0</v>
      </c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</row>
    <row r="149" spans="1:193" x14ac:dyDescent="0.2">
      <c r="A149" s="81"/>
      <c r="B149" s="69" t="s">
        <v>14</v>
      </c>
      <c r="C149" s="15">
        <f>SUM(D149+E149+F149+G149+H149+I149+J149)</f>
        <v>1.1189</v>
      </c>
      <c r="D149" s="17">
        <f t="shared" ref="D149:J149" si="71">ROUND(D148*5,5)</f>
        <v>2.375E-2</v>
      </c>
      <c r="E149" s="17">
        <f t="shared" si="71"/>
        <v>0.14274999999999999</v>
      </c>
      <c r="F149" s="17">
        <f t="shared" si="71"/>
        <v>0.32519999999999999</v>
      </c>
      <c r="G149" s="17">
        <f t="shared" si="71"/>
        <v>0.34334999999999999</v>
      </c>
      <c r="H149" s="17">
        <f t="shared" si="71"/>
        <v>0.24035000000000001</v>
      </c>
      <c r="I149" s="17">
        <f t="shared" si="71"/>
        <v>4.3499999999999997E-2</v>
      </c>
      <c r="J149" s="18">
        <f t="shared" si="71"/>
        <v>0</v>
      </c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</row>
    <row r="150" spans="1:193" x14ac:dyDescent="0.2">
      <c r="A150" s="62" t="s">
        <v>50</v>
      </c>
      <c r="B150" s="63" t="s">
        <v>12</v>
      </c>
      <c r="C150" s="1">
        <f>D150+E150+F150+G150+H150+I150+J150</f>
        <v>157</v>
      </c>
      <c r="D150" s="71">
        <v>1</v>
      </c>
      <c r="E150" s="71">
        <v>12</v>
      </c>
      <c r="F150" s="71">
        <v>41</v>
      </c>
      <c r="G150" s="71">
        <v>53</v>
      </c>
      <c r="H150" s="71">
        <v>45</v>
      </c>
      <c r="I150" s="71">
        <v>5</v>
      </c>
      <c r="J150" s="72" t="s">
        <v>93</v>
      </c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</row>
    <row r="151" spans="1:193" x14ac:dyDescent="0.25">
      <c r="A151" s="51"/>
      <c r="B151" s="52" t="s">
        <v>13</v>
      </c>
      <c r="C151" s="2">
        <f>SUM(D151:J151)</f>
        <v>5478</v>
      </c>
      <c r="D151" s="10">
        <v>692</v>
      </c>
      <c r="E151" s="10">
        <v>595</v>
      </c>
      <c r="F151" s="10">
        <v>511</v>
      </c>
      <c r="G151" s="10">
        <v>658</v>
      </c>
      <c r="H151" s="10">
        <v>816</v>
      </c>
      <c r="I151" s="10">
        <v>1055</v>
      </c>
      <c r="J151" s="11">
        <v>1151</v>
      </c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</row>
    <row r="152" spans="1:193" x14ac:dyDescent="0.2">
      <c r="A152" s="51"/>
      <c r="B152" s="52"/>
      <c r="C152" s="67"/>
      <c r="D152" s="13">
        <f t="shared" ref="D152:J152" si="72">ROUND(D150/D151,5)</f>
        <v>1.4499999999999999E-3</v>
      </c>
      <c r="E152" s="13">
        <f t="shared" si="72"/>
        <v>2.017E-2</v>
      </c>
      <c r="F152" s="13">
        <f t="shared" si="72"/>
        <v>8.0229999999999996E-2</v>
      </c>
      <c r="G152" s="13">
        <f t="shared" si="72"/>
        <v>8.0549999999999997E-2</v>
      </c>
      <c r="H152" s="13">
        <f t="shared" si="72"/>
        <v>5.5149999999999998E-2</v>
      </c>
      <c r="I152" s="13">
        <f t="shared" si="72"/>
        <v>4.7400000000000003E-3</v>
      </c>
      <c r="J152" s="14">
        <f t="shared" si="72"/>
        <v>0</v>
      </c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</row>
    <row r="153" spans="1:193" x14ac:dyDescent="0.2">
      <c r="A153" s="85"/>
      <c r="B153" s="69" t="s">
        <v>14</v>
      </c>
      <c r="C153" s="15">
        <f>SUM(D153+E153+F153+G153+H153+I153+J153)</f>
        <v>1.2114499999999999</v>
      </c>
      <c r="D153" s="17">
        <f t="shared" ref="D153:J153" si="73">ROUND(D152*5,5)</f>
        <v>7.2500000000000004E-3</v>
      </c>
      <c r="E153" s="17">
        <f t="shared" si="73"/>
        <v>0.10085</v>
      </c>
      <c r="F153" s="17">
        <f t="shared" si="73"/>
        <v>0.40115000000000001</v>
      </c>
      <c r="G153" s="17">
        <f t="shared" si="73"/>
        <v>0.40275</v>
      </c>
      <c r="H153" s="17">
        <f t="shared" si="73"/>
        <v>0.27575</v>
      </c>
      <c r="I153" s="17">
        <f t="shared" si="73"/>
        <v>2.3699999999999999E-2</v>
      </c>
      <c r="J153" s="18">
        <f t="shared" si="73"/>
        <v>0</v>
      </c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</row>
    <row r="154" spans="1:193" x14ac:dyDescent="0.2">
      <c r="A154" s="62" t="s">
        <v>51</v>
      </c>
      <c r="B154" s="63" t="s">
        <v>12</v>
      </c>
      <c r="C154" s="1">
        <f>D154+E154+F154+G154+H154+I154+J154</f>
        <v>275</v>
      </c>
      <c r="D154" s="83">
        <v>2</v>
      </c>
      <c r="E154" s="83">
        <v>27</v>
      </c>
      <c r="F154" s="83">
        <v>89</v>
      </c>
      <c r="G154" s="83">
        <v>79</v>
      </c>
      <c r="H154" s="83">
        <v>67</v>
      </c>
      <c r="I154" s="83">
        <v>10</v>
      </c>
      <c r="J154" s="84">
        <v>1</v>
      </c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</row>
    <row r="155" spans="1:193" x14ac:dyDescent="0.25">
      <c r="A155" s="51"/>
      <c r="B155" s="52" t="s">
        <v>13</v>
      </c>
      <c r="C155" s="2">
        <f>SUM(D155:J155)</f>
        <v>8691</v>
      </c>
      <c r="D155" s="10">
        <v>1042</v>
      </c>
      <c r="E155" s="10">
        <v>1082</v>
      </c>
      <c r="F155" s="10">
        <v>1005</v>
      </c>
      <c r="G155" s="10">
        <v>1098</v>
      </c>
      <c r="H155" s="10">
        <v>1296</v>
      </c>
      <c r="I155" s="10">
        <v>1501</v>
      </c>
      <c r="J155" s="11">
        <v>1667</v>
      </c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</row>
    <row r="156" spans="1:193" x14ac:dyDescent="0.2">
      <c r="A156" s="51"/>
      <c r="B156" s="52"/>
      <c r="C156" s="67"/>
      <c r="D156" s="13">
        <f t="shared" ref="D156:J156" si="74">ROUND(D154/D155,5)</f>
        <v>1.92E-3</v>
      </c>
      <c r="E156" s="13">
        <f t="shared" si="74"/>
        <v>2.495E-2</v>
      </c>
      <c r="F156" s="13">
        <f t="shared" si="74"/>
        <v>8.856E-2</v>
      </c>
      <c r="G156" s="13">
        <f t="shared" si="74"/>
        <v>7.195E-2</v>
      </c>
      <c r="H156" s="13">
        <f t="shared" si="74"/>
        <v>5.1700000000000003E-2</v>
      </c>
      <c r="I156" s="13">
        <f t="shared" si="74"/>
        <v>6.6600000000000001E-3</v>
      </c>
      <c r="J156" s="14">
        <f t="shared" si="74"/>
        <v>5.9999999999999995E-4</v>
      </c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</row>
    <row r="157" spans="1:193" x14ac:dyDescent="0.2">
      <c r="A157" s="81"/>
      <c r="B157" s="69" t="s">
        <v>14</v>
      </c>
      <c r="C157" s="15">
        <f>SUM(D157+E157+F157+G157+H157+I157+J157)</f>
        <v>1.2317</v>
      </c>
      <c r="D157" s="17">
        <f t="shared" ref="D157:J157" si="75">ROUND(D156*5,5)</f>
        <v>9.5999999999999992E-3</v>
      </c>
      <c r="E157" s="17">
        <f t="shared" si="75"/>
        <v>0.12475</v>
      </c>
      <c r="F157" s="17">
        <f t="shared" si="75"/>
        <v>0.44280000000000003</v>
      </c>
      <c r="G157" s="17">
        <f t="shared" si="75"/>
        <v>0.35975000000000001</v>
      </c>
      <c r="H157" s="17">
        <f t="shared" si="75"/>
        <v>0.25850000000000001</v>
      </c>
      <c r="I157" s="17">
        <f t="shared" si="75"/>
        <v>3.3300000000000003E-2</v>
      </c>
      <c r="J157" s="18">
        <f t="shared" si="75"/>
        <v>3.0000000000000001E-3</v>
      </c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</row>
    <row r="158" spans="1:193" x14ac:dyDescent="0.2">
      <c r="A158" s="62" t="s">
        <v>52</v>
      </c>
      <c r="B158" s="63" t="s">
        <v>12</v>
      </c>
      <c r="C158" s="1">
        <f>D158+E158+F158+G158+H158+I158+J158</f>
        <v>87</v>
      </c>
      <c r="D158" s="71">
        <v>1</v>
      </c>
      <c r="E158" s="71">
        <v>8</v>
      </c>
      <c r="F158" s="71">
        <v>14</v>
      </c>
      <c r="G158" s="71">
        <v>38</v>
      </c>
      <c r="H158" s="71">
        <v>21</v>
      </c>
      <c r="I158" s="71">
        <v>5</v>
      </c>
      <c r="J158" s="72" t="s">
        <v>93</v>
      </c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</row>
    <row r="159" spans="1:193" x14ac:dyDescent="0.25">
      <c r="A159" s="51"/>
      <c r="B159" s="52" t="s">
        <v>13</v>
      </c>
      <c r="C159" s="2">
        <f>SUM(D159:J159)</f>
        <v>3967</v>
      </c>
      <c r="D159" s="10">
        <v>468</v>
      </c>
      <c r="E159" s="10">
        <v>595</v>
      </c>
      <c r="F159" s="10">
        <v>404</v>
      </c>
      <c r="G159" s="10">
        <v>428</v>
      </c>
      <c r="H159" s="10">
        <v>549</v>
      </c>
      <c r="I159" s="10">
        <v>716</v>
      </c>
      <c r="J159" s="11">
        <v>807</v>
      </c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</row>
    <row r="160" spans="1:193" x14ac:dyDescent="0.2">
      <c r="A160" s="51"/>
      <c r="B160" s="52"/>
      <c r="C160" s="67" t="s">
        <v>2</v>
      </c>
      <c r="D160" s="13">
        <f t="shared" ref="D160:J160" si="76">ROUND(D158/D159,5)</f>
        <v>2.14E-3</v>
      </c>
      <c r="E160" s="13">
        <f t="shared" si="76"/>
        <v>1.345E-2</v>
      </c>
      <c r="F160" s="13">
        <f t="shared" si="76"/>
        <v>3.465E-2</v>
      </c>
      <c r="G160" s="13">
        <f t="shared" si="76"/>
        <v>8.8789999999999994E-2</v>
      </c>
      <c r="H160" s="13">
        <f t="shared" si="76"/>
        <v>3.8249999999999999E-2</v>
      </c>
      <c r="I160" s="13">
        <f t="shared" si="76"/>
        <v>6.9800000000000001E-3</v>
      </c>
      <c r="J160" s="14">
        <f t="shared" si="76"/>
        <v>0</v>
      </c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</row>
    <row r="161" spans="1:193" x14ac:dyDescent="0.2">
      <c r="A161" s="81"/>
      <c r="B161" s="69" t="s">
        <v>14</v>
      </c>
      <c r="C161" s="15">
        <f>SUM(D161+E161+F161+G161+H161+I161+J161)</f>
        <v>0.92130000000000001</v>
      </c>
      <c r="D161" s="17">
        <f t="shared" ref="D161:J161" si="77">ROUND(D160*5,5)</f>
        <v>1.0699999999999999E-2</v>
      </c>
      <c r="E161" s="17">
        <f t="shared" si="77"/>
        <v>6.7250000000000004E-2</v>
      </c>
      <c r="F161" s="17">
        <f t="shared" si="77"/>
        <v>0.17324999999999999</v>
      </c>
      <c r="G161" s="17">
        <f t="shared" si="77"/>
        <v>0.44395000000000001</v>
      </c>
      <c r="H161" s="17">
        <f t="shared" si="77"/>
        <v>0.19125</v>
      </c>
      <c r="I161" s="17">
        <f t="shared" si="77"/>
        <v>3.49E-2</v>
      </c>
      <c r="J161" s="18">
        <f t="shared" si="77"/>
        <v>0</v>
      </c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</row>
    <row r="162" spans="1:193" x14ac:dyDescent="0.2">
      <c r="A162" s="62" t="s">
        <v>53</v>
      </c>
      <c r="B162" s="63" t="s">
        <v>12</v>
      </c>
      <c r="C162" s="1">
        <f>D162+E162+F162+G162+H162+I162+J162</f>
        <v>75</v>
      </c>
      <c r="D162" s="71" t="s">
        <v>93</v>
      </c>
      <c r="E162" s="71">
        <v>4</v>
      </c>
      <c r="F162" s="71">
        <v>15</v>
      </c>
      <c r="G162" s="71">
        <v>35</v>
      </c>
      <c r="H162" s="71">
        <v>18</v>
      </c>
      <c r="I162" s="71">
        <v>3</v>
      </c>
      <c r="J162" s="72" t="s">
        <v>93</v>
      </c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</row>
    <row r="163" spans="1:193" x14ac:dyDescent="0.25">
      <c r="A163" s="51"/>
      <c r="B163" s="52" t="s">
        <v>13</v>
      </c>
      <c r="C163" s="2">
        <f>SUM(D163:J163)</f>
        <v>3291</v>
      </c>
      <c r="D163" s="10">
        <v>411</v>
      </c>
      <c r="E163" s="10">
        <v>414</v>
      </c>
      <c r="F163" s="10">
        <v>336</v>
      </c>
      <c r="G163" s="10">
        <v>501</v>
      </c>
      <c r="H163" s="10">
        <v>521</v>
      </c>
      <c r="I163" s="10">
        <v>523</v>
      </c>
      <c r="J163" s="11">
        <v>585</v>
      </c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</row>
    <row r="164" spans="1:193" x14ac:dyDescent="0.2">
      <c r="A164" s="51"/>
      <c r="B164" s="52"/>
      <c r="C164" s="67"/>
      <c r="D164" s="13">
        <f t="shared" ref="D164:J164" si="78">ROUND(D162/D163,5)</f>
        <v>0</v>
      </c>
      <c r="E164" s="13">
        <f t="shared" si="78"/>
        <v>9.6600000000000002E-3</v>
      </c>
      <c r="F164" s="13">
        <f t="shared" si="78"/>
        <v>4.4639999999999999E-2</v>
      </c>
      <c r="G164" s="13">
        <f t="shared" si="78"/>
        <v>6.9860000000000005E-2</v>
      </c>
      <c r="H164" s="13">
        <f t="shared" si="78"/>
        <v>3.4549999999999997E-2</v>
      </c>
      <c r="I164" s="13">
        <f t="shared" si="78"/>
        <v>5.7400000000000003E-3</v>
      </c>
      <c r="J164" s="14">
        <f t="shared" si="78"/>
        <v>0</v>
      </c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</row>
    <row r="165" spans="1:193" x14ac:dyDescent="0.2">
      <c r="A165" s="51"/>
      <c r="B165" s="60" t="s">
        <v>14</v>
      </c>
      <c r="C165" s="7">
        <f>SUM(D165+E165+F165+G165+H165+I165+J165)</f>
        <v>0.82224999999999993</v>
      </c>
      <c r="D165" s="24">
        <f t="shared" ref="D165:J165" si="79">ROUND(D164*5,5)</f>
        <v>0</v>
      </c>
      <c r="E165" s="24">
        <f t="shared" si="79"/>
        <v>4.8300000000000003E-2</v>
      </c>
      <c r="F165" s="24">
        <f t="shared" si="79"/>
        <v>0.22320000000000001</v>
      </c>
      <c r="G165" s="24">
        <f t="shared" si="79"/>
        <v>0.3493</v>
      </c>
      <c r="H165" s="24">
        <f t="shared" si="79"/>
        <v>0.17274999999999999</v>
      </c>
      <c r="I165" s="24">
        <f t="shared" si="79"/>
        <v>2.87E-2</v>
      </c>
      <c r="J165" s="25">
        <f t="shared" si="79"/>
        <v>0</v>
      </c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</row>
    <row r="166" spans="1:193" x14ac:dyDescent="0.2">
      <c r="A166" s="62" t="s">
        <v>54</v>
      </c>
      <c r="B166" s="63" t="s">
        <v>12</v>
      </c>
      <c r="C166" s="1">
        <f>D166+E166+F166+G166+H166+I166+J166</f>
        <v>30</v>
      </c>
      <c r="D166" s="86">
        <v>1</v>
      </c>
      <c r="E166" s="86">
        <v>2</v>
      </c>
      <c r="F166" s="86">
        <v>10</v>
      </c>
      <c r="G166" s="86">
        <v>9</v>
      </c>
      <c r="H166" s="86">
        <v>6</v>
      </c>
      <c r="I166" s="86">
        <v>2</v>
      </c>
      <c r="J166" s="87" t="s">
        <v>93</v>
      </c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</row>
    <row r="167" spans="1:193" x14ac:dyDescent="0.25">
      <c r="A167" s="51"/>
      <c r="B167" s="52" t="s">
        <v>13</v>
      </c>
      <c r="C167" s="2">
        <f>SUM(D167:J167)</f>
        <v>964</v>
      </c>
      <c r="D167" s="10">
        <v>136</v>
      </c>
      <c r="E167" s="10">
        <v>125</v>
      </c>
      <c r="F167" s="10">
        <v>101</v>
      </c>
      <c r="G167" s="10">
        <v>103</v>
      </c>
      <c r="H167" s="10">
        <v>134</v>
      </c>
      <c r="I167" s="10">
        <v>174</v>
      </c>
      <c r="J167" s="11">
        <v>191</v>
      </c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</row>
    <row r="168" spans="1:193" x14ac:dyDescent="0.2">
      <c r="A168" s="51"/>
      <c r="B168" s="52"/>
      <c r="C168" s="67"/>
      <c r="D168" s="13">
        <f t="shared" ref="D168:J168" si="80">ROUND(D166/D167,5)</f>
        <v>7.3499999999999998E-3</v>
      </c>
      <c r="E168" s="13">
        <f t="shared" si="80"/>
        <v>1.6E-2</v>
      </c>
      <c r="F168" s="13">
        <f t="shared" si="80"/>
        <v>9.9010000000000001E-2</v>
      </c>
      <c r="G168" s="13">
        <f t="shared" si="80"/>
        <v>8.7379999999999999E-2</v>
      </c>
      <c r="H168" s="13">
        <f t="shared" si="80"/>
        <v>4.478E-2</v>
      </c>
      <c r="I168" s="13">
        <f t="shared" si="80"/>
        <v>1.149E-2</v>
      </c>
      <c r="J168" s="14">
        <f t="shared" si="80"/>
        <v>0</v>
      </c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</row>
    <row r="169" spans="1:193" ht="24.75" thickBot="1" x14ac:dyDescent="0.25">
      <c r="A169" s="78"/>
      <c r="B169" s="79" t="s">
        <v>14</v>
      </c>
      <c r="C169" s="28">
        <f>SUM(D169+E169+F169+G169+H169+I169+J169)</f>
        <v>1.33005</v>
      </c>
      <c r="D169" s="29">
        <f t="shared" ref="D169:J169" si="81">ROUND(D168*5,5)</f>
        <v>3.6749999999999998E-2</v>
      </c>
      <c r="E169" s="29">
        <f t="shared" si="81"/>
        <v>0.08</v>
      </c>
      <c r="F169" s="29">
        <f t="shared" si="81"/>
        <v>0.49504999999999999</v>
      </c>
      <c r="G169" s="29">
        <f t="shared" si="81"/>
        <v>0.43690000000000001</v>
      </c>
      <c r="H169" s="29">
        <f t="shared" si="81"/>
        <v>0.22389999999999999</v>
      </c>
      <c r="I169" s="29">
        <f t="shared" si="81"/>
        <v>5.7450000000000001E-2</v>
      </c>
      <c r="J169" s="30">
        <f t="shared" si="81"/>
        <v>0</v>
      </c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</row>
    <row r="170" spans="1:193" ht="24.75" thickBot="1" x14ac:dyDescent="0.3">
      <c r="A170" s="76" t="s">
        <v>55</v>
      </c>
      <c r="B170" s="41"/>
      <c r="J170" s="45" t="s">
        <v>56</v>
      </c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</row>
    <row r="171" spans="1:193" ht="36" customHeight="1" x14ac:dyDescent="0.2">
      <c r="A171" s="46" t="s">
        <v>1</v>
      </c>
      <c r="B171" s="47" t="s">
        <v>2</v>
      </c>
      <c r="C171" s="48" t="s">
        <v>3</v>
      </c>
      <c r="D171" s="49" t="s">
        <v>4</v>
      </c>
      <c r="E171" s="49" t="s">
        <v>5</v>
      </c>
      <c r="F171" s="49" t="s">
        <v>6</v>
      </c>
      <c r="G171" s="49" t="s">
        <v>7</v>
      </c>
      <c r="H171" s="49" t="s">
        <v>8</v>
      </c>
      <c r="I171" s="49" t="s">
        <v>9</v>
      </c>
      <c r="J171" s="50" t="s">
        <v>10</v>
      </c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</row>
    <row r="172" spans="1:193" x14ac:dyDescent="0.2">
      <c r="A172" s="62" t="s">
        <v>57</v>
      </c>
      <c r="B172" s="63" t="s">
        <v>12</v>
      </c>
      <c r="C172" s="1">
        <f>D172+E172+F172+G172+H172+I172+J172</f>
        <v>61</v>
      </c>
      <c r="D172" s="88" t="s">
        <v>93</v>
      </c>
      <c r="E172" s="89">
        <v>6</v>
      </c>
      <c r="F172" s="89">
        <v>16</v>
      </c>
      <c r="G172" s="89">
        <v>23</v>
      </c>
      <c r="H172" s="89">
        <v>15</v>
      </c>
      <c r="I172" s="89">
        <v>1</v>
      </c>
      <c r="J172" s="90" t="s">
        <v>93</v>
      </c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</row>
    <row r="173" spans="1:193" x14ac:dyDescent="0.25">
      <c r="A173" s="51"/>
      <c r="B173" s="52" t="s">
        <v>13</v>
      </c>
      <c r="C173" s="2">
        <f>SUM(D173:J173)</f>
        <v>2128</v>
      </c>
      <c r="D173" s="10">
        <v>241</v>
      </c>
      <c r="E173" s="10">
        <v>293</v>
      </c>
      <c r="F173" s="10">
        <v>236</v>
      </c>
      <c r="G173" s="10">
        <v>289</v>
      </c>
      <c r="H173" s="10">
        <v>276</v>
      </c>
      <c r="I173" s="10">
        <v>375</v>
      </c>
      <c r="J173" s="11">
        <v>418</v>
      </c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</row>
    <row r="174" spans="1:193" x14ac:dyDescent="0.2">
      <c r="A174" s="51"/>
      <c r="B174" s="52"/>
      <c r="C174" s="67" t="s">
        <v>2</v>
      </c>
      <c r="D174" s="13">
        <f t="shared" ref="D174:J174" si="82">ROUND(D172/D173,5)</f>
        <v>0</v>
      </c>
      <c r="E174" s="13">
        <f t="shared" si="82"/>
        <v>2.0480000000000002E-2</v>
      </c>
      <c r="F174" s="13">
        <f t="shared" si="82"/>
        <v>6.7799999999999999E-2</v>
      </c>
      <c r="G174" s="13">
        <f t="shared" si="82"/>
        <v>7.9579999999999998E-2</v>
      </c>
      <c r="H174" s="13">
        <f t="shared" si="82"/>
        <v>5.4350000000000002E-2</v>
      </c>
      <c r="I174" s="13">
        <f t="shared" si="82"/>
        <v>2.6700000000000001E-3</v>
      </c>
      <c r="J174" s="14">
        <f t="shared" si="82"/>
        <v>0</v>
      </c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</row>
    <row r="175" spans="1:193" x14ac:dyDescent="0.2">
      <c r="A175" s="81"/>
      <c r="B175" s="69" t="s">
        <v>14</v>
      </c>
      <c r="C175" s="15">
        <f>SUM(D175+E175+F175+G175+H175+I175+J175)</f>
        <v>1.1243999999999998</v>
      </c>
      <c r="D175" s="17">
        <f t="shared" ref="D175:J175" si="83">ROUND(D174*5,5)</f>
        <v>0</v>
      </c>
      <c r="E175" s="17">
        <f t="shared" si="83"/>
        <v>0.1024</v>
      </c>
      <c r="F175" s="17">
        <f t="shared" si="83"/>
        <v>0.33900000000000002</v>
      </c>
      <c r="G175" s="17">
        <f t="shared" si="83"/>
        <v>0.39789999999999998</v>
      </c>
      <c r="H175" s="17">
        <f t="shared" si="83"/>
        <v>0.27174999999999999</v>
      </c>
      <c r="I175" s="17">
        <f t="shared" si="83"/>
        <v>1.3350000000000001E-2</v>
      </c>
      <c r="J175" s="18">
        <f t="shared" si="83"/>
        <v>0</v>
      </c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</row>
    <row r="176" spans="1:193" x14ac:dyDescent="0.2">
      <c r="A176" s="62" t="s">
        <v>58</v>
      </c>
      <c r="B176" s="63" t="s">
        <v>12</v>
      </c>
      <c r="C176" s="1">
        <f>D176+E176+F176+G176+H176+I176+J176</f>
        <v>66</v>
      </c>
      <c r="D176" s="83" t="s">
        <v>93</v>
      </c>
      <c r="E176" s="83">
        <v>10</v>
      </c>
      <c r="F176" s="83">
        <v>14</v>
      </c>
      <c r="G176" s="83">
        <v>27</v>
      </c>
      <c r="H176" s="83">
        <v>12</v>
      </c>
      <c r="I176" s="83">
        <v>3</v>
      </c>
      <c r="J176" s="84" t="s">
        <v>93</v>
      </c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</row>
    <row r="177" spans="1:193" x14ac:dyDescent="0.25">
      <c r="A177" s="51"/>
      <c r="B177" s="52" t="s">
        <v>13</v>
      </c>
      <c r="C177" s="2">
        <f>SUM(D177:J177)</f>
        <v>2136</v>
      </c>
      <c r="D177" s="10">
        <v>303</v>
      </c>
      <c r="E177" s="10">
        <v>225</v>
      </c>
      <c r="F177" s="10">
        <v>206</v>
      </c>
      <c r="G177" s="10">
        <v>268</v>
      </c>
      <c r="H177" s="10">
        <v>278</v>
      </c>
      <c r="I177" s="10">
        <v>412</v>
      </c>
      <c r="J177" s="11">
        <v>444</v>
      </c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</row>
    <row r="178" spans="1:193" x14ac:dyDescent="0.2">
      <c r="A178" s="51"/>
      <c r="B178" s="52"/>
      <c r="C178" s="67" t="s">
        <v>2</v>
      </c>
      <c r="D178" s="13">
        <f t="shared" ref="D178:J178" si="84">ROUND(D176/D177,5)</f>
        <v>0</v>
      </c>
      <c r="E178" s="13">
        <f t="shared" si="84"/>
        <v>4.444E-2</v>
      </c>
      <c r="F178" s="13">
        <f t="shared" si="84"/>
        <v>6.7960000000000007E-2</v>
      </c>
      <c r="G178" s="13">
        <f t="shared" si="84"/>
        <v>0.10075000000000001</v>
      </c>
      <c r="H178" s="13">
        <f t="shared" si="84"/>
        <v>4.317E-2</v>
      </c>
      <c r="I178" s="13">
        <f t="shared" si="84"/>
        <v>7.28E-3</v>
      </c>
      <c r="J178" s="14">
        <f t="shared" si="84"/>
        <v>0</v>
      </c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</row>
    <row r="179" spans="1:193" x14ac:dyDescent="0.2">
      <c r="A179" s="81"/>
      <c r="B179" s="69" t="s">
        <v>14</v>
      </c>
      <c r="C179" s="15">
        <f>SUM(D179+E179+F179+G179+H179+I179+J179)</f>
        <v>1.3180000000000001</v>
      </c>
      <c r="D179" s="17">
        <f t="shared" ref="D179:J179" si="85">ROUND(D178*5,5)</f>
        <v>0</v>
      </c>
      <c r="E179" s="17">
        <f t="shared" si="85"/>
        <v>0.22220000000000001</v>
      </c>
      <c r="F179" s="17">
        <f t="shared" si="85"/>
        <v>0.33979999999999999</v>
      </c>
      <c r="G179" s="17">
        <f t="shared" si="85"/>
        <v>0.50375000000000003</v>
      </c>
      <c r="H179" s="17">
        <f t="shared" si="85"/>
        <v>0.21584999999999999</v>
      </c>
      <c r="I179" s="17">
        <f t="shared" si="85"/>
        <v>3.6400000000000002E-2</v>
      </c>
      <c r="J179" s="18">
        <f t="shared" si="85"/>
        <v>0</v>
      </c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</row>
    <row r="180" spans="1:193" x14ac:dyDescent="0.2">
      <c r="A180" s="62" t="s">
        <v>59</v>
      </c>
      <c r="B180" s="63" t="s">
        <v>12</v>
      </c>
      <c r="C180" s="1">
        <f>D180+E180+F180+G180+H180+I180+J180</f>
        <v>52</v>
      </c>
      <c r="D180" s="83" t="s">
        <v>93</v>
      </c>
      <c r="E180" s="83">
        <v>10</v>
      </c>
      <c r="F180" s="83">
        <v>17</v>
      </c>
      <c r="G180" s="83">
        <v>9</v>
      </c>
      <c r="H180" s="83">
        <v>14</v>
      </c>
      <c r="I180" s="83">
        <v>2</v>
      </c>
      <c r="J180" s="84" t="s">
        <v>93</v>
      </c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</row>
    <row r="181" spans="1:193" x14ac:dyDescent="0.25">
      <c r="A181" s="51"/>
      <c r="B181" s="52" t="s">
        <v>13</v>
      </c>
      <c r="C181" s="2">
        <f>SUM(D181:J181)</f>
        <v>2335</v>
      </c>
      <c r="D181" s="10">
        <v>305</v>
      </c>
      <c r="E181" s="10">
        <v>272</v>
      </c>
      <c r="F181" s="10">
        <v>241</v>
      </c>
      <c r="G181" s="10">
        <v>262</v>
      </c>
      <c r="H181" s="10">
        <v>341</v>
      </c>
      <c r="I181" s="10">
        <v>429</v>
      </c>
      <c r="J181" s="11">
        <v>485</v>
      </c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</row>
    <row r="182" spans="1:193" x14ac:dyDescent="0.2">
      <c r="A182" s="51"/>
      <c r="B182" s="52"/>
      <c r="C182" s="67" t="s">
        <v>2</v>
      </c>
      <c r="D182" s="13">
        <f t="shared" ref="D182:J182" si="86">ROUND(D180/D181,5)</f>
        <v>0</v>
      </c>
      <c r="E182" s="13">
        <f t="shared" si="86"/>
        <v>3.6760000000000001E-2</v>
      </c>
      <c r="F182" s="13">
        <f t="shared" si="86"/>
        <v>7.0540000000000005E-2</v>
      </c>
      <c r="G182" s="13">
        <f t="shared" si="86"/>
        <v>3.4349999999999999E-2</v>
      </c>
      <c r="H182" s="13">
        <f t="shared" si="86"/>
        <v>4.1059999999999999E-2</v>
      </c>
      <c r="I182" s="13">
        <f t="shared" si="86"/>
        <v>4.6600000000000001E-3</v>
      </c>
      <c r="J182" s="14">
        <f t="shared" si="86"/>
        <v>0</v>
      </c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</row>
    <row r="183" spans="1:193" x14ac:dyDescent="0.2">
      <c r="A183" s="81"/>
      <c r="B183" s="69" t="s">
        <v>14</v>
      </c>
      <c r="C183" s="15">
        <f>SUM(D183+E183+F183+G183+H183+I183+J183)</f>
        <v>0.93685000000000007</v>
      </c>
      <c r="D183" s="17">
        <f t="shared" ref="D183:J183" si="87">ROUND(D182*5,5)</f>
        <v>0</v>
      </c>
      <c r="E183" s="17">
        <f t="shared" si="87"/>
        <v>0.18379999999999999</v>
      </c>
      <c r="F183" s="17">
        <f t="shared" si="87"/>
        <v>0.35270000000000001</v>
      </c>
      <c r="G183" s="17">
        <f t="shared" si="87"/>
        <v>0.17175000000000001</v>
      </c>
      <c r="H183" s="17">
        <f t="shared" si="87"/>
        <v>0.20530000000000001</v>
      </c>
      <c r="I183" s="17">
        <f t="shared" si="87"/>
        <v>2.3300000000000001E-2</v>
      </c>
      <c r="J183" s="18">
        <f t="shared" si="87"/>
        <v>0</v>
      </c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  <c r="FA183" s="43"/>
      <c r="FB183" s="43"/>
      <c r="FC183" s="43"/>
      <c r="FD183" s="43"/>
      <c r="FE183" s="43"/>
      <c r="FF183" s="43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</row>
    <row r="184" spans="1:193" x14ac:dyDescent="0.2">
      <c r="A184" s="62" t="s">
        <v>60</v>
      </c>
      <c r="B184" s="63" t="s">
        <v>12</v>
      </c>
      <c r="C184" s="1">
        <f>D184+E184+F184+G184+H184+I184+J184</f>
        <v>26</v>
      </c>
      <c r="D184" s="83">
        <v>2</v>
      </c>
      <c r="E184" s="83" t="s">
        <v>93</v>
      </c>
      <c r="F184" s="83">
        <v>7</v>
      </c>
      <c r="G184" s="83">
        <v>11</v>
      </c>
      <c r="H184" s="83">
        <v>3</v>
      </c>
      <c r="I184" s="82">
        <v>3</v>
      </c>
      <c r="J184" s="84" t="s">
        <v>93</v>
      </c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  <c r="FA184" s="43"/>
      <c r="FB184" s="43"/>
      <c r="FC184" s="43"/>
      <c r="FD184" s="43"/>
      <c r="FE184" s="43"/>
      <c r="FF184" s="43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</row>
    <row r="185" spans="1:193" x14ac:dyDescent="0.25">
      <c r="A185" s="51"/>
      <c r="B185" s="52" t="s">
        <v>13</v>
      </c>
      <c r="C185" s="2">
        <f>SUM(D185:J185)</f>
        <v>1119</v>
      </c>
      <c r="D185" s="10">
        <v>133</v>
      </c>
      <c r="E185" s="10">
        <v>151</v>
      </c>
      <c r="F185" s="10">
        <v>144</v>
      </c>
      <c r="G185" s="10">
        <v>141</v>
      </c>
      <c r="H185" s="10">
        <v>146</v>
      </c>
      <c r="I185" s="10">
        <v>206</v>
      </c>
      <c r="J185" s="11">
        <v>198</v>
      </c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  <c r="FA185" s="43"/>
      <c r="FB185" s="43"/>
      <c r="FC185" s="43"/>
      <c r="FD185" s="43"/>
      <c r="FE185" s="43"/>
      <c r="FF185" s="43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</row>
    <row r="186" spans="1:193" x14ac:dyDescent="0.25">
      <c r="A186" s="91"/>
      <c r="B186" s="52"/>
      <c r="C186" s="67"/>
      <c r="D186" s="13">
        <f t="shared" ref="D186:J186" si="88">ROUND(D184/D185,5)</f>
        <v>1.504E-2</v>
      </c>
      <c r="E186" s="13">
        <f t="shared" si="88"/>
        <v>0</v>
      </c>
      <c r="F186" s="13">
        <f t="shared" si="88"/>
        <v>4.861E-2</v>
      </c>
      <c r="G186" s="13">
        <f t="shared" si="88"/>
        <v>7.8009999999999996E-2</v>
      </c>
      <c r="H186" s="13">
        <f t="shared" si="88"/>
        <v>2.0549999999999999E-2</v>
      </c>
      <c r="I186" s="13">
        <f t="shared" si="88"/>
        <v>1.456E-2</v>
      </c>
      <c r="J186" s="14">
        <f t="shared" si="88"/>
        <v>0</v>
      </c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</row>
    <row r="187" spans="1:193" x14ac:dyDescent="0.25">
      <c r="A187" s="91"/>
      <c r="B187" s="60" t="s">
        <v>14</v>
      </c>
      <c r="C187" s="7">
        <f>SUM(D187+E187+F187+G187+H187+I187+J187)</f>
        <v>0.88384999999999991</v>
      </c>
      <c r="D187" s="31">
        <f t="shared" ref="D187:J187" si="89">ROUND(D186*5,5)</f>
        <v>7.5200000000000003E-2</v>
      </c>
      <c r="E187" s="17">
        <f t="shared" si="89"/>
        <v>0</v>
      </c>
      <c r="F187" s="17">
        <f t="shared" si="89"/>
        <v>0.24304999999999999</v>
      </c>
      <c r="G187" s="17">
        <f t="shared" si="89"/>
        <v>0.39005000000000001</v>
      </c>
      <c r="H187" s="17">
        <f t="shared" si="89"/>
        <v>0.10274999999999999</v>
      </c>
      <c r="I187" s="17">
        <f t="shared" si="89"/>
        <v>7.2800000000000004E-2</v>
      </c>
      <c r="J187" s="18">
        <f t="shared" si="89"/>
        <v>0</v>
      </c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</row>
    <row r="188" spans="1:193" x14ac:dyDescent="0.2">
      <c r="A188" s="62" t="s">
        <v>61</v>
      </c>
      <c r="B188" s="63" t="s">
        <v>12</v>
      </c>
      <c r="C188" s="1">
        <f>D188+E188+F188+G188+H188+I188+J188</f>
        <v>110</v>
      </c>
      <c r="D188" s="83">
        <v>1</v>
      </c>
      <c r="E188" s="83">
        <v>15</v>
      </c>
      <c r="F188" s="83">
        <v>24</v>
      </c>
      <c r="G188" s="83">
        <v>40</v>
      </c>
      <c r="H188" s="83">
        <v>24</v>
      </c>
      <c r="I188" s="83">
        <v>5</v>
      </c>
      <c r="J188" s="84">
        <v>1</v>
      </c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</row>
    <row r="189" spans="1:193" x14ac:dyDescent="0.25">
      <c r="A189" s="51"/>
      <c r="B189" s="52" t="s">
        <v>13</v>
      </c>
      <c r="C189" s="2">
        <f>SUM(D189:J189)</f>
        <v>3885</v>
      </c>
      <c r="D189" s="10">
        <v>472</v>
      </c>
      <c r="E189" s="10">
        <v>473</v>
      </c>
      <c r="F189" s="10">
        <v>400</v>
      </c>
      <c r="G189" s="10">
        <v>506</v>
      </c>
      <c r="H189" s="10">
        <v>572</v>
      </c>
      <c r="I189" s="10">
        <v>659</v>
      </c>
      <c r="J189" s="11">
        <v>803</v>
      </c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</row>
    <row r="190" spans="1:193" x14ac:dyDescent="0.2">
      <c r="A190" s="51"/>
      <c r="B190" s="52"/>
      <c r="C190" s="67"/>
      <c r="D190" s="13">
        <f t="shared" ref="D190:J190" si="90">ROUND(D188/D189,5)</f>
        <v>2.1199999999999999E-3</v>
      </c>
      <c r="E190" s="13">
        <f t="shared" si="90"/>
        <v>3.1710000000000002E-2</v>
      </c>
      <c r="F190" s="13">
        <f t="shared" si="90"/>
        <v>0.06</v>
      </c>
      <c r="G190" s="13">
        <f t="shared" si="90"/>
        <v>7.9049999999999995E-2</v>
      </c>
      <c r="H190" s="13">
        <f t="shared" si="90"/>
        <v>4.1959999999999997E-2</v>
      </c>
      <c r="I190" s="13">
        <f t="shared" si="90"/>
        <v>7.5900000000000004E-3</v>
      </c>
      <c r="J190" s="14">
        <f t="shared" si="90"/>
        <v>1.25E-3</v>
      </c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  <c r="FA190" s="43"/>
      <c r="FB190" s="43"/>
      <c r="FC190" s="43"/>
      <c r="FD190" s="43"/>
      <c r="FE190" s="43"/>
      <c r="FF190" s="43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</row>
    <row r="191" spans="1:193" x14ac:dyDescent="0.2">
      <c r="A191" s="81"/>
      <c r="B191" s="69" t="s">
        <v>14</v>
      </c>
      <c r="C191" s="15">
        <f>SUM(D191+E191+F191+G191+H191+I191+J191)</f>
        <v>1.1183999999999998</v>
      </c>
      <c r="D191" s="17">
        <f t="shared" ref="D191:J191" si="91">ROUND(D190*5,5)</f>
        <v>1.06E-2</v>
      </c>
      <c r="E191" s="17">
        <f t="shared" si="91"/>
        <v>0.15855</v>
      </c>
      <c r="F191" s="17">
        <f t="shared" si="91"/>
        <v>0.3</v>
      </c>
      <c r="G191" s="17">
        <f t="shared" si="91"/>
        <v>0.39524999999999999</v>
      </c>
      <c r="H191" s="17">
        <f t="shared" si="91"/>
        <v>0.20979999999999999</v>
      </c>
      <c r="I191" s="17">
        <f t="shared" si="91"/>
        <v>3.7949999999999998E-2</v>
      </c>
      <c r="J191" s="18">
        <f t="shared" si="91"/>
        <v>6.2500000000000003E-3</v>
      </c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  <c r="FA191" s="43"/>
      <c r="FB191" s="43"/>
      <c r="FC191" s="43"/>
      <c r="FD191" s="43"/>
      <c r="FE191" s="43"/>
      <c r="FF191" s="43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</row>
    <row r="192" spans="1:193" x14ac:dyDescent="0.2">
      <c r="A192" s="62" t="s">
        <v>62</v>
      </c>
      <c r="B192" s="63" t="s">
        <v>12</v>
      </c>
      <c r="C192" s="1">
        <f>D192+E192+F192+G192+H192+I192+J192</f>
        <v>75</v>
      </c>
      <c r="D192" s="86" t="s">
        <v>93</v>
      </c>
      <c r="E192" s="86">
        <v>2</v>
      </c>
      <c r="F192" s="86">
        <v>11</v>
      </c>
      <c r="G192" s="86">
        <v>27</v>
      </c>
      <c r="H192" s="86">
        <v>23</v>
      </c>
      <c r="I192" s="92">
        <v>12</v>
      </c>
      <c r="J192" s="87" t="s">
        <v>93</v>
      </c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  <c r="FA192" s="43"/>
      <c r="FB192" s="43"/>
      <c r="FC192" s="43"/>
      <c r="FD192" s="43"/>
      <c r="FE192" s="43"/>
      <c r="FF192" s="43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</row>
    <row r="193" spans="1:193" x14ac:dyDescent="0.25">
      <c r="A193" s="51"/>
      <c r="B193" s="52" t="s">
        <v>13</v>
      </c>
      <c r="C193" s="2">
        <f>SUM(D193:J193)</f>
        <v>2159</v>
      </c>
      <c r="D193" s="10">
        <v>265</v>
      </c>
      <c r="E193" s="10">
        <v>210</v>
      </c>
      <c r="F193" s="10">
        <v>166</v>
      </c>
      <c r="G193" s="10">
        <v>244</v>
      </c>
      <c r="H193" s="10">
        <v>376</v>
      </c>
      <c r="I193" s="10">
        <v>468</v>
      </c>
      <c r="J193" s="11">
        <v>430</v>
      </c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  <c r="FA193" s="43"/>
      <c r="FB193" s="43"/>
      <c r="FC193" s="43"/>
      <c r="FD193" s="43"/>
      <c r="FE193" s="43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</row>
    <row r="194" spans="1:193" x14ac:dyDescent="0.2">
      <c r="A194" s="51"/>
      <c r="B194" s="52"/>
      <c r="C194" s="67"/>
      <c r="D194" s="13">
        <f t="shared" ref="D194:J194" si="92">ROUND(D192/D193,5)</f>
        <v>0</v>
      </c>
      <c r="E194" s="13">
        <f t="shared" si="92"/>
        <v>9.5200000000000007E-3</v>
      </c>
      <c r="F194" s="13">
        <f t="shared" si="92"/>
        <v>6.6269999999999996E-2</v>
      </c>
      <c r="G194" s="13">
        <f t="shared" si="92"/>
        <v>0.11065999999999999</v>
      </c>
      <c r="H194" s="13">
        <f t="shared" si="92"/>
        <v>6.1170000000000002E-2</v>
      </c>
      <c r="I194" s="13">
        <f t="shared" si="92"/>
        <v>2.564E-2</v>
      </c>
      <c r="J194" s="14">
        <f t="shared" si="92"/>
        <v>0</v>
      </c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</row>
    <row r="195" spans="1:193" x14ac:dyDescent="0.2">
      <c r="A195" s="81"/>
      <c r="B195" s="69" t="s">
        <v>14</v>
      </c>
      <c r="C195" s="15">
        <f>SUM(D195+E195+F195+G195+H195+I195+J195)</f>
        <v>1.3663000000000001</v>
      </c>
      <c r="D195" s="17">
        <f t="shared" ref="D195:J195" si="93">ROUND(D194*5,5)</f>
        <v>0</v>
      </c>
      <c r="E195" s="17">
        <f t="shared" si="93"/>
        <v>4.7600000000000003E-2</v>
      </c>
      <c r="F195" s="17">
        <f t="shared" si="93"/>
        <v>0.33134999999999998</v>
      </c>
      <c r="G195" s="17">
        <f t="shared" si="93"/>
        <v>0.55330000000000001</v>
      </c>
      <c r="H195" s="17">
        <f t="shared" si="93"/>
        <v>0.30585000000000001</v>
      </c>
      <c r="I195" s="17">
        <f t="shared" si="93"/>
        <v>0.12820000000000001</v>
      </c>
      <c r="J195" s="18">
        <f t="shared" si="93"/>
        <v>0</v>
      </c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</row>
    <row r="196" spans="1:193" x14ac:dyDescent="0.2">
      <c r="A196" s="62" t="s">
        <v>63</v>
      </c>
      <c r="B196" s="63" t="s">
        <v>12</v>
      </c>
      <c r="C196" s="1">
        <f>D196+E196+F196+G196+H196+I196+J196</f>
        <v>30</v>
      </c>
      <c r="D196" s="83" t="s">
        <v>93</v>
      </c>
      <c r="E196" s="83">
        <v>4</v>
      </c>
      <c r="F196" s="83">
        <v>11</v>
      </c>
      <c r="G196" s="83">
        <v>11</v>
      </c>
      <c r="H196" s="83">
        <v>3</v>
      </c>
      <c r="I196" s="83">
        <v>1</v>
      </c>
      <c r="J196" s="84" t="s">
        <v>93</v>
      </c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</row>
    <row r="197" spans="1:193" x14ac:dyDescent="0.25">
      <c r="A197" s="51"/>
      <c r="B197" s="52" t="s">
        <v>13</v>
      </c>
      <c r="C197" s="2">
        <f>SUM(D197:J197)</f>
        <v>1065</v>
      </c>
      <c r="D197" s="10">
        <v>142</v>
      </c>
      <c r="E197" s="10">
        <v>123</v>
      </c>
      <c r="F197" s="10">
        <v>118</v>
      </c>
      <c r="G197" s="10">
        <v>146</v>
      </c>
      <c r="H197" s="10">
        <v>160</v>
      </c>
      <c r="I197" s="10">
        <v>191</v>
      </c>
      <c r="J197" s="11">
        <v>185</v>
      </c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</row>
    <row r="198" spans="1:193" x14ac:dyDescent="0.2">
      <c r="A198" s="51"/>
      <c r="B198" s="52"/>
      <c r="C198" s="67" t="s">
        <v>2</v>
      </c>
      <c r="D198" s="13">
        <f t="shared" ref="D198:J198" si="94">ROUND(D196/D197,5)</f>
        <v>0</v>
      </c>
      <c r="E198" s="13">
        <f t="shared" si="94"/>
        <v>3.252E-2</v>
      </c>
      <c r="F198" s="13">
        <f t="shared" si="94"/>
        <v>9.3219999999999997E-2</v>
      </c>
      <c r="G198" s="13">
        <f t="shared" si="94"/>
        <v>7.5340000000000004E-2</v>
      </c>
      <c r="H198" s="13">
        <f t="shared" si="94"/>
        <v>1.8749999999999999E-2</v>
      </c>
      <c r="I198" s="13">
        <f t="shared" si="94"/>
        <v>5.2399999999999999E-3</v>
      </c>
      <c r="J198" s="14">
        <f t="shared" si="94"/>
        <v>0</v>
      </c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</row>
    <row r="199" spans="1:193" x14ac:dyDescent="0.2">
      <c r="A199" s="51"/>
      <c r="B199" s="60" t="s">
        <v>14</v>
      </c>
      <c r="C199" s="7">
        <f>SUM(D199+E199+F199+G199+H199+I199+J199)</f>
        <v>1.1253500000000001</v>
      </c>
      <c r="D199" s="24">
        <f t="shared" ref="D199:J199" si="95">ROUND(D198*5,5)</f>
        <v>0</v>
      </c>
      <c r="E199" s="24">
        <f t="shared" si="95"/>
        <v>0.16259999999999999</v>
      </c>
      <c r="F199" s="24">
        <f t="shared" si="95"/>
        <v>0.46610000000000001</v>
      </c>
      <c r="G199" s="24">
        <f t="shared" si="95"/>
        <v>0.37669999999999998</v>
      </c>
      <c r="H199" s="24">
        <f t="shared" si="95"/>
        <v>9.375E-2</v>
      </c>
      <c r="I199" s="24">
        <f t="shared" si="95"/>
        <v>2.6200000000000001E-2</v>
      </c>
      <c r="J199" s="25">
        <f t="shared" si="95"/>
        <v>0</v>
      </c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</row>
    <row r="200" spans="1:193" x14ac:dyDescent="0.2">
      <c r="A200" s="62" t="s">
        <v>64</v>
      </c>
      <c r="B200" s="63" t="s">
        <v>12</v>
      </c>
      <c r="C200" s="1">
        <f>D200+E200+F200+G200+H200+I200+J200</f>
        <v>55</v>
      </c>
      <c r="D200" s="86">
        <v>1</v>
      </c>
      <c r="E200" s="86">
        <v>8</v>
      </c>
      <c r="F200" s="86">
        <v>11</v>
      </c>
      <c r="G200" s="86">
        <v>20</v>
      </c>
      <c r="H200" s="86">
        <v>10</v>
      </c>
      <c r="I200" s="86">
        <v>5</v>
      </c>
      <c r="J200" s="87" t="s">
        <v>93</v>
      </c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</row>
    <row r="201" spans="1:193" x14ac:dyDescent="0.25">
      <c r="A201" s="51"/>
      <c r="B201" s="52" t="s">
        <v>13</v>
      </c>
      <c r="C201" s="2">
        <f>SUM(D201:J201)</f>
        <v>2487</v>
      </c>
      <c r="D201" s="10">
        <v>343</v>
      </c>
      <c r="E201" s="10">
        <v>339</v>
      </c>
      <c r="F201" s="10">
        <v>235</v>
      </c>
      <c r="G201" s="10">
        <v>278</v>
      </c>
      <c r="H201" s="10">
        <v>346</v>
      </c>
      <c r="I201" s="10">
        <v>444</v>
      </c>
      <c r="J201" s="11">
        <v>502</v>
      </c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</row>
    <row r="202" spans="1:193" x14ac:dyDescent="0.2">
      <c r="A202" s="51"/>
      <c r="B202" s="52"/>
      <c r="C202" s="67"/>
      <c r="D202" s="13">
        <f t="shared" ref="D202:J202" si="96">ROUND(D200/D201,5)</f>
        <v>2.9199999999999999E-3</v>
      </c>
      <c r="E202" s="13">
        <f t="shared" si="96"/>
        <v>2.3599999999999999E-2</v>
      </c>
      <c r="F202" s="13">
        <f t="shared" si="96"/>
        <v>4.6809999999999997E-2</v>
      </c>
      <c r="G202" s="13">
        <f t="shared" si="96"/>
        <v>7.1940000000000004E-2</v>
      </c>
      <c r="H202" s="13">
        <f t="shared" si="96"/>
        <v>2.8899999999999999E-2</v>
      </c>
      <c r="I202" s="13">
        <f t="shared" si="96"/>
        <v>1.1259999999999999E-2</v>
      </c>
      <c r="J202" s="14">
        <f t="shared" si="96"/>
        <v>0</v>
      </c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</row>
    <row r="203" spans="1:193" x14ac:dyDescent="0.2">
      <c r="A203" s="51"/>
      <c r="B203" s="60" t="s">
        <v>14</v>
      </c>
      <c r="C203" s="7">
        <f>SUM(D203+E203+F203+G203+H203+I203+J203)</f>
        <v>0.92715000000000003</v>
      </c>
      <c r="D203" s="24">
        <f t="shared" ref="D203:J203" si="97">ROUND(D202*5,5)</f>
        <v>1.46E-2</v>
      </c>
      <c r="E203" s="24">
        <f t="shared" si="97"/>
        <v>0.11799999999999999</v>
      </c>
      <c r="F203" s="24">
        <f t="shared" si="97"/>
        <v>0.23405000000000001</v>
      </c>
      <c r="G203" s="24">
        <f t="shared" si="97"/>
        <v>0.35970000000000002</v>
      </c>
      <c r="H203" s="24">
        <f t="shared" si="97"/>
        <v>0.14449999999999999</v>
      </c>
      <c r="I203" s="24">
        <f t="shared" si="97"/>
        <v>5.6300000000000003E-2</v>
      </c>
      <c r="J203" s="25">
        <f t="shared" si="97"/>
        <v>0</v>
      </c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</row>
    <row r="204" spans="1:193" x14ac:dyDescent="0.2">
      <c r="A204" s="62" t="s">
        <v>65</v>
      </c>
      <c r="B204" s="63" t="s">
        <v>12</v>
      </c>
      <c r="C204" s="1">
        <f>D204+E204+F204+G204+H204+I204+J204</f>
        <v>58</v>
      </c>
      <c r="D204" s="86" t="s">
        <v>93</v>
      </c>
      <c r="E204" s="86">
        <v>4</v>
      </c>
      <c r="F204" s="86">
        <v>14</v>
      </c>
      <c r="G204" s="86">
        <v>23</v>
      </c>
      <c r="H204" s="86">
        <v>13</v>
      </c>
      <c r="I204" s="86">
        <v>4</v>
      </c>
      <c r="J204" s="87" t="s">
        <v>93</v>
      </c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</row>
    <row r="205" spans="1:193" x14ac:dyDescent="0.25">
      <c r="A205" s="51"/>
      <c r="B205" s="52" t="s">
        <v>13</v>
      </c>
      <c r="C205" s="2">
        <f>SUM(D205:J205)</f>
        <v>1647</v>
      </c>
      <c r="D205" s="10">
        <v>179</v>
      </c>
      <c r="E205" s="10">
        <v>168</v>
      </c>
      <c r="F205" s="10">
        <v>189</v>
      </c>
      <c r="G205" s="10">
        <v>225</v>
      </c>
      <c r="H205" s="10">
        <v>258</v>
      </c>
      <c r="I205" s="10">
        <v>308</v>
      </c>
      <c r="J205" s="11">
        <v>320</v>
      </c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</row>
    <row r="206" spans="1:193" x14ac:dyDescent="0.2">
      <c r="A206" s="51"/>
      <c r="B206" s="52"/>
      <c r="C206" s="67" t="s">
        <v>2</v>
      </c>
      <c r="D206" s="13">
        <f t="shared" ref="D206:J206" si="98">ROUND(D204/D205,5)</f>
        <v>0</v>
      </c>
      <c r="E206" s="13">
        <f t="shared" si="98"/>
        <v>2.3810000000000001E-2</v>
      </c>
      <c r="F206" s="13">
        <f t="shared" si="98"/>
        <v>7.4069999999999997E-2</v>
      </c>
      <c r="G206" s="13">
        <f t="shared" si="98"/>
        <v>0.10222000000000001</v>
      </c>
      <c r="H206" s="13">
        <f t="shared" si="98"/>
        <v>5.0389999999999997E-2</v>
      </c>
      <c r="I206" s="13">
        <f t="shared" si="98"/>
        <v>1.299E-2</v>
      </c>
      <c r="J206" s="14">
        <f t="shared" si="98"/>
        <v>0</v>
      </c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</row>
    <row r="207" spans="1:193" x14ac:dyDescent="0.2">
      <c r="A207" s="81"/>
      <c r="B207" s="69" t="s">
        <v>14</v>
      </c>
      <c r="C207" s="15">
        <f>SUM(D207+E207+F207+G207+H207+I207+J207)</f>
        <v>1.3174000000000001</v>
      </c>
      <c r="D207" s="17">
        <f t="shared" ref="D207:J207" si="99">ROUND(D206*5,5)</f>
        <v>0</v>
      </c>
      <c r="E207" s="17">
        <f t="shared" si="99"/>
        <v>0.11905</v>
      </c>
      <c r="F207" s="17">
        <f t="shared" si="99"/>
        <v>0.37035000000000001</v>
      </c>
      <c r="G207" s="17">
        <f t="shared" si="99"/>
        <v>0.5111</v>
      </c>
      <c r="H207" s="17">
        <f t="shared" si="99"/>
        <v>0.25195000000000001</v>
      </c>
      <c r="I207" s="17">
        <f t="shared" si="99"/>
        <v>6.4949999999999994E-2</v>
      </c>
      <c r="J207" s="18">
        <f t="shared" si="99"/>
        <v>0</v>
      </c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</row>
    <row r="208" spans="1:193" x14ac:dyDescent="0.2">
      <c r="A208" s="62" t="s">
        <v>66</v>
      </c>
      <c r="B208" s="63" t="s">
        <v>12</v>
      </c>
      <c r="C208" s="1">
        <f>D208+E208+F208+G208+H208+I208+J208</f>
        <v>25</v>
      </c>
      <c r="D208" s="83" t="s">
        <v>93</v>
      </c>
      <c r="E208" s="83">
        <v>3</v>
      </c>
      <c r="F208" s="83">
        <v>11</v>
      </c>
      <c r="G208" s="83">
        <v>4</v>
      </c>
      <c r="H208" s="83">
        <v>6</v>
      </c>
      <c r="I208" s="83">
        <v>1</v>
      </c>
      <c r="J208" s="84" t="s">
        <v>93</v>
      </c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</row>
    <row r="209" spans="1:193" x14ac:dyDescent="0.25">
      <c r="A209" s="51"/>
      <c r="B209" s="52" t="s">
        <v>13</v>
      </c>
      <c r="C209" s="2">
        <f>SUM(D209:J209)</f>
        <v>972</v>
      </c>
      <c r="D209" s="10">
        <v>147</v>
      </c>
      <c r="E209" s="10">
        <v>117</v>
      </c>
      <c r="F209" s="10">
        <v>100</v>
      </c>
      <c r="G209" s="10">
        <v>112</v>
      </c>
      <c r="H209" s="10">
        <v>121</v>
      </c>
      <c r="I209" s="10">
        <v>176</v>
      </c>
      <c r="J209" s="11">
        <v>199</v>
      </c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</row>
    <row r="210" spans="1:193" x14ac:dyDescent="0.2">
      <c r="A210" s="51"/>
      <c r="B210" s="52"/>
      <c r="C210" s="67"/>
      <c r="D210" s="13">
        <f t="shared" ref="D210:J210" si="100">ROUND(D208/D209,5)</f>
        <v>0</v>
      </c>
      <c r="E210" s="13">
        <f t="shared" si="100"/>
        <v>2.564E-2</v>
      </c>
      <c r="F210" s="13">
        <f t="shared" si="100"/>
        <v>0.11</v>
      </c>
      <c r="G210" s="13">
        <f t="shared" si="100"/>
        <v>3.5709999999999999E-2</v>
      </c>
      <c r="H210" s="13">
        <f t="shared" si="100"/>
        <v>4.9590000000000002E-2</v>
      </c>
      <c r="I210" s="13">
        <f t="shared" si="100"/>
        <v>5.6800000000000002E-3</v>
      </c>
      <c r="J210" s="14">
        <f t="shared" si="100"/>
        <v>0</v>
      </c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</row>
    <row r="211" spans="1:193" x14ac:dyDescent="0.2">
      <c r="A211" s="81"/>
      <c r="B211" s="69" t="s">
        <v>14</v>
      </c>
      <c r="C211" s="15">
        <f>SUM(D211+E211+F211+G211+H211+I211+J211)</f>
        <v>1.1331</v>
      </c>
      <c r="D211" s="17">
        <f t="shared" ref="D211:J211" si="101">ROUND(D210*5,5)</f>
        <v>0</v>
      </c>
      <c r="E211" s="17">
        <f t="shared" si="101"/>
        <v>0.12820000000000001</v>
      </c>
      <c r="F211" s="17">
        <f t="shared" si="101"/>
        <v>0.55000000000000004</v>
      </c>
      <c r="G211" s="17">
        <f t="shared" si="101"/>
        <v>0.17854999999999999</v>
      </c>
      <c r="H211" s="17">
        <f t="shared" si="101"/>
        <v>0.24795</v>
      </c>
      <c r="I211" s="17">
        <f t="shared" si="101"/>
        <v>2.8400000000000002E-2</v>
      </c>
      <c r="J211" s="18">
        <f t="shared" si="101"/>
        <v>0</v>
      </c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</row>
    <row r="212" spans="1:193" x14ac:dyDescent="0.2">
      <c r="A212" s="62" t="s">
        <v>67</v>
      </c>
      <c r="B212" s="63" t="s">
        <v>12</v>
      </c>
      <c r="C212" s="1">
        <f>D212+E212+F212+G212+H212+I212+J212</f>
        <v>31</v>
      </c>
      <c r="D212" s="83" t="s">
        <v>93</v>
      </c>
      <c r="E212" s="83">
        <v>5</v>
      </c>
      <c r="F212" s="83">
        <v>7</v>
      </c>
      <c r="G212" s="83">
        <v>10</v>
      </c>
      <c r="H212" s="83">
        <v>6</v>
      </c>
      <c r="I212" s="82">
        <v>3</v>
      </c>
      <c r="J212" s="84" t="s">
        <v>93</v>
      </c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</row>
    <row r="213" spans="1:193" x14ac:dyDescent="0.25">
      <c r="A213" s="51"/>
      <c r="B213" s="52" t="s">
        <v>13</v>
      </c>
      <c r="C213" s="2">
        <f>SUM(D213:J213)</f>
        <v>1108</v>
      </c>
      <c r="D213" s="10">
        <v>156</v>
      </c>
      <c r="E213" s="10">
        <v>119</v>
      </c>
      <c r="F213" s="10">
        <v>150</v>
      </c>
      <c r="G213" s="10">
        <v>129</v>
      </c>
      <c r="H213" s="10">
        <v>156</v>
      </c>
      <c r="I213" s="10">
        <v>178</v>
      </c>
      <c r="J213" s="11">
        <v>220</v>
      </c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</row>
    <row r="214" spans="1:193" x14ac:dyDescent="0.2">
      <c r="A214" s="51"/>
      <c r="B214" s="52"/>
      <c r="C214" s="67" t="s">
        <v>2</v>
      </c>
      <c r="D214" s="13">
        <f t="shared" ref="D214:J214" si="102">ROUND(D212/D213,5)</f>
        <v>0</v>
      </c>
      <c r="E214" s="13">
        <f t="shared" si="102"/>
        <v>4.2020000000000002E-2</v>
      </c>
      <c r="F214" s="13">
        <f t="shared" si="102"/>
        <v>4.6670000000000003E-2</v>
      </c>
      <c r="G214" s="13">
        <f t="shared" si="102"/>
        <v>7.7520000000000006E-2</v>
      </c>
      <c r="H214" s="13">
        <f t="shared" si="102"/>
        <v>3.8460000000000001E-2</v>
      </c>
      <c r="I214" s="13">
        <f t="shared" si="102"/>
        <v>1.685E-2</v>
      </c>
      <c r="J214" s="14">
        <f t="shared" si="102"/>
        <v>0</v>
      </c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</row>
    <row r="215" spans="1:193" x14ac:dyDescent="0.2">
      <c r="A215" s="81"/>
      <c r="B215" s="69" t="s">
        <v>14</v>
      </c>
      <c r="C215" s="15">
        <f>SUM(D215+E215+F215+G215+H215+I215+J215)</f>
        <v>1.1075999999999999</v>
      </c>
      <c r="D215" s="17">
        <f t="shared" ref="D215:J215" si="103">ROUND(D214*5,5)</f>
        <v>0</v>
      </c>
      <c r="E215" s="17">
        <f t="shared" si="103"/>
        <v>0.21010000000000001</v>
      </c>
      <c r="F215" s="17">
        <f t="shared" si="103"/>
        <v>0.23335</v>
      </c>
      <c r="G215" s="17">
        <f t="shared" si="103"/>
        <v>0.3876</v>
      </c>
      <c r="H215" s="17">
        <f t="shared" si="103"/>
        <v>0.1923</v>
      </c>
      <c r="I215" s="17">
        <f t="shared" si="103"/>
        <v>8.4250000000000005E-2</v>
      </c>
      <c r="J215" s="18">
        <f t="shared" si="103"/>
        <v>0</v>
      </c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</row>
    <row r="216" spans="1:193" x14ac:dyDescent="0.2">
      <c r="A216" s="62" t="s">
        <v>68</v>
      </c>
      <c r="B216" s="63" t="s">
        <v>12</v>
      </c>
      <c r="C216" s="1">
        <f>D216+E216+F216+G216+H216+I216+J216</f>
        <v>32</v>
      </c>
      <c r="D216" s="82">
        <v>2</v>
      </c>
      <c r="E216" s="83">
        <v>7</v>
      </c>
      <c r="F216" s="83">
        <v>9</v>
      </c>
      <c r="G216" s="83">
        <v>9</v>
      </c>
      <c r="H216" s="83">
        <v>3</v>
      </c>
      <c r="I216" s="83">
        <v>2</v>
      </c>
      <c r="J216" s="84" t="s">
        <v>93</v>
      </c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</row>
    <row r="217" spans="1:193" x14ac:dyDescent="0.25">
      <c r="A217" s="51"/>
      <c r="B217" s="52" t="s">
        <v>13</v>
      </c>
      <c r="C217" s="2">
        <f>SUM(D217:J217)</f>
        <v>1272</v>
      </c>
      <c r="D217" s="10">
        <v>212</v>
      </c>
      <c r="E217" s="10">
        <v>147</v>
      </c>
      <c r="F217" s="10">
        <v>121</v>
      </c>
      <c r="G217" s="10">
        <v>133</v>
      </c>
      <c r="H217" s="10">
        <v>219</v>
      </c>
      <c r="I217" s="10">
        <v>200</v>
      </c>
      <c r="J217" s="11">
        <v>240</v>
      </c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</row>
    <row r="218" spans="1:193" x14ac:dyDescent="0.2">
      <c r="A218" s="51"/>
      <c r="B218" s="52"/>
      <c r="C218" s="67"/>
      <c r="D218" s="13">
        <f t="shared" ref="D218:J218" si="104">ROUND(D216/D217,5)</f>
        <v>9.4299999999999991E-3</v>
      </c>
      <c r="E218" s="13">
        <f t="shared" si="104"/>
        <v>4.7620000000000003E-2</v>
      </c>
      <c r="F218" s="13">
        <f t="shared" si="104"/>
        <v>7.4380000000000002E-2</v>
      </c>
      <c r="G218" s="13">
        <f t="shared" si="104"/>
        <v>6.7669999999999994E-2</v>
      </c>
      <c r="H218" s="13">
        <f t="shared" si="104"/>
        <v>1.37E-2</v>
      </c>
      <c r="I218" s="13">
        <f t="shared" si="104"/>
        <v>0.01</v>
      </c>
      <c r="J218" s="14">
        <f t="shared" si="104"/>
        <v>0</v>
      </c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</row>
    <row r="219" spans="1:193" x14ac:dyDescent="0.2">
      <c r="A219" s="81"/>
      <c r="B219" s="69" t="s">
        <v>14</v>
      </c>
      <c r="C219" s="15">
        <f>SUM(D219+E219+F219+G219+H219+I219+J219)</f>
        <v>1.1140000000000001</v>
      </c>
      <c r="D219" s="17">
        <f t="shared" ref="D219:J219" si="105">ROUND(D218*5,5)</f>
        <v>4.7149999999999997E-2</v>
      </c>
      <c r="E219" s="17">
        <f t="shared" si="105"/>
        <v>0.23810000000000001</v>
      </c>
      <c r="F219" s="17">
        <f t="shared" si="105"/>
        <v>0.37190000000000001</v>
      </c>
      <c r="G219" s="17">
        <f t="shared" si="105"/>
        <v>0.33834999999999998</v>
      </c>
      <c r="H219" s="17">
        <f t="shared" si="105"/>
        <v>6.8500000000000005E-2</v>
      </c>
      <c r="I219" s="17">
        <f t="shared" si="105"/>
        <v>0.05</v>
      </c>
      <c r="J219" s="18">
        <f t="shared" si="105"/>
        <v>0</v>
      </c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</row>
    <row r="220" spans="1:193" x14ac:dyDescent="0.2">
      <c r="A220" s="62" t="s">
        <v>69</v>
      </c>
      <c r="B220" s="63" t="s">
        <v>12</v>
      </c>
      <c r="C220" s="1">
        <f>D220+E220+F220+G220+H220+I220+J220</f>
        <v>21</v>
      </c>
      <c r="D220" s="83" t="s">
        <v>93</v>
      </c>
      <c r="E220" s="83">
        <v>2</v>
      </c>
      <c r="F220" s="83">
        <v>2</v>
      </c>
      <c r="G220" s="83">
        <v>9</v>
      </c>
      <c r="H220" s="83">
        <v>6</v>
      </c>
      <c r="I220" s="82">
        <v>2</v>
      </c>
      <c r="J220" s="84" t="s">
        <v>93</v>
      </c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</row>
    <row r="221" spans="1:193" x14ac:dyDescent="0.25">
      <c r="A221" s="51"/>
      <c r="B221" s="52" t="s">
        <v>13</v>
      </c>
      <c r="C221" s="2">
        <f>SUM(D221:J221)</f>
        <v>938</v>
      </c>
      <c r="D221" s="10">
        <v>122</v>
      </c>
      <c r="E221" s="10">
        <v>93</v>
      </c>
      <c r="F221" s="10">
        <v>76</v>
      </c>
      <c r="G221" s="10">
        <v>104</v>
      </c>
      <c r="H221" s="10">
        <v>138</v>
      </c>
      <c r="I221" s="10">
        <v>181</v>
      </c>
      <c r="J221" s="11">
        <v>224</v>
      </c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</row>
    <row r="222" spans="1:193" x14ac:dyDescent="0.2">
      <c r="A222" s="51"/>
      <c r="B222" s="52"/>
      <c r="C222" s="67"/>
      <c r="D222" s="13">
        <f t="shared" ref="D222:J222" si="106">ROUND(D220/D221,5)</f>
        <v>0</v>
      </c>
      <c r="E222" s="13">
        <f t="shared" si="106"/>
        <v>2.1510000000000001E-2</v>
      </c>
      <c r="F222" s="13">
        <f t="shared" si="106"/>
        <v>2.632E-2</v>
      </c>
      <c r="G222" s="13">
        <f t="shared" si="106"/>
        <v>8.6540000000000006E-2</v>
      </c>
      <c r="H222" s="13">
        <f t="shared" si="106"/>
        <v>4.3479999999999998E-2</v>
      </c>
      <c r="I222" s="13">
        <f t="shared" si="106"/>
        <v>1.1050000000000001E-2</v>
      </c>
      <c r="J222" s="14">
        <f t="shared" si="106"/>
        <v>0</v>
      </c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</row>
    <row r="223" spans="1:193" x14ac:dyDescent="0.2">
      <c r="A223" s="85"/>
      <c r="B223" s="69" t="s">
        <v>14</v>
      </c>
      <c r="C223" s="15">
        <f>SUM(D223+E223+F223+G223+H223+I223+J223)</f>
        <v>0.94450000000000001</v>
      </c>
      <c r="D223" s="17">
        <f t="shared" ref="D223:J223" si="107">ROUND(D222*5,5)</f>
        <v>0</v>
      </c>
      <c r="E223" s="17">
        <f t="shared" si="107"/>
        <v>0.10755000000000001</v>
      </c>
      <c r="F223" s="17">
        <f t="shared" si="107"/>
        <v>0.13159999999999999</v>
      </c>
      <c r="G223" s="17">
        <f t="shared" si="107"/>
        <v>0.43269999999999997</v>
      </c>
      <c r="H223" s="17">
        <f t="shared" si="107"/>
        <v>0.21740000000000001</v>
      </c>
      <c r="I223" s="17">
        <f t="shared" si="107"/>
        <v>5.525E-2</v>
      </c>
      <c r="J223" s="18">
        <f t="shared" si="107"/>
        <v>0</v>
      </c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</row>
    <row r="224" spans="1:193" x14ac:dyDescent="0.2">
      <c r="A224" s="51" t="s">
        <v>70</v>
      </c>
      <c r="B224" s="63" t="s">
        <v>12</v>
      </c>
      <c r="C224" s="1">
        <f>D224+E224+F224+G224+H224+I224+J224</f>
        <v>29</v>
      </c>
      <c r="D224" s="83">
        <v>1</v>
      </c>
      <c r="E224" s="83">
        <v>1</v>
      </c>
      <c r="F224" s="83">
        <v>4</v>
      </c>
      <c r="G224" s="83">
        <v>16</v>
      </c>
      <c r="H224" s="83">
        <v>6</v>
      </c>
      <c r="I224" s="83">
        <v>1</v>
      </c>
      <c r="J224" s="84" t="s">
        <v>93</v>
      </c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</row>
    <row r="225" spans="1:193" x14ac:dyDescent="0.25">
      <c r="A225" s="51"/>
      <c r="B225" s="52" t="s">
        <v>13</v>
      </c>
      <c r="C225" s="2">
        <f>SUM(D225:J225)</f>
        <v>1016</v>
      </c>
      <c r="D225" s="10">
        <v>134</v>
      </c>
      <c r="E225" s="10">
        <v>138</v>
      </c>
      <c r="F225" s="10">
        <v>95</v>
      </c>
      <c r="G225" s="10">
        <v>113</v>
      </c>
      <c r="H225" s="10">
        <v>145</v>
      </c>
      <c r="I225" s="10">
        <v>178</v>
      </c>
      <c r="J225" s="11">
        <v>213</v>
      </c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</row>
    <row r="226" spans="1:193" x14ac:dyDescent="0.2">
      <c r="A226" s="51"/>
      <c r="B226" s="52"/>
      <c r="C226" s="67" t="s">
        <v>2</v>
      </c>
      <c r="D226" s="13">
        <f t="shared" ref="D226:J226" si="108">ROUND(D224/D225,5)</f>
        <v>7.4599999999999996E-3</v>
      </c>
      <c r="E226" s="13">
        <f t="shared" si="108"/>
        <v>7.2500000000000004E-3</v>
      </c>
      <c r="F226" s="13">
        <f t="shared" si="108"/>
        <v>4.2110000000000002E-2</v>
      </c>
      <c r="G226" s="13">
        <f t="shared" si="108"/>
        <v>0.14158999999999999</v>
      </c>
      <c r="H226" s="13">
        <f t="shared" si="108"/>
        <v>4.138E-2</v>
      </c>
      <c r="I226" s="13">
        <f t="shared" si="108"/>
        <v>5.62E-3</v>
      </c>
      <c r="J226" s="14">
        <f t="shared" si="108"/>
        <v>0</v>
      </c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</row>
    <row r="227" spans="1:193" ht="24.75" thickBot="1" x14ac:dyDescent="0.25">
      <c r="A227" s="78"/>
      <c r="B227" s="79" t="s">
        <v>14</v>
      </c>
      <c r="C227" s="28">
        <f>SUM(D227+E227+F227+G227+H227+I227+J227)</f>
        <v>1.22705</v>
      </c>
      <c r="D227" s="29">
        <f t="shared" ref="D227:J227" si="109">ROUND(D226*5,5)</f>
        <v>3.73E-2</v>
      </c>
      <c r="E227" s="29">
        <f t="shared" si="109"/>
        <v>3.6249999999999998E-2</v>
      </c>
      <c r="F227" s="29">
        <f t="shared" si="109"/>
        <v>0.21054999999999999</v>
      </c>
      <c r="G227" s="29">
        <f t="shared" si="109"/>
        <v>0.70794999999999997</v>
      </c>
      <c r="H227" s="29">
        <f t="shared" si="109"/>
        <v>0.2069</v>
      </c>
      <c r="I227" s="29">
        <f t="shared" si="109"/>
        <v>2.81E-2</v>
      </c>
      <c r="J227" s="30">
        <f t="shared" si="109"/>
        <v>0</v>
      </c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</row>
    <row r="228" spans="1:193" ht="57.75" customHeight="1" x14ac:dyDescent="0.2">
      <c r="A228" s="99" t="s">
        <v>97</v>
      </c>
      <c r="B228" s="99"/>
      <c r="C228" s="99"/>
      <c r="D228" s="99"/>
      <c r="E228" s="99"/>
      <c r="F228" s="99"/>
      <c r="G228" s="99"/>
      <c r="H228" s="99"/>
      <c r="I228" s="99"/>
      <c r="J228" s="99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</row>
    <row r="229" spans="1:193" ht="26.25" customHeight="1" x14ac:dyDescent="0.2">
      <c r="A229" s="100" t="s">
        <v>71</v>
      </c>
      <c r="B229" s="100"/>
      <c r="C229" s="100"/>
      <c r="D229" s="100"/>
      <c r="E229" s="100"/>
      <c r="F229" s="100"/>
      <c r="G229" s="100"/>
      <c r="H229" s="100"/>
      <c r="I229" s="100"/>
      <c r="J229" s="100"/>
    </row>
    <row r="230" spans="1:193" ht="24.75" thickBot="1" x14ac:dyDescent="0.3">
      <c r="A230" s="76" t="s">
        <v>55</v>
      </c>
      <c r="B230" s="41"/>
      <c r="J230" s="45" t="s">
        <v>72</v>
      </c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43"/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</row>
    <row r="231" spans="1:193" ht="36" customHeight="1" x14ac:dyDescent="0.2">
      <c r="A231" s="46" t="s">
        <v>73</v>
      </c>
      <c r="B231" s="47" t="s">
        <v>2</v>
      </c>
      <c r="C231" s="48" t="s">
        <v>3</v>
      </c>
      <c r="D231" s="49" t="s">
        <v>4</v>
      </c>
      <c r="E231" s="49" t="s">
        <v>5</v>
      </c>
      <c r="F231" s="49" t="s">
        <v>6</v>
      </c>
      <c r="G231" s="49" t="s">
        <v>7</v>
      </c>
      <c r="H231" s="49" t="s">
        <v>8</v>
      </c>
      <c r="I231" s="49" t="s">
        <v>9</v>
      </c>
      <c r="J231" s="50" t="s">
        <v>10</v>
      </c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</row>
    <row r="232" spans="1:193" ht="25.5" customHeight="1" x14ac:dyDescent="0.2">
      <c r="A232" s="93" t="s">
        <v>74</v>
      </c>
      <c r="B232" s="63" t="s">
        <v>12</v>
      </c>
      <c r="C232" s="1">
        <f>D232+E232+F232+G232+H232+I232+J232</f>
        <v>5527</v>
      </c>
      <c r="D232" s="32">
        <f t="shared" ref="D232:J233" si="110">SUM(D16,D106)</f>
        <v>26</v>
      </c>
      <c r="E232" s="32">
        <f t="shared" si="110"/>
        <v>295</v>
      </c>
      <c r="F232" s="32">
        <f t="shared" si="110"/>
        <v>1320</v>
      </c>
      <c r="G232" s="32">
        <f t="shared" si="110"/>
        <v>2147</v>
      </c>
      <c r="H232" s="32">
        <f t="shared" si="110"/>
        <v>1375</v>
      </c>
      <c r="I232" s="32">
        <f t="shared" si="110"/>
        <v>350</v>
      </c>
      <c r="J232" s="33">
        <f t="shared" si="110"/>
        <v>14</v>
      </c>
    </row>
    <row r="233" spans="1:193" ht="25.5" customHeight="1" x14ac:dyDescent="0.2">
      <c r="A233" s="94"/>
      <c r="B233" s="52" t="s">
        <v>13</v>
      </c>
      <c r="C233" s="2">
        <f>SUM(D233:J233)</f>
        <v>149847</v>
      </c>
      <c r="D233" s="3">
        <f>SUM(D17,D107)</f>
        <v>14539</v>
      </c>
      <c r="E233" s="3">
        <f t="shared" si="110"/>
        <v>19144</v>
      </c>
      <c r="F233" s="3">
        <f t="shared" si="110"/>
        <v>21161</v>
      </c>
      <c r="G233" s="3">
        <f t="shared" si="110"/>
        <v>21140</v>
      </c>
      <c r="H233" s="3">
        <f t="shared" si="110"/>
        <v>21629</v>
      </c>
      <c r="I233" s="3">
        <f t="shared" si="110"/>
        <v>24462</v>
      </c>
      <c r="J233" s="4">
        <f t="shared" si="110"/>
        <v>27772</v>
      </c>
    </row>
    <row r="234" spans="1:193" ht="25.5" customHeight="1" x14ac:dyDescent="0.2">
      <c r="A234" s="94"/>
      <c r="B234" s="52"/>
      <c r="C234" s="67"/>
      <c r="D234" s="5">
        <f t="shared" ref="D234:J234" si="111">ROUND(D232/D233,5)</f>
        <v>1.7899999999999999E-3</v>
      </c>
      <c r="E234" s="5">
        <f t="shared" si="111"/>
        <v>1.541E-2</v>
      </c>
      <c r="F234" s="5">
        <f t="shared" si="111"/>
        <v>6.2379999999999998E-2</v>
      </c>
      <c r="G234" s="5">
        <f t="shared" si="111"/>
        <v>0.10156</v>
      </c>
      <c r="H234" s="5">
        <f t="shared" si="111"/>
        <v>6.3570000000000002E-2</v>
      </c>
      <c r="I234" s="5">
        <f t="shared" si="111"/>
        <v>1.431E-2</v>
      </c>
      <c r="J234" s="6">
        <f t="shared" si="111"/>
        <v>5.0000000000000001E-4</v>
      </c>
    </row>
    <row r="235" spans="1:193" ht="25.5" customHeight="1" x14ac:dyDescent="0.2">
      <c r="A235" s="95"/>
      <c r="B235" s="69" t="s">
        <v>14</v>
      </c>
      <c r="C235" s="15">
        <f>SUM(D235+E235+F235+G235+H235+I235+J235)</f>
        <v>1.2976000000000001</v>
      </c>
      <c r="D235" s="16">
        <f t="shared" ref="D235:J235" si="112">ROUND(D234*5,5)</f>
        <v>8.9499999999999996E-3</v>
      </c>
      <c r="E235" s="16">
        <f t="shared" si="112"/>
        <v>7.7049999999999993E-2</v>
      </c>
      <c r="F235" s="16">
        <f t="shared" si="112"/>
        <v>0.31190000000000001</v>
      </c>
      <c r="G235" s="16">
        <f t="shared" si="112"/>
        <v>0.50780000000000003</v>
      </c>
      <c r="H235" s="16">
        <f t="shared" si="112"/>
        <v>0.31785000000000002</v>
      </c>
      <c r="I235" s="16">
        <f t="shared" si="112"/>
        <v>7.1550000000000002E-2</v>
      </c>
      <c r="J235" s="23">
        <f t="shared" si="112"/>
        <v>2.5000000000000001E-3</v>
      </c>
    </row>
    <row r="236" spans="1:193" ht="25.5" customHeight="1" x14ac:dyDescent="0.2">
      <c r="A236" s="93" t="s">
        <v>75</v>
      </c>
      <c r="B236" s="63" t="s">
        <v>12</v>
      </c>
      <c r="C236" s="1">
        <f>D236+E236+F236+G236+H236+I236+J236</f>
        <v>6303</v>
      </c>
      <c r="D236" s="32">
        <f>SUM(D32,D76,D84)</f>
        <v>35</v>
      </c>
      <c r="E236" s="32">
        <f t="shared" ref="D236:J237" si="113">SUM(E32,E76,E84)</f>
        <v>398</v>
      </c>
      <c r="F236" s="32">
        <f t="shared" si="113"/>
        <v>1507</v>
      </c>
      <c r="G236" s="32">
        <f t="shared" si="113"/>
        <v>2450</v>
      </c>
      <c r="H236" s="32">
        <f t="shared" si="113"/>
        <v>1563</v>
      </c>
      <c r="I236" s="32">
        <f t="shared" si="113"/>
        <v>343</v>
      </c>
      <c r="J236" s="33">
        <f t="shared" si="113"/>
        <v>7</v>
      </c>
    </row>
    <row r="237" spans="1:193" ht="25.5" customHeight="1" x14ac:dyDescent="0.2">
      <c r="A237" s="94"/>
      <c r="B237" s="52" t="s">
        <v>13</v>
      </c>
      <c r="C237" s="2">
        <f>SUM(D237:J237)</f>
        <v>167003</v>
      </c>
      <c r="D237" s="3">
        <f t="shared" si="113"/>
        <v>17483</v>
      </c>
      <c r="E237" s="3">
        <f t="shared" si="113"/>
        <v>19333</v>
      </c>
      <c r="F237" s="3">
        <f t="shared" si="113"/>
        <v>20059</v>
      </c>
      <c r="G237" s="3">
        <f t="shared" si="113"/>
        <v>23148</v>
      </c>
      <c r="H237" s="3">
        <f t="shared" si="113"/>
        <v>25201</v>
      </c>
      <c r="I237" s="3">
        <f t="shared" si="113"/>
        <v>29179</v>
      </c>
      <c r="J237" s="4">
        <f t="shared" si="113"/>
        <v>32600</v>
      </c>
    </row>
    <row r="238" spans="1:193" ht="25.5" customHeight="1" x14ac:dyDescent="0.2">
      <c r="A238" s="94"/>
      <c r="B238" s="52"/>
      <c r="C238" s="67"/>
      <c r="D238" s="5">
        <f t="shared" ref="D238:J238" si="114">ROUND(D236/D237,5)</f>
        <v>2E-3</v>
      </c>
      <c r="E238" s="5">
        <f t="shared" si="114"/>
        <v>2.0590000000000001E-2</v>
      </c>
      <c r="F238" s="5">
        <f t="shared" si="114"/>
        <v>7.5130000000000002E-2</v>
      </c>
      <c r="G238" s="5">
        <f t="shared" si="114"/>
        <v>0.10584</v>
      </c>
      <c r="H238" s="5">
        <f t="shared" si="114"/>
        <v>6.2019999999999999E-2</v>
      </c>
      <c r="I238" s="5">
        <f t="shared" si="114"/>
        <v>1.176E-2</v>
      </c>
      <c r="J238" s="6">
        <f t="shared" si="114"/>
        <v>2.1000000000000001E-4</v>
      </c>
    </row>
    <row r="239" spans="1:193" ht="25.5" customHeight="1" x14ac:dyDescent="0.2">
      <c r="A239" s="95"/>
      <c r="B239" s="69" t="s">
        <v>14</v>
      </c>
      <c r="C239" s="15">
        <f>SUM(D239+E239+F239+G239+H239+I239+J239)</f>
        <v>1.38775</v>
      </c>
      <c r="D239" s="16">
        <f t="shared" ref="D239:J239" si="115">ROUND(D238*5,5)</f>
        <v>0.01</v>
      </c>
      <c r="E239" s="16">
        <f t="shared" si="115"/>
        <v>0.10295</v>
      </c>
      <c r="F239" s="16">
        <f t="shared" si="115"/>
        <v>0.37564999999999998</v>
      </c>
      <c r="G239" s="16">
        <f t="shared" si="115"/>
        <v>0.5292</v>
      </c>
      <c r="H239" s="16">
        <f t="shared" si="115"/>
        <v>0.31009999999999999</v>
      </c>
      <c r="I239" s="16">
        <f t="shared" si="115"/>
        <v>5.8799999999999998E-2</v>
      </c>
      <c r="J239" s="23">
        <f t="shared" si="115"/>
        <v>1.0499999999999999E-3</v>
      </c>
    </row>
    <row r="240" spans="1:193" ht="25.5" customHeight="1" x14ac:dyDescent="0.2">
      <c r="A240" s="93" t="s">
        <v>76</v>
      </c>
      <c r="B240" s="63" t="s">
        <v>12</v>
      </c>
      <c r="C240" s="1">
        <f>D240+E240+F240+G240+H240+I240+J240</f>
        <v>839</v>
      </c>
      <c r="D240" s="34">
        <f>D36</f>
        <v>15</v>
      </c>
      <c r="E240" s="32">
        <f t="shared" ref="E240:J241" si="116">E36</f>
        <v>104</v>
      </c>
      <c r="F240" s="32">
        <f t="shared" si="116"/>
        <v>216</v>
      </c>
      <c r="G240" s="32">
        <f t="shared" si="116"/>
        <v>278</v>
      </c>
      <c r="H240" s="32">
        <f t="shared" si="116"/>
        <v>175</v>
      </c>
      <c r="I240" s="32">
        <f t="shared" si="116"/>
        <v>50</v>
      </c>
      <c r="J240" s="33">
        <f t="shared" si="116"/>
        <v>1</v>
      </c>
    </row>
    <row r="241" spans="1:10" ht="25.5" customHeight="1" x14ac:dyDescent="0.2">
      <c r="A241" s="94"/>
      <c r="B241" s="52" t="s">
        <v>13</v>
      </c>
      <c r="C241" s="2">
        <f>SUM(D241:J241)</f>
        <v>28238</v>
      </c>
      <c r="D241" s="3">
        <f>D37</f>
        <v>3451</v>
      </c>
      <c r="E241" s="3">
        <f t="shared" si="116"/>
        <v>3447</v>
      </c>
      <c r="F241" s="3">
        <f t="shared" si="116"/>
        <v>3016</v>
      </c>
      <c r="G241" s="3">
        <f t="shared" si="116"/>
        <v>3484</v>
      </c>
      <c r="H241" s="3">
        <f t="shared" si="116"/>
        <v>4159</v>
      </c>
      <c r="I241" s="3">
        <f t="shared" si="116"/>
        <v>5218</v>
      </c>
      <c r="J241" s="4">
        <f t="shared" si="116"/>
        <v>5463</v>
      </c>
    </row>
    <row r="242" spans="1:10" ht="25.5" customHeight="1" x14ac:dyDescent="0.2">
      <c r="A242" s="94"/>
      <c r="B242" s="52"/>
      <c r="C242" s="67"/>
      <c r="D242" s="5">
        <f t="shared" ref="D242:J242" si="117">ROUND(D240/D241,5)</f>
        <v>4.3499999999999997E-3</v>
      </c>
      <c r="E242" s="5">
        <f t="shared" si="117"/>
        <v>3.0169999999999999E-2</v>
      </c>
      <c r="F242" s="5">
        <f t="shared" si="117"/>
        <v>7.1620000000000003E-2</v>
      </c>
      <c r="G242" s="5">
        <f t="shared" si="117"/>
        <v>7.979E-2</v>
      </c>
      <c r="H242" s="5">
        <f t="shared" si="117"/>
        <v>4.2079999999999999E-2</v>
      </c>
      <c r="I242" s="5">
        <f t="shared" si="117"/>
        <v>9.58E-3</v>
      </c>
      <c r="J242" s="6">
        <f t="shared" si="117"/>
        <v>1.8000000000000001E-4</v>
      </c>
    </row>
    <row r="243" spans="1:10" ht="25.5" customHeight="1" x14ac:dyDescent="0.2">
      <c r="A243" s="95"/>
      <c r="B243" s="69" t="s">
        <v>14</v>
      </c>
      <c r="C243" s="15">
        <f>SUM(D243+E243+F243+G243+H243+I243+J243)</f>
        <v>1.18885</v>
      </c>
      <c r="D243" s="16">
        <f t="shared" ref="D243:J243" si="118">ROUND(D242*5,5)</f>
        <v>2.1749999999999999E-2</v>
      </c>
      <c r="E243" s="16">
        <f t="shared" si="118"/>
        <v>0.15085000000000001</v>
      </c>
      <c r="F243" s="16">
        <f t="shared" si="118"/>
        <v>0.35809999999999997</v>
      </c>
      <c r="G243" s="16">
        <f t="shared" si="118"/>
        <v>0.39895000000000003</v>
      </c>
      <c r="H243" s="16">
        <f t="shared" si="118"/>
        <v>0.2104</v>
      </c>
      <c r="I243" s="16">
        <f t="shared" si="118"/>
        <v>4.7899999999999998E-2</v>
      </c>
      <c r="J243" s="23">
        <f t="shared" si="118"/>
        <v>8.9999999999999998E-4</v>
      </c>
    </row>
    <row r="244" spans="1:10" ht="25.5" customHeight="1" x14ac:dyDescent="0.2">
      <c r="A244" s="93" t="s">
        <v>77</v>
      </c>
      <c r="B244" s="63" t="s">
        <v>12</v>
      </c>
      <c r="C244" s="1">
        <f>D244+E244+F244+G244+H244+I244+J244</f>
        <v>4824</v>
      </c>
      <c r="D244" s="34">
        <f>SUM(D44,D48,D110,D118,D122,D126,D130,D158,D162)</f>
        <v>48</v>
      </c>
      <c r="E244" s="32">
        <f t="shared" ref="E244:J245" si="119">SUM(E44,E48,E110,E118,E122,E126,E130,E158,E162)</f>
        <v>453</v>
      </c>
      <c r="F244" s="32">
        <f t="shared" si="119"/>
        <v>1192</v>
      </c>
      <c r="G244" s="32">
        <f t="shared" si="119"/>
        <v>1746</v>
      </c>
      <c r="H244" s="32">
        <f t="shared" si="119"/>
        <v>1100</v>
      </c>
      <c r="I244" s="32">
        <f t="shared" si="119"/>
        <v>277</v>
      </c>
      <c r="J244" s="33">
        <f t="shared" si="119"/>
        <v>8</v>
      </c>
    </row>
    <row r="245" spans="1:10" ht="25.5" customHeight="1" x14ac:dyDescent="0.2">
      <c r="A245" s="94"/>
      <c r="B245" s="52" t="s">
        <v>13</v>
      </c>
      <c r="C245" s="2">
        <f>SUM(D245:J245)</f>
        <v>140344</v>
      </c>
      <c r="D245" s="3">
        <f>SUM(D45,D49,D111,D119,D123,D127,D131,D159,D163)</f>
        <v>16241</v>
      </c>
      <c r="E245" s="3">
        <f t="shared" si="119"/>
        <v>17384</v>
      </c>
      <c r="F245" s="3">
        <f t="shared" si="119"/>
        <v>15868</v>
      </c>
      <c r="G245" s="3">
        <f t="shared" si="119"/>
        <v>18413</v>
      </c>
      <c r="H245" s="3">
        <f t="shared" si="119"/>
        <v>21182</v>
      </c>
      <c r="I245" s="3">
        <f t="shared" si="119"/>
        <v>24693</v>
      </c>
      <c r="J245" s="4">
        <f t="shared" si="119"/>
        <v>26563</v>
      </c>
    </row>
    <row r="246" spans="1:10" ht="25.5" customHeight="1" x14ac:dyDescent="0.2">
      <c r="A246" s="94"/>
      <c r="B246" s="52"/>
      <c r="C246" s="67"/>
      <c r="D246" s="5">
        <f t="shared" ref="D246:J246" si="120">ROUND(D244/D245,5)</f>
        <v>2.96E-3</v>
      </c>
      <c r="E246" s="5">
        <f t="shared" si="120"/>
        <v>2.606E-2</v>
      </c>
      <c r="F246" s="5">
        <f t="shared" si="120"/>
        <v>7.5120000000000006E-2</v>
      </c>
      <c r="G246" s="5">
        <f t="shared" si="120"/>
        <v>9.4820000000000002E-2</v>
      </c>
      <c r="H246" s="5">
        <f t="shared" si="120"/>
        <v>5.1929999999999997E-2</v>
      </c>
      <c r="I246" s="5">
        <f t="shared" si="120"/>
        <v>1.1220000000000001E-2</v>
      </c>
      <c r="J246" s="6">
        <f t="shared" si="120"/>
        <v>2.9999999999999997E-4</v>
      </c>
    </row>
    <row r="247" spans="1:10" ht="25.5" customHeight="1" x14ac:dyDescent="0.2">
      <c r="A247" s="95"/>
      <c r="B247" s="69" t="s">
        <v>14</v>
      </c>
      <c r="C247" s="15">
        <f>SUM(D247+E247+F247+G247+H247+I247+J247)</f>
        <v>1.3120499999999999</v>
      </c>
      <c r="D247" s="16">
        <f t="shared" ref="D247:J247" si="121">ROUND(D246*5,5)</f>
        <v>1.4800000000000001E-2</v>
      </c>
      <c r="E247" s="16">
        <f t="shared" si="121"/>
        <v>0.1303</v>
      </c>
      <c r="F247" s="16">
        <f t="shared" si="121"/>
        <v>0.37559999999999999</v>
      </c>
      <c r="G247" s="16">
        <f t="shared" si="121"/>
        <v>0.47410000000000002</v>
      </c>
      <c r="H247" s="16">
        <f t="shared" si="121"/>
        <v>0.25964999999999999</v>
      </c>
      <c r="I247" s="16">
        <f t="shared" si="121"/>
        <v>5.6099999999999997E-2</v>
      </c>
      <c r="J247" s="23">
        <f t="shared" si="121"/>
        <v>1.5E-3</v>
      </c>
    </row>
    <row r="248" spans="1:10" ht="25.5" customHeight="1" x14ac:dyDescent="0.2">
      <c r="A248" s="93" t="s">
        <v>78</v>
      </c>
      <c r="B248" s="63" t="s">
        <v>12</v>
      </c>
      <c r="C248" s="1">
        <f>D248+E248+F248+G248+H248+I248+J248</f>
        <v>767</v>
      </c>
      <c r="D248" s="32">
        <f t="shared" ref="D248:J249" si="122">SUM(D40,D192,D196,D200,D204,D208,D212)</f>
        <v>7</v>
      </c>
      <c r="E248" s="32">
        <f t="shared" si="122"/>
        <v>76</v>
      </c>
      <c r="F248" s="32">
        <f t="shared" si="122"/>
        <v>184</v>
      </c>
      <c r="G248" s="32">
        <f t="shared" si="122"/>
        <v>263</v>
      </c>
      <c r="H248" s="32">
        <f t="shared" si="122"/>
        <v>178</v>
      </c>
      <c r="I248" s="32">
        <f t="shared" si="122"/>
        <v>59</v>
      </c>
      <c r="J248" s="33">
        <f t="shared" si="122"/>
        <v>0</v>
      </c>
    </row>
    <row r="249" spans="1:10" ht="25.5" customHeight="1" x14ac:dyDescent="0.2">
      <c r="A249" s="94"/>
      <c r="B249" s="52" t="s">
        <v>13</v>
      </c>
      <c r="C249" s="2">
        <f>SUM(D249:J249)</f>
        <v>25081</v>
      </c>
      <c r="D249" s="3">
        <f t="shared" si="122"/>
        <v>3134</v>
      </c>
      <c r="E249" s="3">
        <f t="shared" si="122"/>
        <v>2879</v>
      </c>
      <c r="F249" s="3">
        <f t="shared" si="122"/>
        <v>2691</v>
      </c>
      <c r="G249" s="3">
        <f t="shared" si="122"/>
        <v>3133</v>
      </c>
      <c r="H249" s="3">
        <f t="shared" si="122"/>
        <v>3674</v>
      </c>
      <c r="I249" s="3">
        <f t="shared" si="122"/>
        <v>4561</v>
      </c>
      <c r="J249" s="4">
        <f t="shared" si="122"/>
        <v>5009</v>
      </c>
    </row>
    <row r="250" spans="1:10" ht="25.5" customHeight="1" x14ac:dyDescent="0.2">
      <c r="A250" s="94"/>
      <c r="B250" s="52"/>
      <c r="C250" s="67"/>
      <c r="D250" s="5">
        <f t="shared" ref="D250:J250" si="123">ROUND(D248/D249,5)</f>
        <v>2.2300000000000002E-3</v>
      </c>
      <c r="E250" s="5">
        <f t="shared" si="123"/>
        <v>2.64E-2</v>
      </c>
      <c r="F250" s="5">
        <f t="shared" si="123"/>
        <v>6.8379999999999996E-2</v>
      </c>
      <c r="G250" s="5">
        <f t="shared" si="123"/>
        <v>8.3949999999999997E-2</v>
      </c>
      <c r="H250" s="5">
        <f t="shared" si="123"/>
        <v>4.845E-2</v>
      </c>
      <c r="I250" s="5">
        <f t="shared" si="123"/>
        <v>1.294E-2</v>
      </c>
      <c r="J250" s="6">
        <f t="shared" si="123"/>
        <v>0</v>
      </c>
    </row>
    <row r="251" spans="1:10" ht="25.5" customHeight="1" x14ac:dyDescent="0.2">
      <c r="A251" s="95"/>
      <c r="B251" s="69" t="s">
        <v>14</v>
      </c>
      <c r="C251" s="15">
        <f>SUM(D251+E251+F251+G251+H251+I251+J251)</f>
        <v>1.2117500000000001</v>
      </c>
      <c r="D251" s="16">
        <f t="shared" ref="D251:J251" si="124">ROUND(D250*5,5)</f>
        <v>1.115E-2</v>
      </c>
      <c r="E251" s="16">
        <f t="shared" si="124"/>
        <v>0.13200000000000001</v>
      </c>
      <c r="F251" s="16">
        <f t="shared" si="124"/>
        <v>0.34189999999999998</v>
      </c>
      <c r="G251" s="16">
        <f t="shared" si="124"/>
        <v>0.41975000000000001</v>
      </c>
      <c r="H251" s="16">
        <f t="shared" si="124"/>
        <v>0.24224999999999999</v>
      </c>
      <c r="I251" s="16">
        <f t="shared" si="124"/>
        <v>6.4699999999999994E-2</v>
      </c>
      <c r="J251" s="23">
        <f t="shared" si="124"/>
        <v>0</v>
      </c>
    </row>
    <row r="252" spans="1:10" ht="25.5" customHeight="1" x14ac:dyDescent="0.2">
      <c r="A252" s="93" t="s">
        <v>79</v>
      </c>
      <c r="B252" s="63" t="s">
        <v>12</v>
      </c>
      <c r="C252" s="1">
        <f>D252+E252+F252+G252+H252+I252+J252</f>
        <v>262</v>
      </c>
      <c r="D252" s="32">
        <f t="shared" ref="D252:J253" si="125">SUM(D68,D150,D216,D220)</f>
        <v>3</v>
      </c>
      <c r="E252" s="32">
        <f t="shared" si="125"/>
        <v>23</v>
      </c>
      <c r="F252" s="32">
        <f t="shared" si="125"/>
        <v>68</v>
      </c>
      <c r="G252" s="32">
        <f t="shared" si="125"/>
        <v>88</v>
      </c>
      <c r="H252" s="32">
        <f t="shared" si="125"/>
        <v>69</v>
      </c>
      <c r="I252" s="32">
        <f t="shared" si="125"/>
        <v>11</v>
      </c>
      <c r="J252" s="33">
        <f t="shared" si="125"/>
        <v>0</v>
      </c>
    </row>
    <row r="253" spans="1:10" ht="25.5" customHeight="1" x14ac:dyDescent="0.2">
      <c r="A253" s="94"/>
      <c r="B253" s="52" t="s">
        <v>13</v>
      </c>
      <c r="C253" s="2">
        <f>SUM(D253:J253)</f>
        <v>9893</v>
      </c>
      <c r="D253" s="3">
        <f t="shared" si="125"/>
        <v>1342</v>
      </c>
      <c r="E253" s="3">
        <f t="shared" si="125"/>
        <v>1107</v>
      </c>
      <c r="F253" s="3">
        <f t="shared" si="125"/>
        <v>898</v>
      </c>
      <c r="G253" s="3">
        <f t="shared" si="125"/>
        <v>1141</v>
      </c>
      <c r="H253" s="3">
        <f t="shared" si="125"/>
        <v>1495</v>
      </c>
      <c r="I253" s="3">
        <f t="shared" si="125"/>
        <v>1832</v>
      </c>
      <c r="J253" s="4">
        <f t="shared" si="125"/>
        <v>2078</v>
      </c>
    </row>
    <row r="254" spans="1:10" ht="25.5" customHeight="1" x14ac:dyDescent="0.2">
      <c r="A254" s="94"/>
      <c r="B254" s="52"/>
      <c r="C254" s="67"/>
      <c r="D254" s="5">
        <f t="shared" ref="D254:J254" si="126">ROUND(D252/D253,5)</f>
        <v>2.2399999999999998E-3</v>
      </c>
      <c r="E254" s="5">
        <f t="shared" si="126"/>
        <v>2.078E-2</v>
      </c>
      <c r="F254" s="5">
        <f t="shared" si="126"/>
        <v>7.5719999999999996E-2</v>
      </c>
      <c r="G254" s="5">
        <f t="shared" si="126"/>
        <v>7.7130000000000004E-2</v>
      </c>
      <c r="H254" s="5">
        <f t="shared" si="126"/>
        <v>4.6149999999999997E-2</v>
      </c>
      <c r="I254" s="5">
        <f t="shared" si="126"/>
        <v>6.0000000000000001E-3</v>
      </c>
      <c r="J254" s="6">
        <f t="shared" si="126"/>
        <v>0</v>
      </c>
    </row>
    <row r="255" spans="1:10" ht="25.5" customHeight="1" x14ac:dyDescent="0.2">
      <c r="A255" s="95"/>
      <c r="B255" s="69" t="s">
        <v>14</v>
      </c>
      <c r="C255" s="15">
        <f>SUM(D255+E255+F255+G255+H255+I255+J255)</f>
        <v>1.1401000000000001</v>
      </c>
      <c r="D255" s="16">
        <f t="shared" ref="D255:J255" si="127">ROUND(D254*5,5)</f>
        <v>1.12E-2</v>
      </c>
      <c r="E255" s="16">
        <f t="shared" si="127"/>
        <v>0.10390000000000001</v>
      </c>
      <c r="F255" s="16">
        <f t="shared" si="127"/>
        <v>0.37859999999999999</v>
      </c>
      <c r="G255" s="16">
        <f t="shared" si="127"/>
        <v>0.38564999999999999</v>
      </c>
      <c r="H255" s="16">
        <f t="shared" si="127"/>
        <v>0.23075000000000001</v>
      </c>
      <c r="I255" s="16">
        <f t="shared" si="127"/>
        <v>0.03</v>
      </c>
      <c r="J255" s="23">
        <f t="shared" si="127"/>
        <v>0</v>
      </c>
    </row>
    <row r="256" spans="1:10" ht="25.5" customHeight="1" x14ac:dyDescent="0.2">
      <c r="A256" s="93" t="s">
        <v>94</v>
      </c>
      <c r="B256" s="63" t="s">
        <v>12</v>
      </c>
      <c r="C256" s="1">
        <f>D256+E256+F256+G256+H256+I256+J256</f>
        <v>1764</v>
      </c>
      <c r="D256" s="34">
        <f>D72</f>
        <v>25</v>
      </c>
      <c r="E256" s="32">
        <f t="shared" ref="E256:J257" si="128">E72</f>
        <v>202</v>
      </c>
      <c r="F256" s="32">
        <f t="shared" si="128"/>
        <v>482</v>
      </c>
      <c r="G256" s="32">
        <f t="shared" si="128"/>
        <v>608</v>
      </c>
      <c r="H256" s="32">
        <f t="shared" si="128"/>
        <v>348</v>
      </c>
      <c r="I256" s="32">
        <f t="shared" si="128"/>
        <v>95</v>
      </c>
      <c r="J256" s="33">
        <f t="shared" si="128"/>
        <v>4</v>
      </c>
    </row>
    <row r="257" spans="1:10" ht="25.5" customHeight="1" x14ac:dyDescent="0.2">
      <c r="A257" s="94"/>
      <c r="B257" s="52" t="s">
        <v>13</v>
      </c>
      <c r="C257" s="2">
        <f>SUM(D257:J257)</f>
        <v>50074</v>
      </c>
      <c r="D257" s="3">
        <f>D73</f>
        <v>6013</v>
      </c>
      <c r="E257" s="3">
        <f t="shared" si="128"/>
        <v>6157</v>
      </c>
      <c r="F257" s="3">
        <f t="shared" si="128"/>
        <v>5930</v>
      </c>
      <c r="G257" s="3">
        <f t="shared" si="128"/>
        <v>6561</v>
      </c>
      <c r="H257" s="3">
        <f t="shared" si="128"/>
        <v>7247</v>
      </c>
      <c r="I257" s="3">
        <f t="shared" si="128"/>
        <v>8670</v>
      </c>
      <c r="J257" s="4">
        <f t="shared" si="128"/>
        <v>9496</v>
      </c>
    </row>
    <row r="258" spans="1:10" ht="25.5" customHeight="1" x14ac:dyDescent="0.2">
      <c r="A258" s="94"/>
      <c r="B258" s="52"/>
      <c r="C258" s="67"/>
      <c r="D258" s="5">
        <f t="shared" ref="D258:J258" si="129">ROUND(D256/D257,5)</f>
        <v>4.1599999999999996E-3</v>
      </c>
      <c r="E258" s="5">
        <f t="shared" si="129"/>
        <v>3.2809999999999999E-2</v>
      </c>
      <c r="F258" s="5">
        <f t="shared" si="129"/>
        <v>8.1280000000000005E-2</v>
      </c>
      <c r="G258" s="5">
        <f t="shared" si="129"/>
        <v>9.2670000000000002E-2</v>
      </c>
      <c r="H258" s="5">
        <f t="shared" si="129"/>
        <v>4.802E-2</v>
      </c>
      <c r="I258" s="5">
        <f t="shared" si="129"/>
        <v>1.0959999999999999E-2</v>
      </c>
      <c r="J258" s="6">
        <f t="shared" si="129"/>
        <v>4.2000000000000002E-4</v>
      </c>
    </row>
    <row r="259" spans="1:10" ht="25.5" customHeight="1" x14ac:dyDescent="0.2">
      <c r="A259" s="95"/>
      <c r="B259" s="69" t="s">
        <v>14</v>
      </c>
      <c r="C259" s="15">
        <f>SUM(D259+E259+F259+G259+H259+I259+J259)</f>
        <v>1.3515999999999999</v>
      </c>
      <c r="D259" s="16">
        <f t="shared" ref="D259:J259" si="130">ROUND(D258*5,5)</f>
        <v>2.0799999999999999E-2</v>
      </c>
      <c r="E259" s="16">
        <f t="shared" si="130"/>
        <v>0.16405</v>
      </c>
      <c r="F259" s="16">
        <f t="shared" si="130"/>
        <v>0.40639999999999998</v>
      </c>
      <c r="G259" s="16">
        <f t="shared" si="130"/>
        <v>0.46334999999999998</v>
      </c>
      <c r="H259" s="16">
        <f t="shared" si="130"/>
        <v>0.24010000000000001</v>
      </c>
      <c r="I259" s="16">
        <f t="shared" si="130"/>
        <v>5.4800000000000001E-2</v>
      </c>
      <c r="J259" s="23">
        <f t="shared" si="130"/>
        <v>2.0999999999999999E-3</v>
      </c>
    </row>
    <row r="260" spans="1:10" ht="25.5" customHeight="1" x14ac:dyDescent="0.2">
      <c r="A260" s="93" t="s">
        <v>80</v>
      </c>
      <c r="B260" s="63" t="s">
        <v>12</v>
      </c>
      <c r="C260" s="1">
        <f>D260+E260+F260+G260+H260+I260+J260</f>
        <v>2311</v>
      </c>
      <c r="D260" s="32">
        <f>SUM(D28,D98,D102,D114)</f>
        <v>32</v>
      </c>
      <c r="E260" s="32">
        <f t="shared" ref="D260:J261" si="131">SUM(E28,E98,E102,E114)</f>
        <v>269</v>
      </c>
      <c r="F260" s="32">
        <f t="shared" si="131"/>
        <v>635</v>
      </c>
      <c r="G260" s="32">
        <f t="shared" si="131"/>
        <v>811</v>
      </c>
      <c r="H260" s="32">
        <f t="shared" si="131"/>
        <v>446</v>
      </c>
      <c r="I260" s="32">
        <f t="shared" si="131"/>
        <v>114</v>
      </c>
      <c r="J260" s="33">
        <f t="shared" si="131"/>
        <v>4</v>
      </c>
    </row>
    <row r="261" spans="1:10" ht="25.5" customHeight="1" x14ac:dyDescent="0.2">
      <c r="A261" s="94"/>
      <c r="B261" s="52" t="s">
        <v>13</v>
      </c>
      <c r="C261" s="2">
        <f>SUM(D261:J261)</f>
        <v>59948</v>
      </c>
      <c r="D261" s="3">
        <f t="shared" si="131"/>
        <v>7065</v>
      </c>
      <c r="E261" s="3">
        <f t="shared" si="131"/>
        <v>6952</v>
      </c>
      <c r="F261" s="3">
        <f t="shared" si="131"/>
        <v>6921</v>
      </c>
      <c r="G261" s="3">
        <f t="shared" si="131"/>
        <v>8154</v>
      </c>
      <c r="H261" s="3">
        <f t="shared" si="131"/>
        <v>8835</v>
      </c>
      <c r="I261" s="3">
        <f t="shared" si="131"/>
        <v>10388</v>
      </c>
      <c r="J261" s="4">
        <f t="shared" si="131"/>
        <v>11633</v>
      </c>
    </row>
    <row r="262" spans="1:10" ht="25.5" customHeight="1" x14ac:dyDescent="0.2">
      <c r="A262" s="94"/>
      <c r="B262" s="52"/>
      <c r="C262" s="67"/>
      <c r="D262" s="5">
        <f t="shared" ref="D262:J262" si="132">ROUND(D260/D261,5)</f>
        <v>4.5300000000000002E-3</v>
      </c>
      <c r="E262" s="5">
        <f t="shared" si="132"/>
        <v>3.8690000000000002E-2</v>
      </c>
      <c r="F262" s="5">
        <f t="shared" si="132"/>
        <v>9.1749999999999998E-2</v>
      </c>
      <c r="G262" s="5">
        <f t="shared" si="132"/>
        <v>9.9460000000000007E-2</v>
      </c>
      <c r="H262" s="5">
        <f t="shared" si="132"/>
        <v>5.0479999999999997E-2</v>
      </c>
      <c r="I262" s="5">
        <f t="shared" si="132"/>
        <v>1.0970000000000001E-2</v>
      </c>
      <c r="J262" s="6">
        <f t="shared" si="132"/>
        <v>3.4000000000000002E-4</v>
      </c>
    </row>
    <row r="263" spans="1:10" ht="25.5" customHeight="1" x14ac:dyDescent="0.2">
      <c r="A263" s="95"/>
      <c r="B263" s="69" t="s">
        <v>14</v>
      </c>
      <c r="C263" s="15">
        <f>SUM(D263+E263+F263+G263+H263+I263+J263)</f>
        <v>1.4811000000000001</v>
      </c>
      <c r="D263" s="16">
        <f t="shared" ref="D263:J263" si="133">ROUND(D262*5,5)</f>
        <v>2.265E-2</v>
      </c>
      <c r="E263" s="16">
        <f t="shared" si="133"/>
        <v>0.19345000000000001</v>
      </c>
      <c r="F263" s="16">
        <f t="shared" si="133"/>
        <v>0.45874999999999999</v>
      </c>
      <c r="G263" s="16">
        <f t="shared" si="133"/>
        <v>0.49730000000000002</v>
      </c>
      <c r="H263" s="16">
        <f t="shared" si="133"/>
        <v>0.25240000000000001</v>
      </c>
      <c r="I263" s="16">
        <f t="shared" si="133"/>
        <v>5.4850000000000003E-2</v>
      </c>
      <c r="J263" s="23">
        <f t="shared" si="133"/>
        <v>1.6999999999999999E-3</v>
      </c>
    </row>
    <row r="264" spans="1:10" ht="25.5" customHeight="1" x14ac:dyDescent="0.2">
      <c r="A264" s="93" t="s">
        <v>81</v>
      </c>
      <c r="B264" s="63" t="s">
        <v>12</v>
      </c>
      <c r="C264" s="1">
        <f>D264+E264+F264+G264+H264+I264+J264</f>
        <v>3595</v>
      </c>
      <c r="D264" s="32">
        <f>SUM(D60,D80,D94)</f>
        <v>30</v>
      </c>
      <c r="E264" s="32">
        <f t="shared" ref="D264:J265" si="134">SUM(E60,E80,E94)</f>
        <v>233</v>
      </c>
      <c r="F264" s="32">
        <f t="shared" si="134"/>
        <v>907</v>
      </c>
      <c r="G264" s="32">
        <f t="shared" si="134"/>
        <v>1342</v>
      </c>
      <c r="H264" s="32">
        <f t="shared" si="134"/>
        <v>862</v>
      </c>
      <c r="I264" s="32">
        <f t="shared" si="134"/>
        <v>217</v>
      </c>
      <c r="J264" s="33">
        <f t="shared" si="134"/>
        <v>4</v>
      </c>
    </row>
    <row r="265" spans="1:10" ht="25.5" customHeight="1" x14ac:dyDescent="0.2">
      <c r="A265" s="94"/>
      <c r="B265" s="52" t="s">
        <v>13</v>
      </c>
      <c r="C265" s="2">
        <f>SUM(D265:J265)</f>
        <v>100030</v>
      </c>
      <c r="D265" s="3">
        <f t="shared" si="134"/>
        <v>11304</v>
      </c>
      <c r="E265" s="3">
        <f t="shared" si="134"/>
        <v>11676</v>
      </c>
      <c r="F265" s="3">
        <f t="shared" si="134"/>
        <v>11390</v>
      </c>
      <c r="G265" s="3">
        <f t="shared" si="134"/>
        <v>13086</v>
      </c>
      <c r="H265" s="3">
        <f t="shared" si="134"/>
        <v>14663</v>
      </c>
      <c r="I265" s="3">
        <f t="shared" si="134"/>
        <v>17793</v>
      </c>
      <c r="J265" s="4">
        <f t="shared" si="134"/>
        <v>20118</v>
      </c>
    </row>
    <row r="266" spans="1:10" ht="25.5" customHeight="1" x14ac:dyDescent="0.2">
      <c r="A266" s="94"/>
      <c r="B266" s="52"/>
      <c r="C266" s="67"/>
      <c r="D266" s="5">
        <f t="shared" ref="D266:J266" si="135">ROUND(D264/D265,5)</f>
        <v>2.65E-3</v>
      </c>
      <c r="E266" s="5">
        <f t="shared" si="135"/>
        <v>1.9959999999999999E-2</v>
      </c>
      <c r="F266" s="5">
        <f t="shared" si="135"/>
        <v>7.9630000000000006E-2</v>
      </c>
      <c r="G266" s="5">
        <f t="shared" si="135"/>
        <v>0.10255</v>
      </c>
      <c r="H266" s="5">
        <f t="shared" si="135"/>
        <v>5.8790000000000002E-2</v>
      </c>
      <c r="I266" s="5">
        <f t="shared" si="135"/>
        <v>1.2200000000000001E-2</v>
      </c>
      <c r="J266" s="6">
        <f t="shared" si="135"/>
        <v>2.0000000000000001E-4</v>
      </c>
    </row>
    <row r="267" spans="1:10" ht="25.5" customHeight="1" x14ac:dyDescent="0.2">
      <c r="A267" s="95"/>
      <c r="B267" s="69" t="s">
        <v>14</v>
      </c>
      <c r="C267" s="15">
        <f>SUM(D267+E267+F267+G267+H267+I267+J267)</f>
        <v>1.3798999999999999</v>
      </c>
      <c r="D267" s="16">
        <f t="shared" ref="D267:J267" si="136">ROUND(D266*5,5)</f>
        <v>1.325E-2</v>
      </c>
      <c r="E267" s="16">
        <f t="shared" si="136"/>
        <v>9.98E-2</v>
      </c>
      <c r="F267" s="16">
        <f t="shared" si="136"/>
        <v>0.39815</v>
      </c>
      <c r="G267" s="16">
        <f t="shared" si="136"/>
        <v>0.51275000000000004</v>
      </c>
      <c r="H267" s="16">
        <f t="shared" si="136"/>
        <v>0.29394999999999999</v>
      </c>
      <c r="I267" s="16">
        <f t="shared" si="136"/>
        <v>6.0999999999999999E-2</v>
      </c>
      <c r="J267" s="23">
        <f t="shared" si="136"/>
        <v>1E-3</v>
      </c>
    </row>
    <row r="268" spans="1:10" ht="25.5" customHeight="1" x14ac:dyDescent="0.2">
      <c r="A268" s="93" t="s">
        <v>82</v>
      </c>
      <c r="B268" s="63" t="s">
        <v>12</v>
      </c>
      <c r="C268" s="1">
        <f>D268+E268+F268+G268+H268+I268+J268</f>
        <v>518</v>
      </c>
      <c r="D268" s="32">
        <f t="shared" ref="D268:J269" si="137">SUM(D142,D166,D172,D176)</f>
        <v>2</v>
      </c>
      <c r="E268" s="32">
        <f t="shared" si="137"/>
        <v>64</v>
      </c>
      <c r="F268" s="32">
        <f t="shared" si="137"/>
        <v>131</v>
      </c>
      <c r="G268" s="32">
        <f t="shared" si="137"/>
        <v>182</v>
      </c>
      <c r="H268" s="32">
        <f t="shared" si="137"/>
        <v>108</v>
      </c>
      <c r="I268" s="32">
        <f t="shared" si="137"/>
        <v>31</v>
      </c>
      <c r="J268" s="33">
        <f t="shared" si="137"/>
        <v>0</v>
      </c>
    </row>
    <row r="269" spans="1:10" ht="25.5" customHeight="1" x14ac:dyDescent="0.2">
      <c r="A269" s="94"/>
      <c r="B269" s="52" t="s">
        <v>13</v>
      </c>
      <c r="C269" s="2">
        <f>SUM(D269:J269)</f>
        <v>17399</v>
      </c>
      <c r="D269" s="3">
        <f t="shared" si="137"/>
        <v>2241</v>
      </c>
      <c r="E269" s="3">
        <f t="shared" si="137"/>
        <v>2103</v>
      </c>
      <c r="F269" s="3">
        <f t="shared" si="137"/>
        <v>1830</v>
      </c>
      <c r="G269" s="3">
        <f t="shared" si="137"/>
        <v>2245</v>
      </c>
      <c r="H269" s="3">
        <f t="shared" si="137"/>
        <v>2445</v>
      </c>
      <c r="I269" s="3">
        <f t="shared" si="137"/>
        <v>3114</v>
      </c>
      <c r="J269" s="4">
        <f t="shared" si="137"/>
        <v>3421</v>
      </c>
    </row>
    <row r="270" spans="1:10" ht="25.5" customHeight="1" x14ac:dyDescent="0.2">
      <c r="A270" s="94"/>
      <c r="B270" s="52"/>
      <c r="C270" s="67"/>
      <c r="D270" s="5">
        <f t="shared" ref="D270:J270" si="138">ROUND(D268/D269,5)</f>
        <v>8.8999999999999995E-4</v>
      </c>
      <c r="E270" s="5">
        <f t="shared" si="138"/>
        <v>3.0429999999999999E-2</v>
      </c>
      <c r="F270" s="5">
        <f t="shared" si="138"/>
        <v>7.1580000000000005E-2</v>
      </c>
      <c r="G270" s="5">
        <f t="shared" si="138"/>
        <v>8.1070000000000003E-2</v>
      </c>
      <c r="H270" s="5">
        <f t="shared" si="138"/>
        <v>4.4170000000000001E-2</v>
      </c>
      <c r="I270" s="5">
        <f t="shared" si="138"/>
        <v>9.9600000000000001E-3</v>
      </c>
      <c r="J270" s="6">
        <f t="shared" si="138"/>
        <v>0</v>
      </c>
    </row>
    <row r="271" spans="1:10" ht="25.5" customHeight="1" x14ac:dyDescent="0.2">
      <c r="A271" s="95"/>
      <c r="B271" s="69" t="s">
        <v>14</v>
      </c>
      <c r="C271" s="15">
        <f>SUM(D271+E271+F271+G271+H271+I271+J271)</f>
        <v>1.1904999999999999</v>
      </c>
      <c r="D271" s="16">
        <f t="shared" ref="D271:J271" si="139">ROUND(D270*5,5)</f>
        <v>4.45E-3</v>
      </c>
      <c r="E271" s="16">
        <f t="shared" si="139"/>
        <v>0.15215000000000001</v>
      </c>
      <c r="F271" s="16">
        <f t="shared" si="139"/>
        <v>0.3579</v>
      </c>
      <c r="G271" s="16">
        <f t="shared" si="139"/>
        <v>0.40534999999999999</v>
      </c>
      <c r="H271" s="16">
        <f t="shared" si="139"/>
        <v>0.22084999999999999</v>
      </c>
      <c r="I271" s="16">
        <f t="shared" si="139"/>
        <v>4.9799999999999997E-2</v>
      </c>
      <c r="J271" s="23">
        <f t="shared" si="139"/>
        <v>0</v>
      </c>
    </row>
    <row r="272" spans="1:10" ht="25.5" customHeight="1" x14ac:dyDescent="0.2">
      <c r="A272" s="93" t="s">
        <v>83</v>
      </c>
      <c r="B272" s="63" t="s">
        <v>12</v>
      </c>
      <c r="C272" s="1">
        <f>D272+E272+F272+G272+H272+I272+J272</f>
        <v>733</v>
      </c>
      <c r="D272" s="32">
        <f>SUM(,D138,D56,D12)</f>
        <v>11</v>
      </c>
      <c r="E272" s="32">
        <f t="shared" ref="D272:J273" si="140">SUM(,E138,E56,E12)</f>
        <v>92</v>
      </c>
      <c r="F272" s="32">
        <f t="shared" si="140"/>
        <v>210</v>
      </c>
      <c r="G272" s="32">
        <f t="shared" si="140"/>
        <v>262</v>
      </c>
      <c r="H272" s="32">
        <f t="shared" si="140"/>
        <v>130</v>
      </c>
      <c r="I272" s="32">
        <f t="shared" si="140"/>
        <v>27</v>
      </c>
      <c r="J272" s="33">
        <f t="shared" si="140"/>
        <v>1</v>
      </c>
    </row>
    <row r="273" spans="1:10" ht="25.5" customHeight="1" x14ac:dyDescent="0.2">
      <c r="A273" s="94"/>
      <c r="B273" s="52" t="s">
        <v>13</v>
      </c>
      <c r="C273" s="2">
        <f>SUM(D273:J273)</f>
        <v>26535</v>
      </c>
      <c r="D273" s="3">
        <f t="shared" si="140"/>
        <v>3428</v>
      </c>
      <c r="E273" s="3">
        <f t="shared" si="140"/>
        <v>3206</v>
      </c>
      <c r="F273" s="3">
        <f t="shared" si="140"/>
        <v>2920</v>
      </c>
      <c r="G273" s="3">
        <f t="shared" si="140"/>
        <v>3415</v>
      </c>
      <c r="H273" s="3">
        <f t="shared" si="140"/>
        <v>3851</v>
      </c>
      <c r="I273" s="3">
        <f t="shared" si="140"/>
        <v>4513</v>
      </c>
      <c r="J273" s="4">
        <f t="shared" si="140"/>
        <v>5202</v>
      </c>
    </row>
    <row r="274" spans="1:10" ht="25.5" customHeight="1" x14ac:dyDescent="0.2">
      <c r="A274" s="94"/>
      <c r="B274" s="52"/>
      <c r="C274" s="67"/>
      <c r="D274" s="5">
        <f t="shared" ref="D274:J274" si="141">ROUND(D272/D273,5)</f>
        <v>3.2100000000000002E-3</v>
      </c>
      <c r="E274" s="5">
        <f t="shared" si="141"/>
        <v>2.87E-2</v>
      </c>
      <c r="F274" s="5">
        <f t="shared" si="141"/>
        <v>7.1919999999999998E-2</v>
      </c>
      <c r="G274" s="5">
        <f t="shared" si="141"/>
        <v>7.6719999999999997E-2</v>
      </c>
      <c r="H274" s="5">
        <f t="shared" si="141"/>
        <v>3.3759999999999998E-2</v>
      </c>
      <c r="I274" s="5">
        <f t="shared" si="141"/>
        <v>5.9800000000000001E-3</v>
      </c>
      <c r="J274" s="6">
        <f t="shared" si="141"/>
        <v>1.9000000000000001E-4</v>
      </c>
    </row>
    <row r="275" spans="1:10" ht="25.5" customHeight="1" x14ac:dyDescent="0.2">
      <c r="A275" s="95"/>
      <c r="B275" s="69" t="s">
        <v>14</v>
      </c>
      <c r="C275" s="15">
        <f>SUM(D275+E275+F275+G275+H275+I275+J275)</f>
        <v>1.1024</v>
      </c>
      <c r="D275" s="16">
        <f t="shared" ref="D275:J275" si="142">ROUND(D274*5,5)</f>
        <v>1.6049999999999998E-2</v>
      </c>
      <c r="E275" s="16">
        <f t="shared" si="142"/>
        <v>0.14349999999999999</v>
      </c>
      <c r="F275" s="16">
        <f t="shared" si="142"/>
        <v>0.35959999999999998</v>
      </c>
      <c r="G275" s="16">
        <f t="shared" si="142"/>
        <v>0.3836</v>
      </c>
      <c r="H275" s="16">
        <f t="shared" si="142"/>
        <v>0.16880000000000001</v>
      </c>
      <c r="I275" s="16">
        <f t="shared" si="142"/>
        <v>2.9899999999999999E-2</v>
      </c>
      <c r="J275" s="23">
        <f t="shared" si="142"/>
        <v>9.5E-4</v>
      </c>
    </row>
    <row r="276" spans="1:10" ht="25.5" customHeight="1" x14ac:dyDescent="0.2">
      <c r="A276" s="93" t="s">
        <v>84</v>
      </c>
      <c r="B276" s="63" t="s">
        <v>12</v>
      </c>
      <c r="C276" s="1">
        <f>D276+E276+F276+G276+H276+I276+J276</f>
        <v>1021</v>
      </c>
      <c r="D276" s="34">
        <f>SUM(D52,D154,D180,D146,D188,D184)</f>
        <v>18</v>
      </c>
      <c r="E276" s="32">
        <f t="shared" ref="E276:J277" si="143">SUM(E52,E154,E180,E146,E188,E184)</f>
        <v>133</v>
      </c>
      <c r="F276" s="32">
        <f t="shared" si="143"/>
        <v>284</v>
      </c>
      <c r="G276" s="32">
        <f t="shared" si="143"/>
        <v>307</v>
      </c>
      <c r="H276" s="32">
        <f t="shared" si="143"/>
        <v>233</v>
      </c>
      <c r="I276" s="32">
        <f t="shared" si="143"/>
        <v>44</v>
      </c>
      <c r="J276" s="33">
        <f t="shared" si="143"/>
        <v>2</v>
      </c>
    </row>
    <row r="277" spans="1:10" ht="25.5" customHeight="1" x14ac:dyDescent="0.2">
      <c r="A277" s="94"/>
      <c r="B277" s="52" t="s">
        <v>13</v>
      </c>
      <c r="C277" s="2">
        <f>SUM(D277:J277)</f>
        <v>34879</v>
      </c>
      <c r="D277" s="3">
        <f>SUM(D53,D155,D181,D147,D189,D185)</f>
        <v>4281</v>
      </c>
      <c r="E277" s="3">
        <f t="shared" si="143"/>
        <v>4445</v>
      </c>
      <c r="F277" s="3">
        <f t="shared" si="143"/>
        <v>3994</v>
      </c>
      <c r="G277" s="3">
        <f t="shared" si="143"/>
        <v>4477</v>
      </c>
      <c r="H277" s="3">
        <f t="shared" si="143"/>
        <v>5026</v>
      </c>
      <c r="I277" s="3">
        <f t="shared" si="143"/>
        <v>5901</v>
      </c>
      <c r="J277" s="4">
        <f t="shared" si="143"/>
        <v>6755</v>
      </c>
    </row>
    <row r="278" spans="1:10" ht="25.5" customHeight="1" x14ac:dyDescent="0.2">
      <c r="A278" s="94"/>
      <c r="B278" s="52"/>
      <c r="C278" s="67"/>
      <c r="D278" s="5">
        <f t="shared" ref="D278:J278" si="144">ROUND(D276/D277,5)</f>
        <v>4.1999999999999997E-3</v>
      </c>
      <c r="E278" s="5">
        <f t="shared" si="144"/>
        <v>2.9919999999999999E-2</v>
      </c>
      <c r="F278" s="5">
        <f t="shared" si="144"/>
        <v>7.1110000000000007E-2</v>
      </c>
      <c r="G278" s="5">
        <f t="shared" si="144"/>
        <v>6.8570000000000006E-2</v>
      </c>
      <c r="H278" s="5">
        <f t="shared" si="144"/>
        <v>4.6359999999999998E-2</v>
      </c>
      <c r="I278" s="5">
        <f t="shared" si="144"/>
        <v>7.4599999999999996E-3</v>
      </c>
      <c r="J278" s="6">
        <f t="shared" si="144"/>
        <v>2.9999999999999997E-4</v>
      </c>
    </row>
    <row r="279" spans="1:10" ht="25.5" customHeight="1" x14ac:dyDescent="0.2">
      <c r="A279" s="95"/>
      <c r="B279" s="69" t="s">
        <v>14</v>
      </c>
      <c r="C279" s="15">
        <f>SUM(D279+E279+F279+G279+H279+I279+J279)</f>
        <v>1.1396000000000002</v>
      </c>
      <c r="D279" s="16">
        <f t="shared" ref="D279:J279" si="145">ROUND(D278*5,5)</f>
        <v>2.1000000000000001E-2</v>
      </c>
      <c r="E279" s="16">
        <f t="shared" si="145"/>
        <v>0.14960000000000001</v>
      </c>
      <c r="F279" s="16">
        <f t="shared" si="145"/>
        <v>0.35554999999999998</v>
      </c>
      <c r="G279" s="16">
        <f t="shared" si="145"/>
        <v>0.34284999999999999</v>
      </c>
      <c r="H279" s="16">
        <f t="shared" si="145"/>
        <v>0.23180000000000001</v>
      </c>
      <c r="I279" s="16">
        <f t="shared" si="145"/>
        <v>3.73E-2</v>
      </c>
      <c r="J279" s="23">
        <f t="shared" si="145"/>
        <v>1.5E-3</v>
      </c>
    </row>
    <row r="280" spans="1:10" ht="25.5" customHeight="1" x14ac:dyDescent="0.2">
      <c r="A280" s="93" t="s">
        <v>85</v>
      </c>
      <c r="B280" s="63" t="s">
        <v>12</v>
      </c>
      <c r="C280" s="1">
        <f>D280+E280+F280+G280+H280+I280+J280</f>
        <v>611</v>
      </c>
      <c r="D280" s="32">
        <f t="shared" ref="D280:J281" si="146">SUM(D24,D90,D134,D224)</f>
        <v>7</v>
      </c>
      <c r="E280" s="32">
        <f t="shared" si="146"/>
        <v>57</v>
      </c>
      <c r="F280" s="32">
        <f t="shared" si="146"/>
        <v>144</v>
      </c>
      <c r="G280" s="32">
        <f t="shared" si="146"/>
        <v>222</v>
      </c>
      <c r="H280" s="32">
        <f t="shared" si="146"/>
        <v>140</v>
      </c>
      <c r="I280" s="32">
        <f t="shared" si="146"/>
        <v>39</v>
      </c>
      <c r="J280" s="33">
        <f t="shared" si="146"/>
        <v>2</v>
      </c>
    </row>
    <row r="281" spans="1:10" ht="25.5" customHeight="1" x14ac:dyDescent="0.2">
      <c r="A281" s="94"/>
      <c r="B281" s="52" t="s">
        <v>13</v>
      </c>
      <c r="C281" s="2">
        <f>SUM(D281:J281)</f>
        <v>18658</v>
      </c>
      <c r="D281" s="3">
        <f t="shared" si="146"/>
        <v>2321</v>
      </c>
      <c r="E281" s="3">
        <f t="shared" si="146"/>
        <v>2177</v>
      </c>
      <c r="F281" s="3">
        <f t="shared" si="146"/>
        <v>1928</v>
      </c>
      <c r="G281" s="3">
        <f t="shared" si="146"/>
        <v>2227</v>
      </c>
      <c r="H281" s="3">
        <f t="shared" si="146"/>
        <v>2694</v>
      </c>
      <c r="I281" s="3">
        <f t="shared" si="146"/>
        <v>3541</v>
      </c>
      <c r="J281" s="4">
        <f t="shared" si="146"/>
        <v>3770</v>
      </c>
    </row>
    <row r="282" spans="1:10" ht="25.5" customHeight="1" x14ac:dyDescent="0.2">
      <c r="A282" s="94"/>
      <c r="B282" s="52"/>
      <c r="C282" s="67"/>
      <c r="D282" s="5">
        <f t="shared" ref="D282:J282" si="147">ROUND(D280/D281,5)</f>
        <v>3.0200000000000001E-3</v>
      </c>
      <c r="E282" s="5">
        <f t="shared" si="147"/>
        <v>2.6179999999999998E-2</v>
      </c>
      <c r="F282" s="5">
        <f t="shared" si="147"/>
        <v>7.4690000000000006E-2</v>
      </c>
      <c r="G282" s="5">
        <f t="shared" si="147"/>
        <v>9.9690000000000001E-2</v>
      </c>
      <c r="H282" s="5">
        <f t="shared" si="147"/>
        <v>5.1970000000000002E-2</v>
      </c>
      <c r="I282" s="5">
        <f t="shared" si="147"/>
        <v>1.1010000000000001E-2</v>
      </c>
      <c r="J282" s="6">
        <f t="shared" si="147"/>
        <v>5.2999999999999998E-4</v>
      </c>
    </row>
    <row r="283" spans="1:10" ht="25.5" customHeight="1" thickBot="1" x14ac:dyDescent="0.25">
      <c r="A283" s="96"/>
      <c r="B283" s="79" t="s">
        <v>14</v>
      </c>
      <c r="C283" s="28">
        <f>SUM(D283+E283+F283+G283+H283+I283+J283)</f>
        <v>1.3354500000000002</v>
      </c>
      <c r="D283" s="35">
        <f t="shared" ref="D283:J283" si="148">ROUND(D282*5,5)</f>
        <v>1.5100000000000001E-2</v>
      </c>
      <c r="E283" s="35">
        <f t="shared" si="148"/>
        <v>0.13089999999999999</v>
      </c>
      <c r="F283" s="35">
        <f t="shared" si="148"/>
        <v>0.37345</v>
      </c>
      <c r="G283" s="35">
        <f t="shared" si="148"/>
        <v>0.49845</v>
      </c>
      <c r="H283" s="35">
        <f t="shared" si="148"/>
        <v>0.25985000000000003</v>
      </c>
      <c r="I283" s="35">
        <f t="shared" si="148"/>
        <v>5.5050000000000002E-2</v>
      </c>
      <c r="J283" s="36">
        <f t="shared" si="148"/>
        <v>2.65E-3</v>
      </c>
    </row>
  </sheetData>
  <mergeCells count="2">
    <mergeCell ref="A228:J228"/>
    <mergeCell ref="A229:J229"/>
  </mergeCells>
  <phoneticPr fontId="3"/>
  <pageMargins left="0.62992125984251968" right="0.62992125984251968" top="0.62992125984251968" bottom="0.39370078740157483" header="0.51181102362204722" footer="0.51181102362204722"/>
  <pageSetup paperSize="9" scale="39" fitToHeight="0" orientation="portrait" r:id="rId1"/>
  <headerFooter alignWithMargins="0"/>
  <rowBreaks count="3" manualBreakCount="3">
    <brk id="87" max="9" man="1"/>
    <brk id="169" max="9" man="1"/>
    <brk id="2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view="pageBreakPreview" zoomScale="60" zoomScaleNormal="100" workbookViewId="0">
      <selection activeCell="C16" sqref="C16"/>
    </sheetView>
  </sheetViews>
  <sheetFormatPr defaultRowHeight="14.25" x14ac:dyDescent="0.15"/>
  <cols>
    <col min="1" max="1" width="16" style="37" customWidth="1"/>
    <col min="2" max="2" width="52.796875" style="37" customWidth="1"/>
    <col min="3" max="16384" width="8.796875" style="37"/>
  </cols>
  <sheetData>
    <row r="1" spans="1:2" ht="17.25" x14ac:dyDescent="0.2">
      <c r="A1" s="101" t="s">
        <v>98</v>
      </c>
      <c r="B1" s="102"/>
    </row>
    <row r="2" spans="1:2" ht="17.25" x14ac:dyDescent="0.2">
      <c r="A2" s="38"/>
      <c r="B2" s="38"/>
    </row>
    <row r="3" spans="1:2" ht="17.25" x14ac:dyDescent="0.2">
      <c r="A3" s="38"/>
      <c r="B3" s="38"/>
    </row>
    <row r="5" spans="1:2" x14ac:dyDescent="0.15">
      <c r="A5" s="37" t="s">
        <v>86</v>
      </c>
      <c r="B5" s="37" t="s">
        <v>99</v>
      </c>
    </row>
    <row r="8" spans="1:2" x14ac:dyDescent="0.15">
      <c r="A8" s="37" t="s">
        <v>87</v>
      </c>
      <c r="B8" s="37" t="s">
        <v>100</v>
      </c>
    </row>
    <row r="11" spans="1:2" x14ac:dyDescent="0.15">
      <c r="B11" s="37" t="s">
        <v>88</v>
      </c>
    </row>
    <row r="12" spans="1:2" x14ac:dyDescent="0.15">
      <c r="A12" s="37" t="s">
        <v>89</v>
      </c>
      <c r="B12" s="37" t="s">
        <v>90</v>
      </c>
    </row>
    <row r="13" spans="1:2" x14ac:dyDescent="0.15">
      <c r="B13" s="37" t="s">
        <v>91</v>
      </c>
    </row>
    <row r="16" spans="1:2" x14ac:dyDescent="0.15">
      <c r="A16" s="37" t="s">
        <v>101</v>
      </c>
    </row>
    <row r="17" spans="1:1" x14ac:dyDescent="0.15">
      <c r="A17" s="37" t="s">
        <v>102</v>
      </c>
    </row>
    <row r="231" spans="1:10" ht="21" x14ac:dyDescent="0.2">
      <c r="A231" s="39"/>
    </row>
    <row r="232" spans="1:10" x14ac:dyDescent="0.1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</row>
    <row r="260" spans="3:3" x14ac:dyDescent="0.15">
      <c r="C260" s="37">
        <f>SUM(D260:J260)</f>
        <v>0</v>
      </c>
    </row>
    <row r="264" spans="3:3" x14ac:dyDescent="0.15">
      <c r="C264" s="37">
        <f>SUM(D264:J264)</f>
        <v>0</v>
      </c>
    </row>
    <row r="268" spans="3:3" x14ac:dyDescent="0.15">
      <c r="C268" s="37">
        <f>SUM(D268:J268)</f>
        <v>0</v>
      </c>
    </row>
    <row r="272" spans="3:3" x14ac:dyDescent="0.15">
      <c r="C272" s="37">
        <f>SUM(D272:J272)</f>
        <v>0</v>
      </c>
    </row>
    <row r="276" spans="3:3" x14ac:dyDescent="0.15">
      <c r="C276" s="37">
        <f>SUM(D276:J276)</f>
        <v>0</v>
      </c>
    </row>
  </sheetData>
  <mergeCells count="2">
    <mergeCell ref="A1:B1"/>
    <mergeCell ref="A232:J232"/>
  </mergeCells>
  <phoneticPr fontId="3"/>
  <pageMargins left="0.78700000000000003" right="0.78700000000000003" top="0.98399999999999999" bottom="0.98399999999999999" header="0.51200000000000001" footer="0.51200000000000001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Ｈ30市町村合計特殊出生率  </vt:lpstr>
      <vt:lpstr>説明</vt:lpstr>
      <vt:lpstr>'Ｈ30市町村合計特殊出生率  '!Print_Area</vt:lpstr>
      <vt:lpstr>説明!Print_Area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2019-12-10T00:21:49Z</cp:lastPrinted>
  <dcterms:created xsi:type="dcterms:W3CDTF">2016-12-06T04:08:39Z</dcterms:created>
  <dcterms:modified xsi:type="dcterms:W3CDTF">2019-12-18T05:28:29Z</dcterms:modified>
</cp:coreProperties>
</file>