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8075" windowHeight="7095"/>
  </bookViews>
  <sheets>
    <sheet name="Ｈ27市町村合計特殊出生率  " sheetId="1" r:id="rId1"/>
    <sheet name="説明" sheetId="2" r:id="rId2"/>
  </sheets>
  <definedNames>
    <definedName name="_xlnm.Print_Area" localSheetId="0">'Ｈ27市町村合計特殊出生率  '!$A$1:$J$283</definedName>
    <definedName name="_xlnm.Print_Area" localSheetId="1">説明!$A$1:$D$25</definedName>
  </definedNames>
  <calcPr calcId="125725"/>
</workbook>
</file>

<file path=xl/calcChain.xml><?xml version="1.0" encoding="utf-8"?>
<calcChain xmlns="http://schemas.openxmlformats.org/spreadsheetml/2006/main">
  <c r="C282" i="2"/>
  <c r="C278"/>
  <c r="C274"/>
  <c r="C270"/>
  <c r="C266"/>
  <c r="G282" i="1"/>
  <c r="G283" s="1"/>
  <c r="J281"/>
  <c r="I281"/>
  <c r="H281"/>
  <c r="G281"/>
  <c r="F281"/>
  <c r="E281"/>
  <c r="D281"/>
  <c r="C281" s="1"/>
  <c r="J280"/>
  <c r="J282" s="1"/>
  <c r="J283" s="1"/>
  <c r="I280"/>
  <c r="I282" s="1"/>
  <c r="I283" s="1"/>
  <c r="H280"/>
  <c r="H282" s="1"/>
  <c r="H283" s="1"/>
  <c r="G280"/>
  <c r="F280"/>
  <c r="F282" s="1"/>
  <c r="F283" s="1"/>
  <c r="E280"/>
  <c r="E282" s="1"/>
  <c r="E283" s="1"/>
  <c r="D280"/>
  <c r="D282" s="1"/>
  <c r="D283" s="1"/>
  <c r="J278"/>
  <c r="J279" s="1"/>
  <c r="F278"/>
  <c r="F279" s="1"/>
  <c r="J277"/>
  <c r="I277"/>
  <c r="H277"/>
  <c r="G277"/>
  <c r="F277"/>
  <c r="E277"/>
  <c r="D277"/>
  <c r="C277" s="1"/>
  <c r="J276"/>
  <c r="I276"/>
  <c r="I278" s="1"/>
  <c r="I279" s="1"/>
  <c r="H276"/>
  <c r="H278" s="1"/>
  <c r="H279" s="1"/>
  <c r="G276"/>
  <c r="G278" s="1"/>
  <c r="G279" s="1"/>
  <c r="F276"/>
  <c r="E276"/>
  <c r="E278" s="1"/>
  <c r="E279" s="1"/>
  <c r="D276"/>
  <c r="D278" s="1"/>
  <c r="D279" s="1"/>
  <c r="I274"/>
  <c r="I275" s="1"/>
  <c r="E274"/>
  <c r="E275" s="1"/>
  <c r="J273"/>
  <c r="I273"/>
  <c r="H273"/>
  <c r="G273"/>
  <c r="F273"/>
  <c r="E273"/>
  <c r="D273"/>
  <c r="C273" s="1"/>
  <c r="J272"/>
  <c r="J274" s="1"/>
  <c r="J275" s="1"/>
  <c r="I272"/>
  <c r="H272"/>
  <c r="H274" s="1"/>
  <c r="H275" s="1"/>
  <c r="G272"/>
  <c r="G274" s="1"/>
  <c r="G275" s="1"/>
  <c r="F272"/>
  <c r="F274" s="1"/>
  <c r="F275" s="1"/>
  <c r="E272"/>
  <c r="D272"/>
  <c r="D274" s="1"/>
  <c r="D275" s="1"/>
  <c r="H270"/>
  <c r="H271" s="1"/>
  <c r="D270"/>
  <c r="D271" s="1"/>
  <c r="J269"/>
  <c r="I269"/>
  <c r="H269"/>
  <c r="G269"/>
  <c r="C269" s="1"/>
  <c r="F269"/>
  <c r="E269"/>
  <c r="D269"/>
  <c r="J268"/>
  <c r="J270" s="1"/>
  <c r="J271" s="1"/>
  <c r="I268"/>
  <c r="I270" s="1"/>
  <c r="I271" s="1"/>
  <c r="H268"/>
  <c r="G268"/>
  <c r="G270" s="1"/>
  <c r="G271" s="1"/>
  <c r="F268"/>
  <c r="F270" s="1"/>
  <c r="F271" s="1"/>
  <c r="E268"/>
  <c r="E270" s="1"/>
  <c r="E271" s="1"/>
  <c r="D268"/>
  <c r="G266"/>
  <c r="G267" s="1"/>
  <c r="J265"/>
  <c r="I265"/>
  <c r="H265"/>
  <c r="G265"/>
  <c r="F265"/>
  <c r="E265"/>
  <c r="D265"/>
  <c r="C265" s="1"/>
  <c r="J264"/>
  <c r="J266" s="1"/>
  <c r="J267" s="1"/>
  <c r="I264"/>
  <c r="I266" s="1"/>
  <c r="I267" s="1"/>
  <c r="H264"/>
  <c r="H266" s="1"/>
  <c r="H267" s="1"/>
  <c r="G264"/>
  <c r="F264"/>
  <c r="F266" s="1"/>
  <c r="F267" s="1"/>
  <c r="E264"/>
  <c r="E266" s="1"/>
  <c r="E267" s="1"/>
  <c r="D264"/>
  <c r="D266" s="1"/>
  <c r="D267" s="1"/>
  <c r="J262"/>
  <c r="J263" s="1"/>
  <c r="F262"/>
  <c r="F263" s="1"/>
  <c r="J261"/>
  <c r="I261"/>
  <c r="H261"/>
  <c r="G261"/>
  <c r="F261"/>
  <c r="E261"/>
  <c r="D261"/>
  <c r="J260"/>
  <c r="I260"/>
  <c r="I262" s="1"/>
  <c r="I263" s="1"/>
  <c r="H260"/>
  <c r="H262" s="1"/>
  <c r="H263" s="1"/>
  <c r="G260"/>
  <c r="G262" s="1"/>
  <c r="G263" s="1"/>
  <c r="F260"/>
  <c r="E260"/>
  <c r="E262" s="1"/>
  <c r="E263" s="1"/>
  <c r="D260"/>
  <c r="D262" s="1"/>
  <c r="D263" s="1"/>
  <c r="E259"/>
  <c r="I258"/>
  <c r="I259" s="1"/>
  <c r="E258"/>
  <c r="J257"/>
  <c r="I257"/>
  <c r="H257"/>
  <c r="G257"/>
  <c r="F257"/>
  <c r="E257"/>
  <c r="D257"/>
  <c r="C257" s="1"/>
  <c r="J256"/>
  <c r="J258" s="1"/>
  <c r="J259" s="1"/>
  <c r="I256"/>
  <c r="H256"/>
  <c r="H258" s="1"/>
  <c r="H259" s="1"/>
  <c r="G256"/>
  <c r="G258" s="1"/>
  <c r="G259" s="1"/>
  <c r="F256"/>
  <c r="F258" s="1"/>
  <c r="F259" s="1"/>
  <c r="E256"/>
  <c r="D256"/>
  <c r="H255"/>
  <c r="H254"/>
  <c r="D254"/>
  <c r="D255" s="1"/>
  <c r="C255" s="1"/>
  <c r="J253"/>
  <c r="I253"/>
  <c r="H253"/>
  <c r="G253"/>
  <c r="C253" s="1"/>
  <c r="F253"/>
  <c r="E253"/>
  <c r="D253"/>
  <c r="J252"/>
  <c r="J254" s="1"/>
  <c r="J255" s="1"/>
  <c r="I252"/>
  <c r="I254" s="1"/>
  <c r="I255" s="1"/>
  <c r="H252"/>
  <c r="G252"/>
  <c r="G254" s="1"/>
  <c r="G255" s="1"/>
  <c r="F252"/>
  <c r="F254" s="1"/>
  <c r="F255" s="1"/>
  <c r="E252"/>
  <c r="E254" s="1"/>
  <c r="E255" s="1"/>
  <c r="D252"/>
  <c r="G251"/>
  <c r="G250"/>
  <c r="J249"/>
  <c r="I249"/>
  <c r="H249"/>
  <c r="G249"/>
  <c r="F249"/>
  <c r="E249"/>
  <c r="D249"/>
  <c r="J248"/>
  <c r="I248"/>
  <c r="I250" s="1"/>
  <c r="I251" s="1"/>
  <c r="H248"/>
  <c r="H250" s="1"/>
  <c r="H251" s="1"/>
  <c r="G248"/>
  <c r="F248"/>
  <c r="E248"/>
  <c r="E250" s="1"/>
  <c r="E251" s="1"/>
  <c r="D248"/>
  <c r="D250" s="1"/>
  <c r="D251" s="1"/>
  <c r="J246"/>
  <c r="J247" s="1"/>
  <c r="F246"/>
  <c r="F247" s="1"/>
  <c r="J245"/>
  <c r="I245"/>
  <c r="H245"/>
  <c r="G245"/>
  <c r="F245"/>
  <c r="E245"/>
  <c r="D245"/>
  <c r="C245" s="1"/>
  <c r="J244"/>
  <c r="I244"/>
  <c r="H244"/>
  <c r="H246" s="1"/>
  <c r="H247" s="1"/>
  <c r="G244"/>
  <c r="G246" s="1"/>
  <c r="G247" s="1"/>
  <c r="F244"/>
  <c r="E244"/>
  <c r="D244"/>
  <c r="D246" s="1"/>
  <c r="D247" s="1"/>
  <c r="I243"/>
  <c r="E243"/>
  <c r="I242"/>
  <c r="E242"/>
  <c r="J241"/>
  <c r="I241"/>
  <c r="H241"/>
  <c r="G241"/>
  <c r="F241"/>
  <c r="E241"/>
  <c r="D241"/>
  <c r="C241" s="1"/>
  <c r="J240"/>
  <c r="J242" s="1"/>
  <c r="J243" s="1"/>
  <c r="I240"/>
  <c r="H240"/>
  <c r="H242" s="1"/>
  <c r="H243" s="1"/>
  <c r="G240"/>
  <c r="G242" s="1"/>
  <c r="G243" s="1"/>
  <c r="F240"/>
  <c r="F242" s="1"/>
  <c r="F243" s="1"/>
  <c r="E240"/>
  <c r="D240"/>
  <c r="H238"/>
  <c r="H239" s="1"/>
  <c r="D238"/>
  <c r="D239" s="1"/>
  <c r="J237"/>
  <c r="I237"/>
  <c r="H237"/>
  <c r="G237"/>
  <c r="C237" s="1"/>
  <c r="F237"/>
  <c r="E237"/>
  <c r="D237"/>
  <c r="J236"/>
  <c r="J238" s="1"/>
  <c r="J239" s="1"/>
  <c r="I236"/>
  <c r="I238" s="1"/>
  <c r="I239" s="1"/>
  <c r="H236"/>
  <c r="G236"/>
  <c r="G238" s="1"/>
  <c r="G239" s="1"/>
  <c r="F236"/>
  <c r="F238" s="1"/>
  <c r="F239" s="1"/>
  <c r="E236"/>
  <c r="E238" s="1"/>
  <c r="E239" s="1"/>
  <c r="D236"/>
  <c r="G234"/>
  <c r="G235" s="1"/>
  <c r="J233"/>
  <c r="I233"/>
  <c r="H233"/>
  <c r="G233"/>
  <c r="F233"/>
  <c r="E233"/>
  <c r="D233"/>
  <c r="J232"/>
  <c r="J234" s="1"/>
  <c r="J235" s="1"/>
  <c r="I232"/>
  <c r="I234" s="1"/>
  <c r="I235" s="1"/>
  <c r="H232"/>
  <c r="H234" s="1"/>
  <c r="H235" s="1"/>
  <c r="G232"/>
  <c r="F232"/>
  <c r="F234" s="1"/>
  <c r="F235" s="1"/>
  <c r="E232"/>
  <c r="E234" s="1"/>
  <c r="E235" s="1"/>
  <c r="D232"/>
  <c r="D234" s="1"/>
  <c r="D235" s="1"/>
  <c r="C235" s="1"/>
  <c r="F227"/>
  <c r="J226"/>
  <c r="J227" s="1"/>
  <c r="I226"/>
  <c r="I227" s="1"/>
  <c r="H226"/>
  <c r="H227" s="1"/>
  <c r="G226"/>
  <c r="G227" s="1"/>
  <c r="F226"/>
  <c r="E226"/>
  <c r="E227" s="1"/>
  <c r="D226"/>
  <c r="D227" s="1"/>
  <c r="C225"/>
  <c r="C224"/>
  <c r="J222"/>
  <c r="J223" s="1"/>
  <c r="I222"/>
  <c r="I223" s="1"/>
  <c r="H222"/>
  <c r="H223" s="1"/>
  <c r="G222"/>
  <c r="G223" s="1"/>
  <c r="F222"/>
  <c r="F223" s="1"/>
  <c r="E222"/>
  <c r="E223" s="1"/>
  <c r="D222"/>
  <c r="D223" s="1"/>
  <c r="C223" s="1"/>
  <c r="C221"/>
  <c r="C220"/>
  <c r="J218"/>
  <c r="J219" s="1"/>
  <c r="I218"/>
  <c r="I219" s="1"/>
  <c r="H218"/>
  <c r="H219" s="1"/>
  <c r="G218"/>
  <c r="G219" s="1"/>
  <c r="F218"/>
  <c r="F219" s="1"/>
  <c r="E218"/>
  <c r="E219" s="1"/>
  <c r="D218"/>
  <c r="D219" s="1"/>
  <c r="C219" s="1"/>
  <c r="C217"/>
  <c r="C216"/>
  <c r="I215"/>
  <c r="E215"/>
  <c r="J214"/>
  <c r="J215" s="1"/>
  <c r="I214"/>
  <c r="H214"/>
  <c r="H215" s="1"/>
  <c r="G214"/>
  <c r="G215" s="1"/>
  <c r="F214"/>
  <c r="F215" s="1"/>
  <c r="E214"/>
  <c r="D214"/>
  <c r="D215" s="1"/>
  <c r="C215" s="1"/>
  <c r="C213"/>
  <c r="C212"/>
  <c r="F211"/>
  <c r="J210"/>
  <c r="J211" s="1"/>
  <c r="I210"/>
  <c r="I211" s="1"/>
  <c r="H210"/>
  <c r="H211" s="1"/>
  <c r="G210"/>
  <c r="G211" s="1"/>
  <c r="F210"/>
  <c r="E210"/>
  <c r="E211" s="1"/>
  <c r="D210"/>
  <c r="D211" s="1"/>
  <c r="C209"/>
  <c r="C208"/>
  <c r="J206"/>
  <c r="J207" s="1"/>
  <c r="I206"/>
  <c r="I207" s="1"/>
  <c r="H206"/>
  <c r="H207" s="1"/>
  <c r="G206"/>
  <c r="G207" s="1"/>
  <c r="F206"/>
  <c r="F207" s="1"/>
  <c r="E206"/>
  <c r="E207" s="1"/>
  <c r="D206"/>
  <c r="D207" s="1"/>
  <c r="C205"/>
  <c r="C204"/>
  <c r="J202"/>
  <c r="J203" s="1"/>
  <c r="I202"/>
  <c r="I203" s="1"/>
  <c r="H202"/>
  <c r="H203" s="1"/>
  <c r="G202"/>
  <c r="G203" s="1"/>
  <c r="F202"/>
  <c r="F203" s="1"/>
  <c r="E202"/>
  <c r="E203" s="1"/>
  <c r="D202"/>
  <c r="D203" s="1"/>
  <c r="C203" s="1"/>
  <c r="C201"/>
  <c r="C200"/>
  <c r="I199"/>
  <c r="E199"/>
  <c r="J198"/>
  <c r="J199" s="1"/>
  <c r="I198"/>
  <c r="H198"/>
  <c r="H199" s="1"/>
  <c r="G198"/>
  <c r="G199" s="1"/>
  <c r="F198"/>
  <c r="F199" s="1"/>
  <c r="E198"/>
  <c r="D198"/>
  <c r="D199" s="1"/>
  <c r="C199" s="1"/>
  <c r="C197"/>
  <c r="C196"/>
  <c r="F195"/>
  <c r="J194"/>
  <c r="J195" s="1"/>
  <c r="I194"/>
  <c r="I195" s="1"/>
  <c r="H194"/>
  <c r="H195" s="1"/>
  <c r="G194"/>
  <c r="G195" s="1"/>
  <c r="F194"/>
  <c r="E194"/>
  <c r="E195" s="1"/>
  <c r="D194"/>
  <c r="D195" s="1"/>
  <c r="C193"/>
  <c r="C192"/>
  <c r="J190"/>
  <c r="J191" s="1"/>
  <c r="I190"/>
  <c r="I191" s="1"/>
  <c r="H190"/>
  <c r="H191" s="1"/>
  <c r="G190"/>
  <c r="G191" s="1"/>
  <c r="F190"/>
  <c r="F191" s="1"/>
  <c r="E190"/>
  <c r="E191" s="1"/>
  <c r="D190"/>
  <c r="D191" s="1"/>
  <c r="C189"/>
  <c r="C188"/>
  <c r="J186"/>
  <c r="J187" s="1"/>
  <c r="I186"/>
  <c r="I187" s="1"/>
  <c r="H186"/>
  <c r="H187" s="1"/>
  <c r="G186"/>
  <c r="G187" s="1"/>
  <c r="F186"/>
  <c r="F187" s="1"/>
  <c r="E186"/>
  <c r="E187" s="1"/>
  <c r="D186"/>
  <c r="D187" s="1"/>
  <c r="C187" s="1"/>
  <c r="C185"/>
  <c r="C184"/>
  <c r="I183"/>
  <c r="E183"/>
  <c r="J182"/>
  <c r="J183" s="1"/>
  <c r="I182"/>
  <c r="H182"/>
  <c r="H183" s="1"/>
  <c r="G182"/>
  <c r="G183" s="1"/>
  <c r="F182"/>
  <c r="F183" s="1"/>
  <c r="E182"/>
  <c r="D182"/>
  <c r="D183" s="1"/>
  <c r="C183" s="1"/>
  <c r="C181"/>
  <c r="C180"/>
  <c r="F179"/>
  <c r="J178"/>
  <c r="J179" s="1"/>
  <c r="I178"/>
  <c r="I179" s="1"/>
  <c r="H178"/>
  <c r="H179" s="1"/>
  <c r="G178"/>
  <c r="G179" s="1"/>
  <c r="F178"/>
  <c r="E178"/>
  <c r="E179" s="1"/>
  <c r="D178"/>
  <c r="D179" s="1"/>
  <c r="C177"/>
  <c r="C176"/>
  <c r="J174"/>
  <c r="J175" s="1"/>
  <c r="I174"/>
  <c r="I175" s="1"/>
  <c r="H174"/>
  <c r="H175" s="1"/>
  <c r="G174"/>
  <c r="G175" s="1"/>
  <c r="F174"/>
  <c r="F175" s="1"/>
  <c r="E174"/>
  <c r="E175" s="1"/>
  <c r="C175" s="1"/>
  <c r="D174"/>
  <c r="D175" s="1"/>
  <c r="C173"/>
  <c r="C172"/>
  <c r="J168"/>
  <c r="J169" s="1"/>
  <c r="I168"/>
  <c r="I169" s="1"/>
  <c r="H168"/>
  <c r="H169" s="1"/>
  <c r="G168"/>
  <c r="G169" s="1"/>
  <c r="F168"/>
  <c r="F169" s="1"/>
  <c r="E168"/>
  <c r="E169" s="1"/>
  <c r="D168"/>
  <c r="D169" s="1"/>
  <c r="C169" s="1"/>
  <c r="C167"/>
  <c r="C166"/>
  <c r="I165"/>
  <c r="E165"/>
  <c r="J164"/>
  <c r="J165" s="1"/>
  <c r="I164"/>
  <c r="H164"/>
  <c r="H165" s="1"/>
  <c r="G164"/>
  <c r="G165" s="1"/>
  <c r="F164"/>
  <c r="F165" s="1"/>
  <c r="E164"/>
  <c r="D164"/>
  <c r="D165" s="1"/>
  <c r="C165" s="1"/>
  <c r="C163"/>
  <c r="C162"/>
  <c r="F161"/>
  <c r="J160"/>
  <c r="J161" s="1"/>
  <c r="I160"/>
  <c r="I161" s="1"/>
  <c r="H160"/>
  <c r="H161" s="1"/>
  <c r="G160"/>
  <c r="G161" s="1"/>
  <c r="F160"/>
  <c r="E160"/>
  <c r="E161" s="1"/>
  <c r="D160"/>
  <c r="D161" s="1"/>
  <c r="C159"/>
  <c r="C158"/>
  <c r="J156"/>
  <c r="J157" s="1"/>
  <c r="I156"/>
  <c r="I157" s="1"/>
  <c r="H156"/>
  <c r="H157" s="1"/>
  <c r="G156"/>
  <c r="G157" s="1"/>
  <c r="F156"/>
  <c r="F157" s="1"/>
  <c r="E156"/>
  <c r="E157" s="1"/>
  <c r="C157" s="1"/>
  <c r="D156"/>
  <c r="D157" s="1"/>
  <c r="C155"/>
  <c r="C154"/>
  <c r="J152"/>
  <c r="J153" s="1"/>
  <c r="I152"/>
  <c r="I153" s="1"/>
  <c r="H152"/>
  <c r="H153" s="1"/>
  <c r="G152"/>
  <c r="G153" s="1"/>
  <c r="F152"/>
  <c r="F153" s="1"/>
  <c r="E152"/>
  <c r="E153" s="1"/>
  <c r="D152"/>
  <c r="D153" s="1"/>
  <c r="C153" s="1"/>
  <c r="C151"/>
  <c r="C150"/>
  <c r="I149"/>
  <c r="E149"/>
  <c r="J148"/>
  <c r="J149" s="1"/>
  <c r="I148"/>
  <c r="H148"/>
  <c r="H149" s="1"/>
  <c r="G148"/>
  <c r="G149" s="1"/>
  <c r="F148"/>
  <c r="F149" s="1"/>
  <c r="E148"/>
  <c r="D148"/>
  <c r="D149" s="1"/>
  <c r="C149" s="1"/>
  <c r="C147"/>
  <c r="C146"/>
  <c r="F145"/>
  <c r="J144"/>
  <c r="J145" s="1"/>
  <c r="I144"/>
  <c r="I145" s="1"/>
  <c r="H144"/>
  <c r="H145" s="1"/>
  <c r="G144"/>
  <c r="G145" s="1"/>
  <c r="F144"/>
  <c r="E144"/>
  <c r="E145" s="1"/>
  <c r="D144"/>
  <c r="D145" s="1"/>
  <c r="C143"/>
  <c r="C142"/>
  <c r="J140"/>
  <c r="J141" s="1"/>
  <c r="I140"/>
  <c r="I141" s="1"/>
  <c r="H140"/>
  <c r="H141" s="1"/>
  <c r="G140"/>
  <c r="G141" s="1"/>
  <c r="F140"/>
  <c r="F141" s="1"/>
  <c r="E140"/>
  <c r="E141" s="1"/>
  <c r="D140"/>
  <c r="D141" s="1"/>
  <c r="C139"/>
  <c r="C138"/>
  <c r="J136"/>
  <c r="J137" s="1"/>
  <c r="I136"/>
  <c r="I137" s="1"/>
  <c r="H136"/>
  <c r="H137" s="1"/>
  <c r="G136"/>
  <c r="G137" s="1"/>
  <c r="F136"/>
  <c r="F137" s="1"/>
  <c r="E136"/>
  <c r="E137" s="1"/>
  <c r="D136"/>
  <c r="D137" s="1"/>
  <c r="C137" s="1"/>
  <c r="C135"/>
  <c r="C134"/>
  <c r="I133"/>
  <c r="E133"/>
  <c r="J132"/>
  <c r="J133" s="1"/>
  <c r="I132"/>
  <c r="H132"/>
  <c r="H133" s="1"/>
  <c r="G132"/>
  <c r="G133" s="1"/>
  <c r="F132"/>
  <c r="F133" s="1"/>
  <c r="E132"/>
  <c r="D132"/>
  <c r="D133" s="1"/>
  <c r="C133" s="1"/>
  <c r="C131"/>
  <c r="C130"/>
  <c r="F129"/>
  <c r="J128"/>
  <c r="J129" s="1"/>
  <c r="I128"/>
  <c r="I129" s="1"/>
  <c r="H128"/>
  <c r="H129" s="1"/>
  <c r="G128"/>
  <c r="G129" s="1"/>
  <c r="F128"/>
  <c r="E128"/>
  <c r="E129" s="1"/>
  <c r="D128"/>
  <c r="D129" s="1"/>
  <c r="C127"/>
  <c r="C126"/>
  <c r="J124"/>
  <c r="J125" s="1"/>
  <c r="I124"/>
  <c r="I125" s="1"/>
  <c r="H124"/>
  <c r="H125" s="1"/>
  <c r="G124"/>
  <c r="G125" s="1"/>
  <c r="F124"/>
  <c r="F125" s="1"/>
  <c r="E124"/>
  <c r="E125" s="1"/>
  <c r="D124"/>
  <c r="D125" s="1"/>
  <c r="C123"/>
  <c r="C122"/>
  <c r="J120"/>
  <c r="J121" s="1"/>
  <c r="I120"/>
  <c r="I121" s="1"/>
  <c r="H120"/>
  <c r="H121" s="1"/>
  <c r="G120"/>
  <c r="G121" s="1"/>
  <c r="F120"/>
  <c r="F121" s="1"/>
  <c r="E120"/>
  <c r="E121" s="1"/>
  <c r="D120"/>
  <c r="D121" s="1"/>
  <c r="C121" s="1"/>
  <c r="C119"/>
  <c r="C118"/>
  <c r="I117"/>
  <c r="E117"/>
  <c r="J116"/>
  <c r="J117" s="1"/>
  <c r="I116"/>
  <c r="H116"/>
  <c r="H117" s="1"/>
  <c r="G116"/>
  <c r="G117" s="1"/>
  <c r="F116"/>
  <c r="F117" s="1"/>
  <c r="E116"/>
  <c r="D116"/>
  <c r="D117" s="1"/>
  <c r="C117" s="1"/>
  <c r="C115"/>
  <c r="C114"/>
  <c r="F113"/>
  <c r="J112"/>
  <c r="J113" s="1"/>
  <c r="I112"/>
  <c r="I113" s="1"/>
  <c r="H112"/>
  <c r="H113" s="1"/>
  <c r="G112"/>
  <c r="G113" s="1"/>
  <c r="F112"/>
  <c r="E112"/>
  <c r="E113" s="1"/>
  <c r="D112"/>
  <c r="D113" s="1"/>
  <c r="C111"/>
  <c r="C110"/>
  <c r="J108"/>
  <c r="J109" s="1"/>
  <c r="I108"/>
  <c r="I109" s="1"/>
  <c r="H108"/>
  <c r="H109" s="1"/>
  <c r="G108"/>
  <c r="G109" s="1"/>
  <c r="F108"/>
  <c r="F109" s="1"/>
  <c r="E108"/>
  <c r="E109" s="1"/>
  <c r="C109" s="1"/>
  <c r="D108"/>
  <c r="D109" s="1"/>
  <c r="C107"/>
  <c r="C106"/>
  <c r="J104"/>
  <c r="J105" s="1"/>
  <c r="I104"/>
  <c r="I105" s="1"/>
  <c r="H104"/>
  <c r="H105" s="1"/>
  <c r="G104"/>
  <c r="G105" s="1"/>
  <c r="F104"/>
  <c r="F105" s="1"/>
  <c r="E104"/>
  <c r="E105" s="1"/>
  <c r="D104"/>
  <c r="D105" s="1"/>
  <c r="C105" s="1"/>
  <c r="C103"/>
  <c r="C102"/>
  <c r="I101"/>
  <c r="E101"/>
  <c r="J100"/>
  <c r="J101" s="1"/>
  <c r="I100"/>
  <c r="H100"/>
  <c r="H101" s="1"/>
  <c r="G100"/>
  <c r="G101" s="1"/>
  <c r="F100"/>
  <c r="F101" s="1"/>
  <c r="E100"/>
  <c r="D100"/>
  <c r="D101" s="1"/>
  <c r="C101" s="1"/>
  <c r="C99"/>
  <c r="C98"/>
  <c r="F97"/>
  <c r="J96"/>
  <c r="J97" s="1"/>
  <c r="I96"/>
  <c r="I97" s="1"/>
  <c r="H96"/>
  <c r="H97" s="1"/>
  <c r="G96"/>
  <c r="G97" s="1"/>
  <c r="F96"/>
  <c r="E96"/>
  <c r="E97" s="1"/>
  <c r="D96"/>
  <c r="D97" s="1"/>
  <c r="C95"/>
  <c r="C94"/>
  <c r="J92"/>
  <c r="J93" s="1"/>
  <c r="I92"/>
  <c r="I93" s="1"/>
  <c r="H92"/>
  <c r="H93" s="1"/>
  <c r="G92"/>
  <c r="G93" s="1"/>
  <c r="F92"/>
  <c r="F93" s="1"/>
  <c r="E92"/>
  <c r="E93" s="1"/>
  <c r="C93" s="1"/>
  <c r="D92"/>
  <c r="D93" s="1"/>
  <c r="C91"/>
  <c r="C90"/>
  <c r="J86"/>
  <c r="J87" s="1"/>
  <c r="I86"/>
  <c r="I87" s="1"/>
  <c r="H86"/>
  <c r="H87" s="1"/>
  <c r="G86"/>
  <c r="G87" s="1"/>
  <c r="F86"/>
  <c r="F87" s="1"/>
  <c r="E86"/>
  <c r="E87" s="1"/>
  <c r="D86"/>
  <c r="D87" s="1"/>
  <c r="C87" s="1"/>
  <c r="C85"/>
  <c r="C84"/>
  <c r="I83"/>
  <c r="E83"/>
  <c r="J82"/>
  <c r="J83" s="1"/>
  <c r="I82"/>
  <c r="H82"/>
  <c r="H83" s="1"/>
  <c r="G82"/>
  <c r="G83" s="1"/>
  <c r="F82"/>
  <c r="F83" s="1"/>
  <c r="E82"/>
  <c r="D82"/>
  <c r="D83" s="1"/>
  <c r="C83" s="1"/>
  <c r="C81"/>
  <c r="C80"/>
  <c r="F79"/>
  <c r="J78"/>
  <c r="J79" s="1"/>
  <c r="I78"/>
  <c r="I79" s="1"/>
  <c r="H78"/>
  <c r="H79" s="1"/>
  <c r="G78"/>
  <c r="G79" s="1"/>
  <c r="F78"/>
  <c r="E78"/>
  <c r="E79" s="1"/>
  <c r="D78"/>
  <c r="D79" s="1"/>
  <c r="C77"/>
  <c r="C76"/>
  <c r="J74"/>
  <c r="J75" s="1"/>
  <c r="I74"/>
  <c r="I75" s="1"/>
  <c r="H74"/>
  <c r="H75" s="1"/>
  <c r="G74"/>
  <c r="G75" s="1"/>
  <c r="F74"/>
  <c r="F75" s="1"/>
  <c r="E74"/>
  <c r="E75" s="1"/>
  <c r="D74"/>
  <c r="D75" s="1"/>
  <c r="C73"/>
  <c r="C72"/>
  <c r="J70"/>
  <c r="J71" s="1"/>
  <c r="I70"/>
  <c r="I71" s="1"/>
  <c r="H70"/>
  <c r="H71" s="1"/>
  <c r="G70"/>
  <c r="G71" s="1"/>
  <c r="F70"/>
  <c r="F71" s="1"/>
  <c r="E70"/>
  <c r="E71" s="1"/>
  <c r="D70"/>
  <c r="D71" s="1"/>
  <c r="C71" s="1"/>
  <c r="C69"/>
  <c r="C68"/>
  <c r="I67"/>
  <c r="E67"/>
  <c r="J66"/>
  <c r="J67" s="1"/>
  <c r="I66"/>
  <c r="H66"/>
  <c r="H67" s="1"/>
  <c r="G66"/>
  <c r="G67" s="1"/>
  <c r="F66"/>
  <c r="F67" s="1"/>
  <c r="E66"/>
  <c r="D66"/>
  <c r="D67" s="1"/>
  <c r="C67" s="1"/>
  <c r="C65"/>
  <c r="C64"/>
  <c r="F63"/>
  <c r="J62"/>
  <c r="J63" s="1"/>
  <c r="I62"/>
  <c r="I63" s="1"/>
  <c r="H62"/>
  <c r="H63" s="1"/>
  <c r="G62"/>
  <c r="G63" s="1"/>
  <c r="F62"/>
  <c r="E62"/>
  <c r="E63" s="1"/>
  <c r="D62"/>
  <c r="D63" s="1"/>
  <c r="C61"/>
  <c r="C60"/>
  <c r="J58"/>
  <c r="J59" s="1"/>
  <c r="I58"/>
  <c r="I59" s="1"/>
  <c r="H58"/>
  <c r="H59" s="1"/>
  <c r="G58"/>
  <c r="G59" s="1"/>
  <c r="F58"/>
  <c r="F59" s="1"/>
  <c r="E58"/>
  <c r="E59" s="1"/>
  <c r="D58"/>
  <c r="D59" s="1"/>
  <c r="C57"/>
  <c r="C56"/>
  <c r="J54"/>
  <c r="J55" s="1"/>
  <c r="I54"/>
  <c r="I55" s="1"/>
  <c r="H54"/>
  <c r="H55" s="1"/>
  <c r="G54"/>
  <c r="G55" s="1"/>
  <c r="F54"/>
  <c r="F55" s="1"/>
  <c r="E54"/>
  <c r="E55" s="1"/>
  <c r="D54"/>
  <c r="D55" s="1"/>
  <c r="C55" s="1"/>
  <c r="C53"/>
  <c r="C52"/>
  <c r="I51"/>
  <c r="E51"/>
  <c r="J50"/>
  <c r="J51" s="1"/>
  <c r="I50"/>
  <c r="H50"/>
  <c r="H51" s="1"/>
  <c r="G50"/>
  <c r="G51" s="1"/>
  <c r="F50"/>
  <c r="F51" s="1"/>
  <c r="E50"/>
  <c r="D50"/>
  <c r="D51" s="1"/>
  <c r="C51" s="1"/>
  <c r="C49"/>
  <c r="C48"/>
  <c r="F47"/>
  <c r="J46"/>
  <c r="J47" s="1"/>
  <c r="I46"/>
  <c r="I47" s="1"/>
  <c r="H46"/>
  <c r="H47" s="1"/>
  <c r="G46"/>
  <c r="G47" s="1"/>
  <c r="F46"/>
  <c r="E46"/>
  <c r="E47" s="1"/>
  <c r="D46"/>
  <c r="D47" s="1"/>
  <c r="C45"/>
  <c r="C44"/>
  <c r="J42"/>
  <c r="J43" s="1"/>
  <c r="I42"/>
  <c r="I43" s="1"/>
  <c r="H42"/>
  <c r="H43" s="1"/>
  <c r="G42"/>
  <c r="G43" s="1"/>
  <c r="F42"/>
  <c r="F43" s="1"/>
  <c r="E42"/>
  <c r="E43" s="1"/>
  <c r="C43" s="1"/>
  <c r="D42"/>
  <c r="D43" s="1"/>
  <c r="C41"/>
  <c r="C40"/>
  <c r="J38"/>
  <c r="J39" s="1"/>
  <c r="I38"/>
  <c r="I39" s="1"/>
  <c r="H38"/>
  <c r="H39" s="1"/>
  <c r="G38"/>
  <c r="G39" s="1"/>
  <c r="F38"/>
  <c r="F39" s="1"/>
  <c r="E38"/>
  <c r="E39" s="1"/>
  <c r="D38"/>
  <c r="D39" s="1"/>
  <c r="C39" s="1"/>
  <c r="C37"/>
  <c r="C36"/>
  <c r="I35"/>
  <c r="E35"/>
  <c r="J34"/>
  <c r="J35" s="1"/>
  <c r="I34"/>
  <c r="H34"/>
  <c r="H35" s="1"/>
  <c r="G34"/>
  <c r="G35" s="1"/>
  <c r="F34"/>
  <c r="F35" s="1"/>
  <c r="E34"/>
  <c r="D34"/>
  <c r="D35" s="1"/>
  <c r="C35" s="1"/>
  <c r="C33"/>
  <c r="C32"/>
  <c r="F31"/>
  <c r="J30"/>
  <c r="J31" s="1"/>
  <c r="I30"/>
  <c r="I31" s="1"/>
  <c r="H30"/>
  <c r="H31" s="1"/>
  <c r="G30"/>
  <c r="G31" s="1"/>
  <c r="F30"/>
  <c r="E30"/>
  <c r="E31" s="1"/>
  <c r="D30"/>
  <c r="D31" s="1"/>
  <c r="C29"/>
  <c r="C28"/>
  <c r="J26"/>
  <c r="J27" s="1"/>
  <c r="I26"/>
  <c r="I27" s="1"/>
  <c r="H26"/>
  <c r="H27" s="1"/>
  <c r="G26"/>
  <c r="G27" s="1"/>
  <c r="F26"/>
  <c r="F27" s="1"/>
  <c r="E26"/>
  <c r="E27" s="1"/>
  <c r="C27" s="1"/>
  <c r="D26"/>
  <c r="D27" s="1"/>
  <c r="C25"/>
  <c r="C24"/>
  <c r="J22"/>
  <c r="J23" s="1"/>
  <c r="I22"/>
  <c r="I23" s="1"/>
  <c r="H22"/>
  <c r="H23" s="1"/>
  <c r="G22"/>
  <c r="G23" s="1"/>
  <c r="F22"/>
  <c r="F23" s="1"/>
  <c r="E22"/>
  <c r="E23" s="1"/>
  <c r="D22"/>
  <c r="D23" s="1"/>
  <c r="C23" s="1"/>
  <c r="C21"/>
  <c r="C20"/>
  <c r="I19"/>
  <c r="E19"/>
  <c r="J18"/>
  <c r="J19" s="1"/>
  <c r="I18"/>
  <c r="H18"/>
  <c r="H19" s="1"/>
  <c r="G18"/>
  <c r="G19" s="1"/>
  <c r="F18"/>
  <c r="F19" s="1"/>
  <c r="E18"/>
  <c r="D18"/>
  <c r="D19" s="1"/>
  <c r="C19" s="1"/>
  <c r="C17"/>
  <c r="C16"/>
  <c r="F15"/>
  <c r="J14"/>
  <c r="J15" s="1"/>
  <c r="I14"/>
  <c r="I15" s="1"/>
  <c r="H14"/>
  <c r="H15" s="1"/>
  <c r="G14"/>
  <c r="G15" s="1"/>
  <c r="F14"/>
  <c r="E14"/>
  <c r="E15" s="1"/>
  <c r="D14"/>
  <c r="D15" s="1"/>
  <c r="C13"/>
  <c r="C12"/>
  <c r="J10"/>
  <c r="J11" s="1"/>
  <c r="I10"/>
  <c r="I11" s="1"/>
  <c r="H10"/>
  <c r="H11" s="1"/>
  <c r="G10"/>
  <c r="G11" s="1"/>
  <c r="F10"/>
  <c r="F11" s="1"/>
  <c r="E10"/>
  <c r="E11" s="1"/>
  <c r="D10"/>
  <c r="D11" s="1"/>
  <c r="C9"/>
  <c r="C8"/>
  <c r="J6"/>
  <c r="J7" s="1"/>
  <c r="I6"/>
  <c r="I7" s="1"/>
  <c r="H6"/>
  <c r="H7" s="1"/>
  <c r="G6"/>
  <c r="G7" s="1"/>
  <c r="F6"/>
  <c r="F7" s="1"/>
  <c r="E6"/>
  <c r="E7" s="1"/>
  <c r="D6"/>
  <c r="D7" s="1"/>
  <c r="C7" s="1"/>
  <c r="C5"/>
  <c r="C4"/>
  <c r="C11" l="1"/>
  <c r="C75"/>
  <c r="C141"/>
  <c r="C207"/>
  <c r="C239"/>
  <c r="C59"/>
  <c r="C125"/>
  <c r="C191"/>
  <c r="C252"/>
  <c r="C236"/>
  <c r="C267"/>
  <c r="C15"/>
  <c r="C31"/>
  <c r="C47"/>
  <c r="C63"/>
  <c r="C79"/>
  <c r="C97"/>
  <c r="C113"/>
  <c r="C129"/>
  <c r="C145"/>
  <c r="C161"/>
  <c r="C179"/>
  <c r="C195"/>
  <c r="C211"/>
  <c r="C227"/>
  <c r="C233"/>
  <c r="F250"/>
  <c r="F251" s="1"/>
  <c r="J250"/>
  <c r="J251" s="1"/>
  <c r="C251" s="1"/>
  <c r="C261"/>
  <c r="D258"/>
  <c r="D259" s="1"/>
  <c r="C259" s="1"/>
  <c r="C256"/>
  <c r="D242"/>
  <c r="D243" s="1"/>
  <c r="C243" s="1"/>
  <c r="C240"/>
  <c r="C271"/>
  <c r="E246"/>
  <c r="E247" s="1"/>
  <c r="I246"/>
  <c r="I247" s="1"/>
  <c r="C247" s="1"/>
  <c r="C249"/>
  <c r="C263"/>
  <c r="C275"/>
  <c r="C279"/>
  <c r="C283"/>
  <c r="C268"/>
  <c r="C272"/>
  <c r="C244"/>
  <c r="C260"/>
  <c r="C276"/>
  <c r="C232"/>
  <c r="C248"/>
  <c r="C264"/>
  <c r="C280"/>
</calcChain>
</file>

<file path=xl/sharedStrings.xml><?xml version="1.0" encoding="utf-8"?>
<sst xmlns="http://schemas.openxmlformats.org/spreadsheetml/2006/main" count="359" uniqueCount="105">
  <si>
    <t>平成27年市町村別合計特殊出生率</t>
    <rPh sb="5" eb="8">
      <t>シチョウソン</t>
    </rPh>
    <rPh sb="8" eb="9">
      <t>ベツ</t>
    </rPh>
    <phoneticPr fontId="4"/>
  </si>
  <si>
    <t>使用数値：１）平成27年人口動態統計（確定数）出生数２）住民基本台帳年齢階級別人口（日本人人口）平成28年1月1日現在</t>
    <rPh sb="0" eb="2">
      <t>シヨウ</t>
    </rPh>
    <rPh sb="2" eb="4">
      <t>スウチ</t>
    </rPh>
    <rPh sb="7" eb="9">
      <t>ヘイセイ</t>
    </rPh>
    <rPh sb="11" eb="12">
      <t>ネン</t>
    </rPh>
    <rPh sb="12" eb="14">
      <t>ジンコウ</t>
    </rPh>
    <rPh sb="14" eb="16">
      <t>ドウタイ</t>
    </rPh>
    <rPh sb="16" eb="18">
      <t>トウケイ</t>
    </rPh>
    <rPh sb="19" eb="21">
      <t>カクテイ</t>
    </rPh>
    <rPh sb="21" eb="22">
      <t>スウ</t>
    </rPh>
    <rPh sb="23" eb="26">
      <t>シュッショウスウ</t>
    </rPh>
    <rPh sb="28" eb="30">
      <t>ジュウミン</t>
    </rPh>
    <rPh sb="30" eb="32">
      <t>キホン</t>
    </rPh>
    <rPh sb="32" eb="34">
      <t>ダイチョウ</t>
    </rPh>
    <rPh sb="34" eb="36">
      <t>ネンレイ</t>
    </rPh>
    <rPh sb="36" eb="38">
      <t>カイキュウ</t>
    </rPh>
    <rPh sb="38" eb="39">
      <t>ベツ</t>
    </rPh>
    <rPh sb="39" eb="41">
      <t>ジンコウ</t>
    </rPh>
    <rPh sb="42" eb="45">
      <t>ニホンジン</t>
    </rPh>
    <rPh sb="45" eb="47">
      <t>ジンコウ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3"/>
  </si>
  <si>
    <t>(1/4)</t>
    <phoneticPr fontId="4"/>
  </si>
  <si>
    <t>市町村</t>
  </si>
  <si>
    <t>　</t>
  </si>
  <si>
    <t>総数</t>
  </si>
  <si>
    <t xml:space="preserve"> 15～  19歳</t>
    <phoneticPr fontId="4"/>
  </si>
  <si>
    <t xml:space="preserve"> 20～  24歳</t>
  </si>
  <si>
    <t xml:space="preserve"> 25～  29歳</t>
  </si>
  <si>
    <t xml:space="preserve"> 30～  34歳</t>
  </si>
  <si>
    <t xml:space="preserve"> 35～  39歳</t>
  </si>
  <si>
    <t xml:space="preserve"> 40～  44歳</t>
  </si>
  <si>
    <t xml:space="preserve"> 45～ 49歳</t>
  </si>
  <si>
    <t>県計※</t>
    <phoneticPr fontId="3"/>
  </si>
  <si>
    <t>出生数</t>
  </si>
  <si>
    <t>女性人口</t>
  </si>
  <si>
    <t>合計特殊出生率</t>
  </si>
  <si>
    <t>千葉市※</t>
    <rPh sb="0" eb="3">
      <t>チバシ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</si>
  <si>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</si>
  <si>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</si>
  <si>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船橋市</t>
    <rPh sb="0" eb="3">
      <t>フナバシシ</t>
    </rPh>
    <phoneticPr fontId="3"/>
  </si>
  <si>
    <t>館山市</t>
    <rPh sb="0" eb="3">
      <t>タテヤマシ</t>
    </rPh>
    <phoneticPr fontId="3"/>
  </si>
  <si>
    <t>木更津市</t>
    <rPh sb="0" eb="3">
      <t>キサラヅ</t>
    </rPh>
    <rPh sb="3" eb="4">
      <t>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</si>
  <si>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</si>
  <si>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</si>
  <si>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</si>
  <si>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2">
      <t>ナリタ</t>
    </rPh>
    <rPh sb="2" eb="3">
      <t>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</si>
  <si>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</si>
  <si>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</si>
  <si>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</si>
  <si>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</si>
  <si>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</si>
  <si>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</si>
  <si>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</si>
  <si>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</si>
  <si>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</si>
  <si>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(2/4)</t>
    <phoneticPr fontId="4"/>
  </si>
  <si>
    <t>鴨川市</t>
  </si>
  <si>
    <t>鎌ケ谷市</t>
    <rPh sb="0" eb="3">
      <t>カマガヤ</t>
    </rPh>
    <phoneticPr fontId="4"/>
  </si>
  <si>
    <t>君津市</t>
  </si>
  <si>
    <t>富津市</t>
  </si>
  <si>
    <t>浦安市</t>
  </si>
  <si>
    <t>四街道市</t>
  </si>
  <si>
    <t>袖ケ浦市</t>
    <rPh sb="0" eb="3">
      <t>ソデガウラ</t>
    </rPh>
    <phoneticPr fontId="4"/>
  </si>
  <si>
    <t>八街市</t>
  </si>
  <si>
    <t>印西市</t>
  </si>
  <si>
    <t>白井市</t>
    <rPh sb="2" eb="3">
      <t>シ</t>
    </rPh>
    <phoneticPr fontId="4"/>
  </si>
  <si>
    <t>富里市</t>
    <rPh sb="2" eb="3">
      <t>シ</t>
    </rPh>
    <phoneticPr fontId="4"/>
  </si>
  <si>
    <t>南房総市</t>
    <rPh sb="0" eb="3">
      <t>ミナミボウソウ</t>
    </rPh>
    <rPh sb="3" eb="4">
      <t>シ</t>
    </rPh>
    <phoneticPr fontId="4"/>
  </si>
  <si>
    <t>匝瑳市</t>
    <rPh sb="0" eb="3">
      <t>ソウサシ</t>
    </rPh>
    <phoneticPr fontId="4"/>
  </si>
  <si>
    <t>香取市</t>
    <rPh sb="0" eb="2">
      <t>カトリ</t>
    </rPh>
    <phoneticPr fontId="4"/>
  </si>
  <si>
    <t>山武市</t>
    <rPh sb="0" eb="3">
      <t>サンムシ</t>
    </rPh>
    <phoneticPr fontId="4"/>
  </si>
  <si>
    <t>いすみ市</t>
    <rPh sb="3" eb="4">
      <t>シ</t>
    </rPh>
    <phoneticPr fontId="4"/>
  </si>
  <si>
    <t>大網白里市</t>
    <rPh sb="4" eb="5">
      <t>シ</t>
    </rPh>
    <phoneticPr fontId="4"/>
  </si>
  <si>
    <t>酒々井町</t>
  </si>
  <si>
    <t>栄町</t>
  </si>
  <si>
    <t>神崎町</t>
  </si>
  <si>
    <t xml:space="preserve"> </t>
  </si>
  <si>
    <t>(3/4)</t>
    <phoneticPr fontId="4"/>
  </si>
  <si>
    <t>多古町</t>
  </si>
  <si>
    <t>東庄町</t>
  </si>
  <si>
    <t>九十九里町</t>
  </si>
  <si>
    <t>芝山町</t>
  </si>
  <si>
    <t>横芝光町</t>
    <rPh sb="2" eb="3">
      <t>ヒカリ</t>
    </rPh>
    <phoneticPr fontId="4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</si>
  <si>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</si>
  <si>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</si>
  <si>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</si>
  <si>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</si>
  <si>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</si>
  <si>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</si>
  <si>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</si>
  <si>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</si>
  <si>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</si>
  <si>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※この表における千葉県および千葉市の合計特殊出生率は、分母に「住民基本台帳年齢階級別人口（日本人人口）平成28年1月1日現在」を使用して算出した数値のため、厚生労働省公表値と異なっている。</t>
    <rPh sb="3" eb="4">
      <t>ヒョウ</t>
    </rPh>
    <rPh sb="8" eb="11">
      <t>チバケン</t>
    </rPh>
    <rPh sb="14" eb="17">
      <t>チバシ</t>
    </rPh>
    <rPh sb="18" eb="20">
      <t>ゴウケイ</t>
    </rPh>
    <rPh sb="20" eb="22">
      <t>トクシュ</t>
    </rPh>
    <rPh sb="22" eb="24">
      <t>シュッショウ</t>
    </rPh>
    <rPh sb="24" eb="25">
      <t>リツ</t>
    </rPh>
    <rPh sb="27" eb="29">
      <t>ブンボ</t>
    </rPh>
    <rPh sb="64" eb="66">
      <t>シヨウ</t>
    </rPh>
    <rPh sb="68" eb="70">
      <t>サンシュツ</t>
    </rPh>
    <rPh sb="72" eb="74">
      <t>スウチ</t>
    </rPh>
    <rPh sb="78" eb="80">
      <t>コウセイ</t>
    </rPh>
    <rPh sb="80" eb="83">
      <t>ロウドウショウ</t>
    </rPh>
    <rPh sb="83" eb="85">
      <t>コウヒョウ</t>
    </rPh>
    <rPh sb="85" eb="86">
      <t>チ</t>
    </rPh>
    <rPh sb="87" eb="88">
      <t>コト</t>
    </rPh>
    <phoneticPr fontId="3"/>
  </si>
  <si>
    <t>注： 1 母の年齢階級別の合計特殊出生率は、各５歳階級出生率（出生数／女性人口）を5倍したものである。</t>
    <rPh sb="13" eb="15">
      <t>ゴウケイ</t>
    </rPh>
    <rPh sb="15" eb="17">
      <t>トクシュ</t>
    </rPh>
    <rPh sb="17" eb="19">
      <t>シュッショウ</t>
    </rPh>
    <rPh sb="19" eb="20">
      <t>リツ</t>
    </rPh>
    <rPh sb="31" eb="33">
      <t>シュッセイ</t>
    </rPh>
    <rPh sb="33" eb="34">
      <t>スウ</t>
    </rPh>
    <rPh sb="35" eb="37">
      <t>ジョセイ</t>
    </rPh>
    <rPh sb="37" eb="39">
      <t>ジンコウ</t>
    </rPh>
    <phoneticPr fontId="4"/>
  </si>
  <si>
    <t>(4/4)</t>
    <phoneticPr fontId="4"/>
  </si>
  <si>
    <t>保健所</t>
    <rPh sb="0" eb="3">
      <t>ホケンジョ</t>
    </rPh>
    <phoneticPr fontId="4"/>
  </si>
  <si>
    <t>市川　　　　　　　　　</t>
  </si>
  <si>
    <t>松戸</t>
    <phoneticPr fontId="4"/>
  </si>
  <si>
    <t>野田</t>
    <phoneticPr fontId="4"/>
  </si>
  <si>
    <t>印旛　　　　　　　　　</t>
  </si>
  <si>
    <t>長生　　　　　　　　　</t>
  </si>
  <si>
    <t>夷隅　　　　　　　　　</t>
  </si>
  <si>
    <t>市原市</t>
    <phoneticPr fontId="4"/>
  </si>
  <si>
    <t>君津　　　　　　　　　</t>
  </si>
  <si>
    <t>習志野　　　　　　　　</t>
  </si>
  <si>
    <t>香取　　　　　　　　　</t>
  </si>
  <si>
    <t>海匝　　　　　　　　　</t>
  </si>
  <si>
    <t>山武　　　　　　　　　</t>
  </si>
  <si>
    <t>安房　　　　　　　　　</t>
  </si>
  <si>
    <t>市町村別合計特殊出生率（平成27年）</t>
    <rPh sb="0" eb="3">
      <t>シチョウソン</t>
    </rPh>
    <rPh sb="3" eb="4">
      <t>ベツ</t>
    </rPh>
    <rPh sb="4" eb="6">
      <t>ゴウケイ</t>
    </rPh>
    <rPh sb="6" eb="8">
      <t>トクシュ</t>
    </rPh>
    <rPh sb="8" eb="11">
      <t>シュッショウリツ</t>
    </rPh>
    <rPh sb="12" eb="14">
      <t>ヘイセイ</t>
    </rPh>
    <rPh sb="16" eb="17">
      <t>ネン</t>
    </rPh>
    <phoneticPr fontId="3"/>
  </si>
  <si>
    <t>Ａ　出生数</t>
    <rPh sb="2" eb="5">
      <t>シュッショウスウ</t>
    </rPh>
    <phoneticPr fontId="3"/>
  </si>
  <si>
    <t>平成27年1月1日～12月31日の母の年齢階級別出生数（※１）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ハハ</t>
    </rPh>
    <rPh sb="19" eb="21">
      <t>ネンレイ</t>
    </rPh>
    <rPh sb="21" eb="24">
      <t>カイキュウベツ</t>
    </rPh>
    <rPh sb="24" eb="27">
      <t>シュッショウスウ</t>
    </rPh>
    <phoneticPr fontId="3"/>
  </si>
  <si>
    <t>Ｂ　女性人口</t>
    <rPh sb="2" eb="4">
      <t>ジョセイ</t>
    </rPh>
    <rPh sb="4" eb="6">
      <t>ジンコウ</t>
    </rPh>
    <phoneticPr fontId="3"/>
  </si>
  <si>
    <t>平成28年1月1日現在の女性の年齢階級別人口（※２）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ジョセイ</t>
    </rPh>
    <rPh sb="15" eb="17">
      <t>ネンレイ</t>
    </rPh>
    <rPh sb="17" eb="20">
      <t>カイキュウベツ</t>
    </rPh>
    <rPh sb="20" eb="22">
      <t>ジンコウ</t>
    </rPh>
    <phoneticPr fontId="3"/>
  </si>
  <si>
    <t>　Ａ</t>
    <phoneticPr fontId="3"/>
  </si>
  <si>
    <t>Ｃ　合計特殊出生率</t>
    <rPh sb="2" eb="4">
      <t>ゴウケイ</t>
    </rPh>
    <rPh sb="4" eb="6">
      <t>トクシュ</t>
    </rPh>
    <rPh sb="6" eb="9">
      <t>シュッショウリツ</t>
    </rPh>
    <phoneticPr fontId="3"/>
  </si>
  <si>
    <t>　　　×５ 　[１５～１９歳]～[４５～４９歳]の各５歳階級の合計</t>
    <rPh sb="13" eb="14">
      <t>サイ</t>
    </rPh>
    <rPh sb="22" eb="23">
      <t>サイ</t>
    </rPh>
    <rPh sb="25" eb="26">
      <t>カク</t>
    </rPh>
    <rPh sb="27" eb="28">
      <t>サイ</t>
    </rPh>
    <rPh sb="28" eb="30">
      <t>カイキュウ</t>
    </rPh>
    <rPh sb="31" eb="33">
      <t>ゴウケイ</t>
    </rPh>
    <phoneticPr fontId="3"/>
  </si>
  <si>
    <t>　Ｂ</t>
    <phoneticPr fontId="3"/>
  </si>
  <si>
    <t>※１　平成27年1月1日～12月31日の母の年齢階級別出生数は、厚生労働省政策統括官</t>
    <rPh sb="3" eb="5">
      <t>ヘイセイ</t>
    </rPh>
    <rPh sb="7" eb="8">
      <t>ネン</t>
    </rPh>
    <rPh sb="9" eb="10">
      <t>ガツ</t>
    </rPh>
    <rPh sb="11" eb="12">
      <t>ニチ</t>
    </rPh>
    <rPh sb="15" eb="16">
      <t>ガツ</t>
    </rPh>
    <rPh sb="18" eb="19">
      <t>ニチ</t>
    </rPh>
    <rPh sb="20" eb="21">
      <t>ハハ</t>
    </rPh>
    <rPh sb="22" eb="24">
      <t>ネンレイ</t>
    </rPh>
    <rPh sb="24" eb="27">
      <t>カイキュウベツ</t>
    </rPh>
    <rPh sb="27" eb="30">
      <t>シュッショウスウ</t>
    </rPh>
    <rPh sb="32" eb="34">
      <t>コウセイ</t>
    </rPh>
    <rPh sb="34" eb="37">
      <t>ロウドウショウ</t>
    </rPh>
    <rPh sb="37" eb="39">
      <t>セイサク</t>
    </rPh>
    <rPh sb="39" eb="41">
      <t>トウカツ</t>
    </rPh>
    <rPh sb="41" eb="42">
      <t>カン</t>
    </rPh>
    <phoneticPr fontId="3"/>
  </si>
  <si>
    <t>　（統計・情報政策担当）の「人口動態統計年報結果表（都道府県編）一覧」中の（出生）「第</t>
    <rPh sb="2" eb="4">
      <t>トウケイ</t>
    </rPh>
    <rPh sb="5" eb="7">
      <t>ジョウホウ</t>
    </rPh>
    <rPh sb="7" eb="9">
      <t>セイサク</t>
    </rPh>
    <rPh sb="9" eb="11">
      <t>タントウ</t>
    </rPh>
    <rPh sb="14" eb="16">
      <t>ジンコウ</t>
    </rPh>
    <rPh sb="16" eb="18">
      <t>ドウタイ</t>
    </rPh>
    <rPh sb="18" eb="20">
      <t>トウケイ</t>
    </rPh>
    <rPh sb="20" eb="22">
      <t>ネンポウ</t>
    </rPh>
    <rPh sb="22" eb="25">
      <t>ケッカヒョウ</t>
    </rPh>
    <rPh sb="26" eb="30">
      <t>トドウフケン</t>
    </rPh>
    <rPh sb="30" eb="31">
      <t>ヘン</t>
    </rPh>
    <rPh sb="32" eb="34">
      <t>イチラン</t>
    </rPh>
    <rPh sb="35" eb="36">
      <t>チュウ</t>
    </rPh>
    <rPh sb="38" eb="40">
      <t>シュッショウ</t>
    </rPh>
    <rPh sb="42" eb="43">
      <t>ダイ</t>
    </rPh>
    <phoneticPr fontId="3"/>
  </si>
  <si>
    <t>　5－2表　出生数、性・母の年齢（５歳階級）・都道府県・市区町村別」を使用した。</t>
    <rPh sb="4" eb="5">
      <t>ヒョウ</t>
    </rPh>
    <rPh sb="6" eb="9">
      <t>シュッショウスウ</t>
    </rPh>
    <rPh sb="10" eb="11">
      <t>セイ</t>
    </rPh>
    <rPh sb="12" eb="13">
      <t>ハハ</t>
    </rPh>
    <rPh sb="14" eb="16">
      <t>ネンレイ</t>
    </rPh>
    <rPh sb="18" eb="19">
      <t>サイ</t>
    </rPh>
    <rPh sb="19" eb="21">
      <t>カイキュウ</t>
    </rPh>
    <rPh sb="23" eb="27">
      <t>トドウフケン</t>
    </rPh>
    <rPh sb="28" eb="30">
      <t>シク</t>
    </rPh>
    <rPh sb="30" eb="32">
      <t>チョウソン</t>
    </rPh>
    <rPh sb="32" eb="33">
      <t>ベツ</t>
    </rPh>
    <rPh sb="35" eb="37">
      <t>シヨウ</t>
    </rPh>
    <phoneticPr fontId="3"/>
  </si>
  <si>
    <t>※２　女性の年齢階級別人口は、総務省自治行政局作成の</t>
    <rPh sb="3" eb="5">
      <t>ジョセイ</t>
    </rPh>
    <rPh sb="6" eb="8">
      <t>ネンレイ</t>
    </rPh>
    <rPh sb="8" eb="11">
      <t>カイキュウベツ</t>
    </rPh>
    <rPh sb="11" eb="13">
      <t>ジンコウ</t>
    </rPh>
    <rPh sb="15" eb="18">
      <t>ソウムショウ</t>
    </rPh>
    <rPh sb="18" eb="20">
      <t>ジチ</t>
    </rPh>
    <rPh sb="20" eb="22">
      <t>ギョウセイ</t>
    </rPh>
    <rPh sb="22" eb="23">
      <t>キョク</t>
    </rPh>
    <rPh sb="23" eb="25">
      <t>サクセイ</t>
    </rPh>
    <phoneticPr fontId="3"/>
  </si>
  <si>
    <t>　平成28年1月1日住民基本台帳年齢階級別人口（市区町村別）（日本人住民）を使用した。</t>
    <rPh sb="38" eb="40">
      <t>シヨウ</t>
    </rPh>
    <phoneticPr fontId="3"/>
  </si>
  <si>
    <t>柏市</t>
    <rPh sb="0" eb="2">
      <t>カシワシ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</si>
</sst>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0000;\-#,##0.00000"/>
  </numFmts>
  <fonts count="1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5" fillId="0" borderId="0" xfId="0" applyFont="1" applyFill="1" applyProtection="1"/>
    <xf numFmtId="0" fontId="0" fillId="0" borderId="0" xfId="0" applyFill="1"/>
    <xf numFmtId="0" fontId="6" fillId="0" borderId="0" xfId="0" applyFont="1" applyFill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Continuous" vertical="center" wrapText="1"/>
    </xf>
    <xf numFmtId="0" fontId="7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37" fontId="7" fillId="0" borderId="7" xfId="0" applyNumberFormat="1" applyFont="1" applyFill="1" applyBorder="1" applyAlignment="1" applyProtection="1">
      <alignment horizontal="right" vertical="center"/>
    </xf>
    <xf numFmtId="37" fontId="6" fillId="2" borderId="0" xfId="0" applyNumberFormat="1" applyFont="1" applyFill="1" applyBorder="1" applyAlignment="1" applyProtection="1">
      <alignment horizontal="right" vertical="center"/>
    </xf>
    <xf numFmtId="37" fontId="6" fillId="2" borderId="8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Alignment="1" applyProtection="1">
      <alignment horizontal="right" vertical="center"/>
    </xf>
    <xf numFmtId="37" fontId="6" fillId="0" borderId="6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49" fontId="7" fillId="0" borderId="6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39" fontId="7" fillId="0" borderId="1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37" fontId="6" fillId="3" borderId="13" xfId="0" applyNumberFormat="1" applyFont="1" applyFill="1" applyBorder="1" applyAlignment="1" applyProtection="1">
      <alignment horizontal="right" vertical="center"/>
    </xf>
    <xf numFmtId="37" fontId="8" fillId="3" borderId="13" xfId="0" applyNumberFormat="1" applyFont="1" applyFill="1" applyBorder="1" applyAlignment="1" applyProtection="1">
      <alignment horizontal="right" vertical="center"/>
    </xf>
    <xf numFmtId="37" fontId="8" fillId="3" borderId="8" xfId="0" applyNumberFormat="1" applyFont="1" applyFill="1" applyBorder="1" applyAlignment="1" applyProtection="1">
      <alignment horizontal="right" vertical="center"/>
    </xf>
    <xf numFmtId="37" fontId="9" fillId="0" borderId="0" xfId="0" applyNumberFormat="1" applyFont="1" applyBorder="1" applyProtection="1">
      <protection locked="0"/>
    </xf>
    <xf numFmtId="37" fontId="9" fillId="0" borderId="9" xfId="0" applyNumberFormat="1" applyFont="1" applyBorder="1" applyProtection="1">
      <protection locked="0"/>
    </xf>
    <xf numFmtId="37" fontId="7" fillId="0" borderId="1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center" vertical="center" wrapText="1"/>
    </xf>
    <xf numFmtId="39" fontId="7" fillId="0" borderId="16" xfId="0" applyNumberFormat="1" applyFont="1" applyFill="1" applyBorder="1" applyAlignment="1" applyProtection="1">
      <alignment horizontal="right" vertical="center"/>
    </xf>
    <xf numFmtId="176" fontId="6" fillId="0" borderId="17" xfId="0" applyNumberFormat="1" applyFont="1" applyFill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37" fontId="6" fillId="3" borderId="0" xfId="0" applyNumberFormat="1" applyFont="1" applyFill="1" applyBorder="1" applyAlignment="1" applyProtection="1">
      <alignment horizontal="right" vertical="center"/>
    </xf>
    <xf numFmtId="37" fontId="8" fillId="3" borderId="0" xfId="0" applyNumberFormat="1" applyFont="1" applyFill="1" applyBorder="1" applyAlignment="1" applyProtection="1">
      <alignment horizontal="right" vertical="center"/>
    </xf>
    <xf numFmtId="37" fontId="8" fillId="3" borderId="9" xfId="0" applyNumberFormat="1" applyFont="1" applyFill="1" applyBorder="1" applyAlignment="1" applyProtection="1">
      <alignment vertical="center"/>
    </xf>
    <xf numFmtId="37" fontId="9" fillId="0" borderId="19" xfId="0" applyNumberFormat="1" applyFont="1" applyBorder="1" applyProtection="1">
      <protection locked="0"/>
    </xf>
    <xf numFmtId="176" fontId="6" fillId="0" borderId="20" xfId="0" applyNumberFormat="1" applyFont="1" applyFill="1" applyBorder="1" applyAlignment="1" applyProtection="1">
      <alignment horizontal="right" vertical="center"/>
    </xf>
    <xf numFmtId="176" fontId="8" fillId="0" borderId="21" xfId="0" applyNumberFormat="1" applyFont="1" applyFill="1" applyBorder="1" applyAlignment="1" applyProtection="1">
      <alignment horizontal="right" vertical="center"/>
    </xf>
    <xf numFmtId="176" fontId="8" fillId="0" borderId="22" xfId="0" applyNumberFormat="1" applyFont="1" applyFill="1" applyBorder="1" applyAlignment="1" applyProtection="1">
      <alignment horizontal="right" vertical="center"/>
    </xf>
    <xf numFmtId="37" fontId="8" fillId="3" borderId="9" xfId="0" applyNumberFormat="1" applyFont="1" applyFill="1" applyBorder="1" applyAlignment="1" applyProtection="1">
      <alignment horizontal="right" vertic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37" fontId="6" fillId="3" borderId="9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Protection="1"/>
    <xf numFmtId="176" fontId="8" fillId="0" borderId="0" xfId="0" applyNumberFormat="1" applyFont="1" applyFill="1" applyBorder="1" applyAlignment="1" applyProtection="1">
      <alignment horizontal="right" vertical="center"/>
    </xf>
    <xf numFmtId="176" fontId="8" fillId="0" borderId="9" xfId="0" applyNumberFormat="1" applyFont="1" applyFill="1" applyBorder="1" applyAlignment="1" applyProtection="1">
      <alignment horizontal="right" vertical="center"/>
    </xf>
    <xf numFmtId="37" fontId="9" fillId="4" borderId="0" xfId="0" applyNumberFormat="1" applyFont="1" applyFill="1" applyBorder="1" applyProtection="1">
      <protection locked="0"/>
    </xf>
    <xf numFmtId="37" fontId="9" fillId="4" borderId="9" xfId="0" applyNumberFormat="1" applyFont="1" applyFill="1" applyBorder="1" applyProtection="1">
      <protection locked="0"/>
    </xf>
    <xf numFmtId="0" fontId="7" fillId="0" borderId="23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center" wrapText="1"/>
    </xf>
    <xf numFmtId="39" fontId="7" fillId="0" borderId="25" xfId="0" applyNumberFormat="1" applyFont="1" applyFill="1" applyBorder="1" applyAlignment="1" applyProtection="1">
      <alignment horizontal="right" vertical="center"/>
    </xf>
    <xf numFmtId="176" fontId="8" fillId="0" borderId="26" xfId="0" applyNumberFormat="1" applyFont="1" applyFill="1" applyBorder="1" applyAlignment="1" applyProtection="1">
      <alignment horizontal="right" vertical="center"/>
    </xf>
    <xf numFmtId="176" fontId="8" fillId="0" borderId="2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Protection="1"/>
    <xf numFmtId="37" fontId="6" fillId="3" borderId="9" xfId="0" applyNumberFormat="1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 vertical="center"/>
    </xf>
    <xf numFmtId="0" fontId="8" fillId="3" borderId="9" xfId="0" applyFont="1" applyFill="1" applyBorder="1" applyAlignment="1" applyProtection="1">
      <alignment vertical="center"/>
    </xf>
    <xf numFmtId="0" fontId="7" fillId="0" borderId="29" xfId="0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horizontal="right" vertical="center"/>
    </xf>
    <xf numFmtId="0" fontId="8" fillId="3" borderId="8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vertical="center"/>
    </xf>
    <xf numFmtId="0" fontId="7" fillId="0" borderId="5" xfId="0" applyFont="1" applyFill="1" applyBorder="1" applyProtection="1"/>
    <xf numFmtId="176" fontId="8" fillId="0" borderId="30" xfId="0" applyNumberFormat="1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vertical="center"/>
    </xf>
    <xf numFmtId="38" fontId="8" fillId="0" borderId="11" xfId="1" applyFont="1" applyFill="1" applyBorder="1" applyAlignment="1">
      <alignment horizontal="distributed" vertical="center"/>
    </xf>
    <xf numFmtId="37" fontId="6" fillId="0" borderId="13" xfId="0" applyNumberFormat="1" applyFont="1" applyFill="1" applyBorder="1" applyAlignment="1" applyProtection="1">
      <alignment horizontal="right"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38" fontId="8" fillId="0" borderId="5" xfId="1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horizontal="distributed" vertical="center"/>
    </xf>
    <xf numFmtId="37" fontId="6" fillId="0" borderId="32" xfId="0" applyNumberFormat="1" applyFont="1" applyFill="1" applyBorder="1" applyAlignment="1" applyProtection="1">
      <alignment horizontal="right" vertical="center"/>
    </xf>
    <xf numFmtId="38" fontId="8" fillId="0" borderId="23" xfId="1" applyFont="1" applyFill="1" applyBorder="1" applyAlignment="1">
      <alignment horizontal="distributed" vertical="center"/>
    </xf>
    <xf numFmtId="176" fontId="6" fillId="0" borderId="26" xfId="0" applyNumberFormat="1" applyFont="1" applyFill="1" applyBorder="1" applyAlignment="1" applyProtection="1">
      <alignment horizontal="right" vertical="center"/>
    </xf>
    <xf numFmtId="176" fontId="6" fillId="0" borderId="2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31" xfId="0" applyFont="1" applyFill="1" applyBorder="1" applyAlignment="1" applyProtection="1">
      <alignment horizontal="left" vertical="top" wrapText="1"/>
    </xf>
  </cellXfs>
  <cellStyles count="4">
    <cellStyle name="桁区切り" xfId="1" builtinId="6"/>
    <cellStyle name="標準" xfId="0" builtinId="0"/>
    <cellStyle name="標準 2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19050</xdr:rowOff>
    </xdr:from>
    <xdr:to>
      <xdr:col>1</xdr:col>
      <xdr:colOff>190500</xdr:colOff>
      <xdr:row>13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24000" y="1943100"/>
          <a:ext cx="190500" cy="523875"/>
        </a:xfrm>
        <a:prstGeom prst="leftBracket">
          <a:avLst>
            <a:gd name="adj" fmla="val 22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742950</xdr:colOff>
      <xdr:row>10</xdr:row>
      <xdr:rowOff>9525</xdr:rowOff>
    </xdr:from>
    <xdr:to>
      <xdr:col>1</xdr:col>
      <xdr:colOff>952500</xdr:colOff>
      <xdr:row>12</xdr:row>
      <xdr:rowOff>171450</xdr:rowOff>
    </xdr:to>
    <xdr:sp macro="" textlink="">
      <xdr:nvSpPr>
        <xdr:cNvPr id="3" name="AutoShape 2"/>
        <xdr:cNvSpPr>
          <a:spLocks/>
        </xdr:cNvSpPr>
      </xdr:nvSpPr>
      <xdr:spPr bwMode="auto">
        <a:xfrm flipH="1">
          <a:off x="2266950" y="1933575"/>
          <a:ext cx="209550" cy="523875"/>
        </a:xfrm>
        <a:prstGeom prst="leftBracket">
          <a:avLst>
            <a:gd name="adj" fmla="val 227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11</xdr:row>
      <xdr:rowOff>85725</xdr:rowOff>
    </xdr:from>
    <xdr:to>
      <xdr:col>1</xdr:col>
      <xdr:colOff>390525</xdr:colOff>
      <xdr:row>11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09725" y="2190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GK283"/>
  <sheetViews>
    <sheetView tabSelected="1" defaultGridColor="0" topLeftCell="A217" colorId="22" zoomScale="55" zoomScaleNormal="55" zoomScaleSheetLayoutView="100" workbookViewId="0">
      <selection activeCell="L229" sqref="L229"/>
    </sheetView>
  </sheetViews>
  <sheetFormatPr defaultColWidth="10.69921875" defaultRowHeight="24"/>
  <cols>
    <col min="1" max="1" width="16.296875" style="64" customWidth="1"/>
    <col min="2" max="2" width="17.69921875" style="88" customWidth="1"/>
    <col min="3" max="10" width="17.69921875" style="3" customWidth="1"/>
    <col min="11" max="11" width="13.3984375" style="5" customWidth="1"/>
    <col min="12" max="16384" width="10.69921875" style="5"/>
  </cols>
  <sheetData>
    <row r="1" spans="1:193" ht="28.5">
      <c r="A1" s="1" t="s">
        <v>0</v>
      </c>
      <c r="B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</row>
    <row r="2" spans="1:193" ht="24.75" customHeight="1" thickBot="1">
      <c r="A2" s="4" t="s">
        <v>1</v>
      </c>
      <c r="B2" s="2"/>
      <c r="J2" s="6" t="s">
        <v>2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</row>
    <row r="3" spans="1:193" ht="36" customHeight="1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</row>
    <row r="4" spans="1:193">
      <c r="A4" s="12" t="s">
        <v>13</v>
      </c>
      <c r="B4" s="13" t="s">
        <v>14</v>
      </c>
      <c r="C4" s="14">
        <f>D4+E4+F4+G4+H4+I4+J4</f>
        <v>47009</v>
      </c>
      <c r="D4" s="15">
        <v>509</v>
      </c>
      <c r="E4" s="15">
        <v>3577</v>
      </c>
      <c r="F4" s="15">
        <v>11771</v>
      </c>
      <c r="G4" s="15">
        <v>17274</v>
      </c>
      <c r="H4" s="15">
        <v>11165</v>
      </c>
      <c r="I4" s="15">
        <v>2657</v>
      </c>
      <c r="J4" s="16">
        <v>56</v>
      </c>
      <c r="K4" s="1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</row>
    <row r="5" spans="1:193">
      <c r="A5" s="12"/>
      <c r="B5" s="13" t="s">
        <v>15</v>
      </c>
      <c r="C5" s="18">
        <f>SUM(D5:J5)</f>
        <v>1270449</v>
      </c>
      <c r="D5" s="19">
        <v>139142</v>
      </c>
      <c r="E5" s="19">
        <v>144922</v>
      </c>
      <c r="F5" s="19">
        <v>153308</v>
      </c>
      <c r="G5" s="19">
        <v>175483</v>
      </c>
      <c r="H5" s="19">
        <v>199383</v>
      </c>
      <c r="I5" s="19">
        <v>243121</v>
      </c>
      <c r="J5" s="20">
        <v>215090</v>
      </c>
      <c r="K5" s="1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</row>
    <row r="6" spans="1:193">
      <c r="A6" s="12"/>
      <c r="B6" s="13"/>
      <c r="C6" s="21"/>
      <c r="D6" s="22">
        <f t="shared" ref="D6:J6" si="0">ROUND(D4/D5,5)</f>
        <v>3.6600000000000001E-3</v>
      </c>
      <c r="E6" s="22">
        <f t="shared" si="0"/>
        <v>2.4680000000000001E-2</v>
      </c>
      <c r="F6" s="22">
        <f t="shared" si="0"/>
        <v>7.6780000000000001E-2</v>
      </c>
      <c r="G6" s="22">
        <f t="shared" si="0"/>
        <v>9.844E-2</v>
      </c>
      <c r="H6" s="22">
        <f t="shared" si="0"/>
        <v>5.6000000000000001E-2</v>
      </c>
      <c r="I6" s="22">
        <f t="shared" si="0"/>
        <v>1.093E-2</v>
      </c>
      <c r="J6" s="23">
        <f t="shared" si="0"/>
        <v>2.5999999999999998E-4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</row>
    <row r="7" spans="1:193">
      <c r="A7" s="12"/>
      <c r="B7" s="24" t="s">
        <v>16</v>
      </c>
      <c r="C7" s="25">
        <f>SUM(D7+E7+F7+G7+H7+I7+J7)</f>
        <v>1.3537500000000002</v>
      </c>
      <c r="D7" s="26">
        <f t="shared" ref="D7:J7" si="1">ROUND(D6*5,5)</f>
        <v>1.83E-2</v>
      </c>
      <c r="E7" s="26">
        <f t="shared" si="1"/>
        <v>0.1234</v>
      </c>
      <c r="F7" s="26">
        <f t="shared" si="1"/>
        <v>0.38390000000000002</v>
      </c>
      <c r="G7" s="26">
        <f t="shared" si="1"/>
        <v>0.49220000000000003</v>
      </c>
      <c r="H7" s="26">
        <f t="shared" si="1"/>
        <v>0.28000000000000003</v>
      </c>
      <c r="I7" s="26">
        <f t="shared" si="1"/>
        <v>5.4649999999999997E-2</v>
      </c>
      <c r="J7" s="27">
        <f t="shared" si="1"/>
        <v>1.2999999999999999E-3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</row>
    <row r="8" spans="1:193">
      <c r="A8" s="28" t="s">
        <v>17</v>
      </c>
      <c r="B8" s="29" t="s">
        <v>14</v>
      </c>
      <c r="C8" s="14">
        <f>D8+E8+F8+G8+H8+I8+J8</f>
        <v>7271</v>
      </c>
      <c r="D8" s="30">
        <v>70</v>
      </c>
      <c r="E8" s="31">
        <v>517</v>
      </c>
      <c r="F8" s="31">
        <v>1727</v>
      </c>
      <c r="G8" s="31">
        <v>2684</v>
      </c>
      <c r="H8" s="31">
        <v>1790</v>
      </c>
      <c r="I8" s="31">
        <v>470</v>
      </c>
      <c r="J8" s="32">
        <v>13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</row>
    <row r="9" spans="1:193">
      <c r="A9" s="12"/>
      <c r="B9" s="13" t="s">
        <v>15</v>
      </c>
      <c r="C9" s="18">
        <f>SUM(D9:J9)</f>
        <v>201470</v>
      </c>
      <c r="D9" s="33">
        <v>22248</v>
      </c>
      <c r="E9" s="33">
        <v>22349</v>
      </c>
      <c r="F9" s="33">
        <v>23059</v>
      </c>
      <c r="G9" s="33">
        <v>26326</v>
      </c>
      <c r="H9" s="33">
        <v>31177</v>
      </c>
      <c r="I9" s="33">
        <v>40130</v>
      </c>
      <c r="J9" s="34">
        <v>36181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</row>
    <row r="10" spans="1:193">
      <c r="A10" s="12"/>
      <c r="B10" s="13"/>
      <c r="C10" s="35"/>
      <c r="D10" s="22">
        <f t="shared" ref="D10:J10" si="2">ROUND(D8/D9,5)</f>
        <v>3.15E-3</v>
      </c>
      <c r="E10" s="36">
        <f t="shared" si="2"/>
        <v>2.3130000000000001E-2</v>
      </c>
      <c r="F10" s="36">
        <f t="shared" si="2"/>
        <v>7.4889999999999998E-2</v>
      </c>
      <c r="G10" s="36">
        <f t="shared" si="2"/>
        <v>0.10195</v>
      </c>
      <c r="H10" s="36">
        <f t="shared" si="2"/>
        <v>5.7410000000000003E-2</v>
      </c>
      <c r="I10" s="36">
        <f t="shared" si="2"/>
        <v>1.171E-2</v>
      </c>
      <c r="J10" s="37">
        <f t="shared" si="2"/>
        <v>3.6000000000000002E-4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</row>
    <row r="11" spans="1:193">
      <c r="A11" s="38"/>
      <c r="B11" s="39" t="s">
        <v>16</v>
      </c>
      <c r="C11" s="40">
        <f>SUM(D11+E11+F11+G11+H11+I11+J11)</f>
        <v>1.3630000000000002</v>
      </c>
      <c r="D11" s="41">
        <f t="shared" ref="D11:J11" si="3">ROUND(D10*5,5)</f>
        <v>1.575E-2</v>
      </c>
      <c r="E11" s="42">
        <f t="shared" si="3"/>
        <v>0.11565</v>
      </c>
      <c r="F11" s="42">
        <f t="shared" si="3"/>
        <v>0.37445000000000001</v>
      </c>
      <c r="G11" s="42">
        <f t="shared" si="3"/>
        <v>0.50975000000000004</v>
      </c>
      <c r="H11" s="42">
        <f t="shared" si="3"/>
        <v>0.28705000000000003</v>
      </c>
      <c r="I11" s="42">
        <f t="shared" si="3"/>
        <v>5.8549999999999998E-2</v>
      </c>
      <c r="J11" s="43">
        <f t="shared" si="3"/>
        <v>1.8E-3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</row>
    <row r="12" spans="1:193">
      <c r="A12" s="12" t="s">
        <v>18</v>
      </c>
      <c r="B12" s="29" t="s">
        <v>14</v>
      </c>
      <c r="C12" s="14">
        <f>D12+E12+F12+G12+H12+I12+J12</f>
        <v>285</v>
      </c>
      <c r="D12" s="44">
        <v>6</v>
      </c>
      <c r="E12" s="45">
        <v>43</v>
      </c>
      <c r="F12" s="45">
        <v>76</v>
      </c>
      <c r="G12" s="45">
        <v>100</v>
      </c>
      <c r="H12" s="45">
        <v>52</v>
      </c>
      <c r="I12" s="45">
        <v>8</v>
      </c>
      <c r="J12" s="46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</row>
    <row r="13" spans="1:193">
      <c r="A13" s="12"/>
      <c r="B13" s="13" t="s">
        <v>15</v>
      </c>
      <c r="C13" s="18">
        <f>SUM(D13:J13)</f>
        <v>10250</v>
      </c>
      <c r="D13" s="47">
        <v>1366</v>
      </c>
      <c r="E13" s="33">
        <v>1276</v>
      </c>
      <c r="F13" s="33">
        <v>1062</v>
      </c>
      <c r="G13" s="33">
        <v>1282</v>
      </c>
      <c r="H13" s="33">
        <v>1451</v>
      </c>
      <c r="I13" s="33">
        <v>1846</v>
      </c>
      <c r="J13" s="34">
        <v>1967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</row>
    <row r="14" spans="1:193">
      <c r="A14" s="12"/>
      <c r="B14" s="13"/>
      <c r="C14" s="35" t="s">
        <v>4</v>
      </c>
      <c r="D14" s="22">
        <f t="shared" ref="D14:J14" si="4">ROUND(D12/D13,5)</f>
        <v>4.3899999999999998E-3</v>
      </c>
      <c r="E14" s="36">
        <f t="shared" si="4"/>
        <v>3.3700000000000001E-2</v>
      </c>
      <c r="F14" s="36">
        <f t="shared" si="4"/>
        <v>7.1559999999999999E-2</v>
      </c>
      <c r="G14" s="36">
        <f t="shared" si="4"/>
        <v>7.8E-2</v>
      </c>
      <c r="H14" s="36">
        <f t="shared" si="4"/>
        <v>3.5839999999999997E-2</v>
      </c>
      <c r="I14" s="36">
        <f t="shared" si="4"/>
        <v>4.3299999999999996E-3</v>
      </c>
      <c r="J14" s="37">
        <f t="shared" si="4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</row>
    <row r="15" spans="1:193">
      <c r="A15" s="38"/>
      <c r="B15" s="39" t="s">
        <v>16</v>
      </c>
      <c r="C15" s="40">
        <f>SUM(D15+E15+F15+G15+H15+I15+J15)</f>
        <v>1.1391</v>
      </c>
      <c r="D15" s="48">
        <f t="shared" ref="D15:J15" si="5">ROUND(D14*5,5)</f>
        <v>2.1950000000000001E-2</v>
      </c>
      <c r="E15" s="49">
        <f t="shared" si="5"/>
        <v>0.16850000000000001</v>
      </c>
      <c r="F15" s="49">
        <f t="shared" si="5"/>
        <v>0.35780000000000001</v>
      </c>
      <c r="G15" s="49">
        <f t="shared" si="5"/>
        <v>0.39</v>
      </c>
      <c r="H15" s="49">
        <f t="shared" si="5"/>
        <v>0.1792</v>
      </c>
      <c r="I15" s="49">
        <f t="shared" si="5"/>
        <v>2.1649999999999999E-2</v>
      </c>
      <c r="J15" s="50">
        <f t="shared" si="5"/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</row>
    <row r="16" spans="1:193">
      <c r="A16" s="12" t="s">
        <v>19</v>
      </c>
      <c r="B16" s="29" t="s">
        <v>14</v>
      </c>
      <c r="C16" s="14">
        <f>D16+E16+F16+G16+H16+I16+J16</f>
        <v>4366</v>
      </c>
      <c r="D16" s="44">
        <v>27</v>
      </c>
      <c r="E16" s="45">
        <v>244</v>
      </c>
      <c r="F16" s="45">
        <v>1066</v>
      </c>
      <c r="G16" s="45">
        <v>1653</v>
      </c>
      <c r="H16" s="45">
        <v>1085</v>
      </c>
      <c r="I16" s="45">
        <v>282</v>
      </c>
      <c r="J16" s="51">
        <v>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</row>
    <row r="17" spans="1:193">
      <c r="A17" s="12"/>
      <c r="B17" s="13" t="s">
        <v>15</v>
      </c>
      <c r="C17" s="18">
        <f>SUM(D17:J17)</f>
        <v>106645</v>
      </c>
      <c r="D17" s="47">
        <v>9718</v>
      </c>
      <c r="E17" s="33">
        <v>12028</v>
      </c>
      <c r="F17" s="33">
        <v>14709</v>
      </c>
      <c r="G17" s="33">
        <v>16069</v>
      </c>
      <c r="H17" s="33">
        <v>16750</v>
      </c>
      <c r="I17" s="33">
        <v>19964</v>
      </c>
      <c r="J17" s="34">
        <v>17407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</row>
    <row r="18" spans="1:193">
      <c r="A18" s="12"/>
      <c r="B18" s="13"/>
      <c r="C18" s="35"/>
      <c r="D18" s="22">
        <f t="shared" ref="D18:J18" si="6">ROUND(D16/D17,5)</f>
        <v>2.7799999999999999E-3</v>
      </c>
      <c r="E18" s="36">
        <f t="shared" si="6"/>
        <v>2.0289999999999999E-2</v>
      </c>
      <c r="F18" s="36">
        <f t="shared" si="6"/>
        <v>7.2470000000000007E-2</v>
      </c>
      <c r="G18" s="36">
        <f t="shared" si="6"/>
        <v>0.10287</v>
      </c>
      <c r="H18" s="36">
        <f t="shared" si="6"/>
        <v>6.4780000000000004E-2</v>
      </c>
      <c r="I18" s="36">
        <f t="shared" si="6"/>
        <v>1.413E-2</v>
      </c>
      <c r="J18" s="37">
        <f t="shared" si="6"/>
        <v>5.1999999999999995E-4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</row>
    <row r="19" spans="1:193">
      <c r="A19" s="38"/>
      <c r="B19" s="39" t="s">
        <v>16</v>
      </c>
      <c r="C19" s="40">
        <f>SUM(D19+E19+F19+G19+H19+I19+J19)</f>
        <v>1.3892</v>
      </c>
      <c r="D19" s="41">
        <f t="shared" ref="D19:J19" si="7">ROUND(D18*5,5)</f>
        <v>1.3899999999999999E-2</v>
      </c>
      <c r="E19" s="41">
        <f t="shared" si="7"/>
        <v>0.10145</v>
      </c>
      <c r="F19" s="41">
        <f t="shared" si="7"/>
        <v>0.36235000000000001</v>
      </c>
      <c r="G19" s="41">
        <f t="shared" si="7"/>
        <v>0.51434999999999997</v>
      </c>
      <c r="H19" s="41">
        <f t="shared" si="7"/>
        <v>0.32390000000000002</v>
      </c>
      <c r="I19" s="41">
        <f t="shared" si="7"/>
        <v>7.0650000000000004E-2</v>
      </c>
      <c r="J19" s="52">
        <f t="shared" si="7"/>
        <v>2.5999999999999999E-3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</row>
    <row r="20" spans="1:193">
      <c r="A20" s="12" t="s">
        <v>20</v>
      </c>
      <c r="B20" s="29" t="s">
        <v>14</v>
      </c>
      <c r="C20" s="14">
        <f>D20+E20+F20+G20+H20+I20+J20+K20</f>
        <v>5298</v>
      </c>
      <c r="D20" s="44">
        <v>31</v>
      </c>
      <c r="E20" s="44">
        <v>284</v>
      </c>
      <c r="F20" s="44">
        <v>1227</v>
      </c>
      <c r="G20" s="44">
        <v>2031</v>
      </c>
      <c r="H20" s="44">
        <v>1402</v>
      </c>
      <c r="I20" s="44">
        <v>312</v>
      </c>
      <c r="J20" s="53">
        <v>11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</row>
    <row r="21" spans="1:193">
      <c r="A21" s="12"/>
      <c r="B21" s="13" t="s">
        <v>15</v>
      </c>
      <c r="C21" s="18">
        <f>SUM(D21:J21)</f>
        <v>135296</v>
      </c>
      <c r="D21" s="33">
        <v>13294</v>
      </c>
      <c r="E21" s="33">
        <v>14243</v>
      </c>
      <c r="F21" s="33">
        <v>16259</v>
      </c>
      <c r="G21" s="33">
        <v>19206</v>
      </c>
      <c r="H21" s="33">
        <v>22509</v>
      </c>
      <c r="I21" s="33">
        <v>26660</v>
      </c>
      <c r="J21" s="34">
        <v>23125</v>
      </c>
      <c r="K21" s="1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</row>
    <row r="22" spans="1:193">
      <c r="A22" s="12"/>
      <c r="B22" s="13"/>
      <c r="C22" s="35" t="s">
        <v>4</v>
      </c>
      <c r="D22" s="36">
        <f t="shared" ref="D22:J22" si="8">ROUND(D20/D21,5)</f>
        <v>2.33E-3</v>
      </c>
      <c r="E22" s="36">
        <f t="shared" si="8"/>
        <v>1.9939999999999999E-2</v>
      </c>
      <c r="F22" s="36">
        <f t="shared" si="8"/>
        <v>7.5469999999999995E-2</v>
      </c>
      <c r="G22" s="36">
        <f t="shared" si="8"/>
        <v>0.10575</v>
      </c>
      <c r="H22" s="36">
        <f t="shared" si="8"/>
        <v>6.2289999999999998E-2</v>
      </c>
      <c r="I22" s="36">
        <f t="shared" si="8"/>
        <v>1.17E-2</v>
      </c>
      <c r="J22" s="37">
        <f t="shared" si="8"/>
        <v>4.8000000000000001E-4</v>
      </c>
      <c r="K22" s="2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</row>
    <row r="23" spans="1:193">
      <c r="A23" s="38"/>
      <c r="B23" s="39" t="s">
        <v>16</v>
      </c>
      <c r="C23" s="40">
        <f>SUM(D23+E23+F23+G23+H23+I23+J23+K23)</f>
        <v>1.3898000000000001</v>
      </c>
      <c r="D23" s="42">
        <f t="shared" ref="D23:J23" si="9">ROUND(D22*5,5)</f>
        <v>1.1650000000000001E-2</v>
      </c>
      <c r="E23" s="42">
        <f t="shared" si="9"/>
        <v>9.9699999999999997E-2</v>
      </c>
      <c r="F23" s="42">
        <f t="shared" si="9"/>
        <v>0.37735000000000002</v>
      </c>
      <c r="G23" s="42">
        <f t="shared" si="9"/>
        <v>0.52875000000000005</v>
      </c>
      <c r="H23" s="42">
        <f t="shared" si="9"/>
        <v>0.31145</v>
      </c>
      <c r="I23" s="42">
        <f t="shared" si="9"/>
        <v>5.8500000000000003E-2</v>
      </c>
      <c r="J23" s="43">
        <f t="shared" si="9"/>
        <v>2.3999999999999998E-3</v>
      </c>
      <c r="K23" s="2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</row>
    <row r="24" spans="1:193">
      <c r="A24" s="12" t="s">
        <v>21</v>
      </c>
      <c r="B24" s="29" t="s">
        <v>14</v>
      </c>
      <c r="C24" s="14">
        <f>D24+E24+F24+G24+H24+I24+J24+K24</f>
        <v>289</v>
      </c>
      <c r="D24" s="45">
        <v>3</v>
      </c>
      <c r="E24" s="45">
        <v>30</v>
      </c>
      <c r="F24" s="45">
        <v>72</v>
      </c>
      <c r="G24" s="45">
        <v>105</v>
      </c>
      <c r="H24" s="45">
        <v>61</v>
      </c>
      <c r="I24" s="45">
        <v>18</v>
      </c>
      <c r="J24" s="46">
        <v>0</v>
      </c>
      <c r="K24" s="5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</row>
    <row r="25" spans="1:193">
      <c r="A25" s="12"/>
      <c r="B25" s="13" t="s">
        <v>15</v>
      </c>
      <c r="C25" s="18">
        <f>SUM(D25:J25)</f>
        <v>7752</v>
      </c>
      <c r="D25" s="33">
        <v>933</v>
      </c>
      <c r="E25" s="33">
        <v>815</v>
      </c>
      <c r="F25" s="33">
        <v>802</v>
      </c>
      <c r="G25" s="33">
        <v>1046</v>
      </c>
      <c r="H25" s="33">
        <v>1306</v>
      </c>
      <c r="I25" s="33">
        <v>1548</v>
      </c>
      <c r="J25" s="34">
        <v>1302</v>
      </c>
      <c r="K25" s="19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</row>
    <row r="26" spans="1:193">
      <c r="A26" s="12"/>
      <c r="B26" s="13"/>
      <c r="C26" s="35" t="s">
        <v>4</v>
      </c>
      <c r="D26" s="36">
        <f t="shared" ref="D26:J26" si="10">ROUND(D24/D25,5)</f>
        <v>3.2200000000000002E-3</v>
      </c>
      <c r="E26" s="36">
        <f t="shared" si="10"/>
        <v>3.6810000000000002E-2</v>
      </c>
      <c r="F26" s="36">
        <f t="shared" si="10"/>
        <v>8.9779999999999999E-2</v>
      </c>
      <c r="G26" s="36">
        <f t="shared" si="10"/>
        <v>0.10038</v>
      </c>
      <c r="H26" s="36">
        <f t="shared" si="10"/>
        <v>4.6710000000000002E-2</v>
      </c>
      <c r="I26" s="36">
        <f t="shared" si="10"/>
        <v>1.163E-2</v>
      </c>
      <c r="J26" s="37">
        <f t="shared" si="10"/>
        <v>0</v>
      </c>
      <c r="K26" s="2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</row>
    <row r="27" spans="1:193">
      <c r="A27" s="38"/>
      <c r="B27" s="39" t="s">
        <v>16</v>
      </c>
      <c r="C27" s="40">
        <f>SUM(D27+E27+F27+G27+H27+I27+J27+K27)</f>
        <v>1.4426499999999998</v>
      </c>
      <c r="D27" s="42">
        <f t="shared" ref="D27:J27" si="11">ROUND(D26*5,5)</f>
        <v>1.61E-2</v>
      </c>
      <c r="E27" s="42">
        <f t="shared" si="11"/>
        <v>0.18404999999999999</v>
      </c>
      <c r="F27" s="42">
        <f t="shared" si="11"/>
        <v>0.44890000000000002</v>
      </c>
      <c r="G27" s="42">
        <f t="shared" si="11"/>
        <v>0.50190000000000001</v>
      </c>
      <c r="H27" s="42">
        <f t="shared" si="11"/>
        <v>0.23355000000000001</v>
      </c>
      <c r="I27" s="42">
        <f t="shared" si="11"/>
        <v>5.815E-2</v>
      </c>
      <c r="J27" s="43">
        <f t="shared" si="11"/>
        <v>0</v>
      </c>
      <c r="K27" s="2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</row>
    <row r="28" spans="1:193">
      <c r="A28" s="12" t="s">
        <v>22</v>
      </c>
      <c r="B28" s="29" t="s">
        <v>14</v>
      </c>
      <c r="C28" s="14">
        <f>D28+E28+F28+G28+H28+I28+J28</f>
        <v>1045</v>
      </c>
      <c r="D28" s="45">
        <v>19</v>
      </c>
      <c r="E28" s="45">
        <v>89</v>
      </c>
      <c r="F28" s="45">
        <v>295</v>
      </c>
      <c r="G28" s="45">
        <v>376</v>
      </c>
      <c r="H28" s="45">
        <v>212</v>
      </c>
      <c r="I28" s="45">
        <v>54</v>
      </c>
      <c r="J28" s="46">
        <v>0</v>
      </c>
      <c r="K28" s="5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</row>
    <row r="29" spans="1:193">
      <c r="A29" s="12"/>
      <c r="B29" s="13" t="s">
        <v>15</v>
      </c>
      <c r="C29" s="18">
        <f>SUM(D29:J29)</f>
        <v>26268</v>
      </c>
      <c r="D29" s="33">
        <v>3082</v>
      </c>
      <c r="E29" s="33">
        <v>2818</v>
      </c>
      <c r="F29" s="33">
        <v>3168</v>
      </c>
      <c r="G29" s="33">
        <v>3789</v>
      </c>
      <c r="H29" s="33">
        <v>4206</v>
      </c>
      <c r="I29" s="33">
        <v>5037</v>
      </c>
      <c r="J29" s="34">
        <v>4168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</row>
    <row r="30" spans="1:193">
      <c r="A30" s="12"/>
      <c r="B30" s="13"/>
      <c r="C30" s="35" t="s">
        <v>4</v>
      </c>
      <c r="D30" s="36">
        <f t="shared" ref="D30:J30" si="12">ROUND(D28/D29,5)</f>
        <v>6.1599999999999997E-3</v>
      </c>
      <c r="E30" s="36">
        <f t="shared" si="12"/>
        <v>3.1579999999999997E-2</v>
      </c>
      <c r="F30" s="36">
        <f t="shared" si="12"/>
        <v>9.3119999999999994E-2</v>
      </c>
      <c r="G30" s="36">
        <f t="shared" si="12"/>
        <v>9.9229999999999999E-2</v>
      </c>
      <c r="H30" s="36">
        <f t="shared" si="12"/>
        <v>5.04E-2</v>
      </c>
      <c r="I30" s="36">
        <f t="shared" si="12"/>
        <v>1.072E-2</v>
      </c>
      <c r="J30" s="37">
        <f t="shared" si="12"/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</row>
    <row r="31" spans="1:193">
      <c r="A31" s="38"/>
      <c r="B31" s="39" t="s">
        <v>16</v>
      </c>
      <c r="C31" s="40">
        <f>SUM(D31+E31+F31+G31+H31+I31+J31)</f>
        <v>1.4560500000000001</v>
      </c>
      <c r="D31" s="42">
        <f t="shared" ref="D31:J31" si="13">ROUND(D30*5,5)</f>
        <v>3.0800000000000001E-2</v>
      </c>
      <c r="E31" s="42">
        <f t="shared" si="13"/>
        <v>0.15790000000000001</v>
      </c>
      <c r="F31" s="42">
        <f t="shared" si="13"/>
        <v>0.46560000000000001</v>
      </c>
      <c r="G31" s="42">
        <f t="shared" si="13"/>
        <v>0.49614999999999998</v>
      </c>
      <c r="H31" s="42">
        <f t="shared" si="13"/>
        <v>0.252</v>
      </c>
      <c r="I31" s="42">
        <f t="shared" si="13"/>
        <v>5.3600000000000002E-2</v>
      </c>
      <c r="J31" s="43">
        <f t="shared" si="13"/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</row>
    <row r="32" spans="1:193">
      <c r="A32" s="12" t="s">
        <v>23</v>
      </c>
      <c r="B32" s="29" t="s">
        <v>14</v>
      </c>
      <c r="C32" s="14">
        <f>D32+E32+F32+G32+H32+I32+J32</f>
        <v>3827</v>
      </c>
      <c r="D32" s="45">
        <v>42</v>
      </c>
      <c r="E32" s="45">
        <v>254</v>
      </c>
      <c r="F32" s="45">
        <v>967</v>
      </c>
      <c r="G32" s="45">
        <v>1379</v>
      </c>
      <c r="H32" s="45">
        <v>966</v>
      </c>
      <c r="I32" s="45">
        <v>216</v>
      </c>
      <c r="J32" s="51">
        <v>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</row>
    <row r="33" spans="1:193">
      <c r="A33" s="12"/>
      <c r="B33" s="13" t="s">
        <v>15</v>
      </c>
      <c r="C33" s="18">
        <f>SUM(D33:J33)</f>
        <v>102201</v>
      </c>
      <c r="D33" s="33">
        <v>10927</v>
      </c>
      <c r="E33" s="33">
        <v>11722</v>
      </c>
      <c r="F33" s="33">
        <v>12620</v>
      </c>
      <c r="G33" s="33">
        <v>13917</v>
      </c>
      <c r="H33" s="33">
        <v>15375</v>
      </c>
      <c r="I33" s="33">
        <v>19489</v>
      </c>
      <c r="J33" s="34">
        <v>18151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</row>
    <row r="34" spans="1:193">
      <c r="A34" s="12"/>
      <c r="B34" s="13"/>
      <c r="C34" s="35"/>
      <c r="D34" s="36">
        <f t="shared" ref="D34:J34" si="14">ROUND(D32/D33,5)</f>
        <v>3.8400000000000001E-3</v>
      </c>
      <c r="E34" s="36">
        <f t="shared" si="14"/>
        <v>2.1669999999999998E-2</v>
      </c>
      <c r="F34" s="36">
        <f t="shared" si="14"/>
        <v>7.6619999999999994E-2</v>
      </c>
      <c r="G34" s="36">
        <f t="shared" si="14"/>
        <v>9.9089999999999998E-2</v>
      </c>
      <c r="H34" s="36">
        <f t="shared" si="14"/>
        <v>6.2829999999999997E-2</v>
      </c>
      <c r="I34" s="36">
        <f t="shared" si="14"/>
        <v>1.108E-2</v>
      </c>
      <c r="J34" s="37">
        <f t="shared" si="14"/>
        <v>1.7000000000000001E-4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</row>
    <row r="35" spans="1:193">
      <c r="A35" s="38"/>
      <c r="B35" s="39" t="s">
        <v>16</v>
      </c>
      <c r="C35" s="40">
        <f>SUM(D35+E35+F35+G35+H35+I35+J35)</f>
        <v>1.3764999999999998</v>
      </c>
      <c r="D35" s="42">
        <f t="shared" ref="D35:J35" si="15">ROUND(D34*5,5)</f>
        <v>1.9199999999999998E-2</v>
      </c>
      <c r="E35" s="42">
        <f t="shared" si="15"/>
        <v>0.10835</v>
      </c>
      <c r="F35" s="42">
        <f t="shared" si="15"/>
        <v>0.3831</v>
      </c>
      <c r="G35" s="42">
        <f t="shared" si="15"/>
        <v>0.49545</v>
      </c>
      <c r="H35" s="42">
        <f t="shared" si="15"/>
        <v>0.31414999999999998</v>
      </c>
      <c r="I35" s="42">
        <f t="shared" si="15"/>
        <v>5.5399999999999998E-2</v>
      </c>
      <c r="J35" s="43">
        <f t="shared" si="15"/>
        <v>8.4999999999999995E-4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</row>
    <row r="36" spans="1:193">
      <c r="A36" s="12" t="s">
        <v>24</v>
      </c>
      <c r="B36" s="29" t="s">
        <v>14</v>
      </c>
      <c r="C36" s="14">
        <f>D36+E36+F36+G36+H36+I36+J36</f>
        <v>975</v>
      </c>
      <c r="D36" s="45">
        <v>15</v>
      </c>
      <c r="E36" s="45">
        <v>122</v>
      </c>
      <c r="F36" s="45">
        <v>231</v>
      </c>
      <c r="G36" s="45">
        <v>316</v>
      </c>
      <c r="H36" s="45">
        <v>239</v>
      </c>
      <c r="I36" s="45">
        <v>52</v>
      </c>
      <c r="J36" s="46"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</row>
    <row r="37" spans="1:193">
      <c r="A37" s="12"/>
      <c r="B37" s="13" t="s">
        <v>15</v>
      </c>
      <c r="C37" s="18">
        <f>SUM(D37:J37)</f>
        <v>29164</v>
      </c>
      <c r="D37" s="33">
        <v>3463</v>
      </c>
      <c r="E37" s="33">
        <v>3438</v>
      </c>
      <c r="F37" s="33">
        <v>3359</v>
      </c>
      <c r="G37" s="33">
        <v>3872</v>
      </c>
      <c r="H37" s="33">
        <v>4726</v>
      </c>
      <c r="I37" s="33">
        <v>5643</v>
      </c>
      <c r="J37" s="34">
        <v>4663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</row>
    <row r="38" spans="1:193">
      <c r="A38" s="12"/>
      <c r="B38" s="13"/>
      <c r="C38" s="35" t="s">
        <v>4</v>
      </c>
      <c r="D38" s="36">
        <f t="shared" ref="D38:J38" si="16">ROUND(D36/D37,5)</f>
        <v>4.3299999999999996E-3</v>
      </c>
      <c r="E38" s="36">
        <f t="shared" si="16"/>
        <v>3.5490000000000001E-2</v>
      </c>
      <c r="F38" s="36">
        <f t="shared" si="16"/>
        <v>6.8769999999999998E-2</v>
      </c>
      <c r="G38" s="36">
        <f t="shared" si="16"/>
        <v>8.1610000000000002E-2</v>
      </c>
      <c r="H38" s="36">
        <f t="shared" si="16"/>
        <v>5.0569999999999997E-2</v>
      </c>
      <c r="I38" s="36">
        <f t="shared" si="16"/>
        <v>9.2099999999999994E-3</v>
      </c>
      <c r="J38" s="37">
        <f t="shared" si="16"/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</row>
    <row r="39" spans="1:193">
      <c r="A39" s="38"/>
      <c r="B39" s="39" t="s">
        <v>16</v>
      </c>
      <c r="C39" s="40">
        <f>SUM(D39+E39+F39+G39+H39+I39+J39)</f>
        <v>1.2499</v>
      </c>
      <c r="D39" s="42">
        <f t="shared" ref="D39:J39" si="17">ROUND(D38*5,5)</f>
        <v>2.1649999999999999E-2</v>
      </c>
      <c r="E39" s="42">
        <f t="shared" si="17"/>
        <v>0.17745</v>
      </c>
      <c r="F39" s="42">
        <f t="shared" si="17"/>
        <v>0.34384999999999999</v>
      </c>
      <c r="G39" s="42">
        <f t="shared" si="17"/>
        <v>0.40805000000000002</v>
      </c>
      <c r="H39" s="42">
        <f t="shared" si="17"/>
        <v>0.25285000000000002</v>
      </c>
      <c r="I39" s="42">
        <f t="shared" si="17"/>
        <v>4.6050000000000001E-2</v>
      </c>
      <c r="J39" s="43">
        <f t="shared" si="17"/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</row>
    <row r="40" spans="1:193">
      <c r="A40" s="12" t="s">
        <v>25</v>
      </c>
      <c r="B40" s="29" t="s">
        <v>14</v>
      </c>
      <c r="C40" s="14">
        <f>D40+E40+F40+G40+H40+I40+J40</f>
        <v>584</v>
      </c>
      <c r="D40" s="45">
        <v>4</v>
      </c>
      <c r="E40" s="45">
        <v>53</v>
      </c>
      <c r="F40" s="45">
        <v>177</v>
      </c>
      <c r="G40" s="45">
        <v>194</v>
      </c>
      <c r="H40" s="45">
        <v>135</v>
      </c>
      <c r="I40" s="45">
        <v>21</v>
      </c>
      <c r="J40" s="46"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</row>
    <row r="41" spans="1:193">
      <c r="A41" s="12"/>
      <c r="B41" s="13" t="s">
        <v>15</v>
      </c>
      <c r="C41" s="18">
        <f>SUM(D41:J41)</f>
        <v>16638</v>
      </c>
      <c r="D41" s="33">
        <v>1967</v>
      </c>
      <c r="E41" s="33">
        <v>1996</v>
      </c>
      <c r="F41" s="33">
        <v>1952</v>
      </c>
      <c r="G41" s="33">
        <v>2172</v>
      </c>
      <c r="H41" s="33">
        <v>2473</v>
      </c>
      <c r="I41" s="33">
        <v>3193</v>
      </c>
      <c r="J41" s="34">
        <v>2885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</row>
    <row r="42" spans="1:193">
      <c r="A42" s="12"/>
      <c r="B42" s="13"/>
      <c r="C42" s="35" t="s">
        <v>4</v>
      </c>
      <c r="D42" s="36">
        <f t="shared" ref="D42:J42" si="18">ROUND(D40/D41,5)</f>
        <v>2.0300000000000001E-3</v>
      </c>
      <c r="E42" s="36">
        <f t="shared" si="18"/>
        <v>2.6550000000000001E-2</v>
      </c>
      <c r="F42" s="36">
        <f t="shared" si="18"/>
        <v>9.0679999999999997E-2</v>
      </c>
      <c r="G42" s="36">
        <f t="shared" si="18"/>
        <v>8.9319999999999997E-2</v>
      </c>
      <c r="H42" s="36">
        <f t="shared" si="18"/>
        <v>5.459E-2</v>
      </c>
      <c r="I42" s="36">
        <f t="shared" si="18"/>
        <v>6.5799999999999999E-3</v>
      </c>
      <c r="J42" s="37">
        <f t="shared" si="18"/>
        <v>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</row>
    <row r="43" spans="1:193">
      <c r="A43" s="38"/>
      <c r="B43" s="39" t="s">
        <v>16</v>
      </c>
      <c r="C43" s="40">
        <f>SUM(D43+E43+F43+G43+H43+I43+J43)</f>
        <v>1.3487499999999999</v>
      </c>
      <c r="D43" s="42">
        <f t="shared" ref="D43:J43" si="19">ROUND(D42*5,5)</f>
        <v>1.0149999999999999E-2</v>
      </c>
      <c r="E43" s="42">
        <f t="shared" si="19"/>
        <v>0.13275000000000001</v>
      </c>
      <c r="F43" s="42">
        <f t="shared" si="19"/>
        <v>0.45340000000000003</v>
      </c>
      <c r="G43" s="42">
        <f t="shared" si="19"/>
        <v>0.4466</v>
      </c>
      <c r="H43" s="42">
        <f t="shared" si="19"/>
        <v>0.27295000000000003</v>
      </c>
      <c r="I43" s="42">
        <f t="shared" si="19"/>
        <v>3.2899999999999999E-2</v>
      </c>
      <c r="J43" s="43">
        <f t="shared" si="19"/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</row>
    <row r="44" spans="1:193">
      <c r="A44" s="12" t="s">
        <v>26</v>
      </c>
      <c r="B44" s="29" t="s">
        <v>14</v>
      </c>
      <c r="C44" s="14">
        <f>D44+E44+F44+G44+H44+I44+J44</f>
        <v>1219</v>
      </c>
      <c r="D44" s="45">
        <v>13</v>
      </c>
      <c r="E44" s="45">
        <v>103</v>
      </c>
      <c r="F44" s="45">
        <v>337</v>
      </c>
      <c r="G44" s="45">
        <v>480</v>
      </c>
      <c r="H44" s="45">
        <v>243</v>
      </c>
      <c r="I44" s="45">
        <v>41</v>
      </c>
      <c r="J44" s="51">
        <v>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</row>
    <row r="45" spans="1:193">
      <c r="A45" s="12"/>
      <c r="B45" s="13" t="s">
        <v>15</v>
      </c>
      <c r="C45" s="18">
        <f>SUM(D45:J45)</f>
        <v>28549</v>
      </c>
      <c r="D45" s="33">
        <v>2864</v>
      </c>
      <c r="E45" s="33">
        <v>3652</v>
      </c>
      <c r="F45" s="33">
        <v>4007</v>
      </c>
      <c r="G45" s="33">
        <v>4496</v>
      </c>
      <c r="H45" s="33">
        <v>4536</v>
      </c>
      <c r="I45" s="33">
        <v>5018</v>
      </c>
      <c r="J45" s="34">
        <v>3976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</row>
    <row r="46" spans="1:193">
      <c r="A46" s="12"/>
      <c r="B46" s="13"/>
      <c r="C46" s="35"/>
      <c r="D46" s="36">
        <f t="shared" ref="D46:J46" si="20">ROUND(D44/D45,5)</f>
        <v>4.5399999999999998E-3</v>
      </c>
      <c r="E46" s="36">
        <f t="shared" si="20"/>
        <v>2.8199999999999999E-2</v>
      </c>
      <c r="F46" s="36">
        <f t="shared" si="20"/>
        <v>8.4099999999999994E-2</v>
      </c>
      <c r="G46" s="36">
        <f t="shared" si="20"/>
        <v>0.10675999999999999</v>
      </c>
      <c r="H46" s="36">
        <f t="shared" si="20"/>
        <v>5.357E-2</v>
      </c>
      <c r="I46" s="36">
        <f t="shared" si="20"/>
        <v>8.1700000000000002E-3</v>
      </c>
      <c r="J46" s="37">
        <f t="shared" si="20"/>
        <v>5.0000000000000001E-4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</row>
    <row r="47" spans="1:193">
      <c r="A47" s="38"/>
      <c r="B47" s="39" t="s">
        <v>16</v>
      </c>
      <c r="C47" s="40">
        <f>SUM(D47+E47+F47+G47+H47+I47+J47)</f>
        <v>1.4291999999999998</v>
      </c>
      <c r="D47" s="42">
        <f t="shared" ref="D47:J47" si="21">ROUND(D46*5,5)</f>
        <v>2.2700000000000001E-2</v>
      </c>
      <c r="E47" s="42">
        <f t="shared" si="21"/>
        <v>0.14099999999999999</v>
      </c>
      <c r="F47" s="42">
        <f t="shared" si="21"/>
        <v>0.42049999999999998</v>
      </c>
      <c r="G47" s="42">
        <f t="shared" si="21"/>
        <v>0.53380000000000005</v>
      </c>
      <c r="H47" s="42">
        <f t="shared" si="21"/>
        <v>0.26784999999999998</v>
      </c>
      <c r="I47" s="42">
        <f t="shared" si="21"/>
        <v>4.0849999999999997E-2</v>
      </c>
      <c r="J47" s="43">
        <f t="shared" si="21"/>
        <v>2.5000000000000001E-3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</row>
    <row r="48" spans="1:193">
      <c r="A48" s="12" t="s">
        <v>27</v>
      </c>
      <c r="B48" s="29" t="s">
        <v>14</v>
      </c>
      <c r="C48" s="14">
        <f>D48+E48+F48+G48+H48+I48+J48</f>
        <v>1146</v>
      </c>
      <c r="D48" s="45">
        <v>14</v>
      </c>
      <c r="E48" s="45">
        <v>83</v>
      </c>
      <c r="F48" s="45">
        <v>301</v>
      </c>
      <c r="G48" s="45">
        <v>425</v>
      </c>
      <c r="H48" s="45">
        <v>248</v>
      </c>
      <c r="I48" s="45">
        <v>75</v>
      </c>
      <c r="J48" s="46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</row>
    <row r="49" spans="1:193">
      <c r="A49" s="12"/>
      <c r="B49" s="13" t="s">
        <v>15</v>
      </c>
      <c r="C49" s="18">
        <f>SUM(D49:J49)</f>
        <v>34003</v>
      </c>
      <c r="D49" s="33">
        <v>3894</v>
      </c>
      <c r="E49" s="33">
        <v>4009</v>
      </c>
      <c r="F49" s="33">
        <v>3998</v>
      </c>
      <c r="G49" s="33">
        <v>4520</v>
      </c>
      <c r="H49" s="33">
        <v>5196</v>
      </c>
      <c r="I49" s="33">
        <v>6558</v>
      </c>
      <c r="J49" s="34">
        <v>5828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</row>
    <row r="50" spans="1:193">
      <c r="A50" s="12"/>
      <c r="B50" s="13"/>
      <c r="C50" s="35" t="s">
        <v>4</v>
      </c>
      <c r="D50" s="36">
        <f t="shared" ref="D50:J50" si="22">ROUND(D48/D49,5)</f>
        <v>3.5999999999999999E-3</v>
      </c>
      <c r="E50" s="36">
        <f t="shared" si="22"/>
        <v>2.07E-2</v>
      </c>
      <c r="F50" s="36">
        <f t="shared" si="22"/>
        <v>7.5289999999999996E-2</v>
      </c>
      <c r="G50" s="36">
        <f t="shared" si="22"/>
        <v>9.4030000000000002E-2</v>
      </c>
      <c r="H50" s="36">
        <f t="shared" si="22"/>
        <v>4.7730000000000002E-2</v>
      </c>
      <c r="I50" s="36">
        <f t="shared" si="22"/>
        <v>1.1440000000000001E-2</v>
      </c>
      <c r="J50" s="37">
        <f t="shared" si="22"/>
        <v>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</row>
    <row r="51" spans="1:193">
      <c r="A51" s="38"/>
      <c r="B51" s="39" t="s">
        <v>16</v>
      </c>
      <c r="C51" s="40">
        <f>SUM(D51+E51+F51+G51+H51+I51+J51)</f>
        <v>1.2639499999999999</v>
      </c>
      <c r="D51" s="42">
        <f t="shared" ref="D51:J51" si="23">ROUND(D50*5,5)</f>
        <v>1.7999999999999999E-2</v>
      </c>
      <c r="E51" s="42">
        <f t="shared" si="23"/>
        <v>0.10349999999999999</v>
      </c>
      <c r="F51" s="42">
        <f t="shared" si="23"/>
        <v>0.37645000000000001</v>
      </c>
      <c r="G51" s="42">
        <f t="shared" si="23"/>
        <v>0.47015000000000001</v>
      </c>
      <c r="H51" s="42">
        <f t="shared" si="23"/>
        <v>0.23865</v>
      </c>
      <c r="I51" s="42">
        <f t="shared" si="23"/>
        <v>5.7200000000000001E-2</v>
      </c>
      <c r="J51" s="43">
        <f t="shared" si="23"/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</row>
    <row r="52" spans="1:193">
      <c r="A52" s="12" t="s">
        <v>28</v>
      </c>
      <c r="B52" s="29" t="s">
        <v>14</v>
      </c>
      <c r="C52" s="14">
        <f>D52+E52+F52+G52+H52+I52+J52</f>
        <v>390</v>
      </c>
      <c r="D52" s="45">
        <v>8</v>
      </c>
      <c r="E52" s="45">
        <v>50</v>
      </c>
      <c r="F52" s="45">
        <v>129</v>
      </c>
      <c r="G52" s="45">
        <v>111</v>
      </c>
      <c r="H52" s="45">
        <v>78</v>
      </c>
      <c r="I52" s="45">
        <v>13</v>
      </c>
      <c r="J52" s="46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</row>
    <row r="53" spans="1:193">
      <c r="A53" s="12"/>
      <c r="B53" s="13" t="s">
        <v>15</v>
      </c>
      <c r="C53" s="18">
        <f>SUM(D53:J53)</f>
        <v>11129</v>
      </c>
      <c r="D53" s="33">
        <v>1369</v>
      </c>
      <c r="E53" s="33">
        <v>1487</v>
      </c>
      <c r="F53" s="33">
        <v>1463</v>
      </c>
      <c r="G53" s="33">
        <v>1538</v>
      </c>
      <c r="H53" s="33">
        <v>1589</v>
      </c>
      <c r="I53" s="33">
        <v>1901</v>
      </c>
      <c r="J53" s="34">
        <v>1782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</row>
    <row r="54" spans="1:193">
      <c r="A54" s="12"/>
      <c r="B54" s="13"/>
      <c r="C54" s="35"/>
      <c r="D54" s="36">
        <f t="shared" ref="D54:J54" si="24">ROUND(D52/D53,5)</f>
        <v>5.8399999999999997E-3</v>
      </c>
      <c r="E54" s="36">
        <f t="shared" si="24"/>
        <v>3.3619999999999997E-2</v>
      </c>
      <c r="F54" s="36">
        <f t="shared" si="24"/>
        <v>8.8169999999999998E-2</v>
      </c>
      <c r="G54" s="36">
        <f t="shared" si="24"/>
        <v>7.2169999999999998E-2</v>
      </c>
      <c r="H54" s="36">
        <f t="shared" si="24"/>
        <v>4.9090000000000002E-2</v>
      </c>
      <c r="I54" s="36">
        <f t="shared" si="24"/>
        <v>6.8399999999999997E-3</v>
      </c>
      <c r="J54" s="37">
        <f t="shared" si="24"/>
        <v>5.5999999999999995E-4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</row>
    <row r="55" spans="1:193">
      <c r="A55" s="38"/>
      <c r="B55" s="39" t="s">
        <v>16</v>
      </c>
      <c r="C55" s="40">
        <f>SUM(D55+E55+F55+G55+H55+I55+J55)</f>
        <v>1.28145</v>
      </c>
      <c r="D55" s="42">
        <f t="shared" ref="D55:J55" si="25">ROUND(D54*5,5)</f>
        <v>2.92E-2</v>
      </c>
      <c r="E55" s="42">
        <f t="shared" si="25"/>
        <v>0.1681</v>
      </c>
      <c r="F55" s="42">
        <f t="shared" si="25"/>
        <v>0.44085000000000002</v>
      </c>
      <c r="G55" s="42">
        <f t="shared" si="25"/>
        <v>0.36085</v>
      </c>
      <c r="H55" s="42">
        <f t="shared" si="25"/>
        <v>0.24545</v>
      </c>
      <c r="I55" s="42">
        <f t="shared" si="25"/>
        <v>3.4200000000000001E-2</v>
      </c>
      <c r="J55" s="43">
        <f t="shared" si="25"/>
        <v>2.8E-3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</row>
    <row r="56" spans="1:193">
      <c r="A56" s="12" t="s">
        <v>29</v>
      </c>
      <c r="B56" s="29" t="s">
        <v>14</v>
      </c>
      <c r="C56" s="14">
        <f>D56+E56+F56+G56+H56+I56+J56</f>
        <v>489</v>
      </c>
      <c r="D56" s="45">
        <v>8</v>
      </c>
      <c r="E56" s="45">
        <v>79</v>
      </c>
      <c r="F56" s="45">
        <v>149</v>
      </c>
      <c r="G56" s="45">
        <v>149</v>
      </c>
      <c r="H56" s="45">
        <v>88</v>
      </c>
      <c r="I56" s="45">
        <v>16</v>
      </c>
      <c r="J56" s="46">
        <v>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</row>
    <row r="57" spans="1:193">
      <c r="A57" s="12"/>
      <c r="B57" s="13" t="s">
        <v>15</v>
      </c>
      <c r="C57" s="18">
        <f>SUM(D57:J57)</f>
        <v>12238</v>
      </c>
      <c r="D57" s="33">
        <v>1522</v>
      </c>
      <c r="E57" s="33">
        <v>1538</v>
      </c>
      <c r="F57" s="33">
        <v>1645</v>
      </c>
      <c r="G57" s="33">
        <v>1694</v>
      </c>
      <c r="H57" s="33">
        <v>1815</v>
      </c>
      <c r="I57" s="33">
        <v>2149</v>
      </c>
      <c r="J57" s="34">
        <v>1875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</row>
    <row r="58" spans="1:193">
      <c r="A58" s="12"/>
      <c r="B58" s="13"/>
      <c r="C58" s="35"/>
      <c r="D58" s="36">
        <f t="shared" ref="D58:J58" si="26">ROUND(D56/D57,5)</f>
        <v>5.2599999999999999E-3</v>
      </c>
      <c r="E58" s="36">
        <f t="shared" si="26"/>
        <v>5.1369999999999999E-2</v>
      </c>
      <c r="F58" s="36">
        <f t="shared" si="26"/>
        <v>9.0579999999999994E-2</v>
      </c>
      <c r="G58" s="36">
        <f t="shared" si="26"/>
        <v>8.7959999999999997E-2</v>
      </c>
      <c r="H58" s="36">
        <f t="shared" si="26"/>
        <v>4.8480000000000002E-2</v>
      </c>
      <c r="I58" s="36">
        <f t="shared" si="26"/>
        <v>7.45E-3</v>
      </c>
      <c r="J58" s="37">
        <f t="shared" si="26"/>
        <v>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</row>
    <row r="59" spans="1:193">
      <c r="A59" s="38"/>
      <c r="B59" s="39" t="s">
        <v>16</v>
      </c>
      <c r="C59" s="40">
        <f>SUM(D59+E59+F59+G59+H59+I59+J59)</f>
        <v>1.4555</v>
      </c>
      <c r="D59" s="42">
        <f t="shared" ref="D59:J59" si="27">ROUND(D58*5,5)</f>
        <v>2.63E-2</v>
      </c>
      <c r="E59" s="42">
        <f t="shared" si="27"/>
        <v>0.25685000000000002</v>
      </c>
      <c r="F59" s="42">
        <f t="shared" si="27"/>
        <v>0.45290000000000002</v>
      </c>
      <c r="G59" s="42">
        <f t="shared" si="27"/>
        <v>0.43980000000000002</v>
      </c>
      <c r="H59" s="42">
        <f t="shared" si="27"/>
        <v>0.2424</v>
      </c>
      <c r="I59" s="42">
        <f t="shared" si="27"/>
        <v>3.7249999999999998E-2</v>
      </c>
      <c r="J59" s="43">
        <f t="shared" si="27"/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</row>
    <row r="60" spans="1:193">
      <c r="A60" s="12" t="s">
        <v>30</v>
      </c>
      <c r="B60" s="29" t="s">
        <v>14</v>
      </c>
      <c r="C60" s="14">
        <f>D60+E60+F60+G60+H60+I60+J60</f>
        <v>1437</v>
      </c>
      <c r="D60" s="45">
        <v>7</v>
      </c>
      <c r="E60" s="45">
        <v>72</v>
      </c>
      <c r="F60" s="45">
        <v>331</v>
      </c>
      <c r="G60" s="45">
        <v>572</v>
      </c>
      <c r="H60" s="45">
        <v>382</v>
      </c>
      <c r="I60" s="45">
        <v>72</v>
      </c>
      <c r="J60" s="51">
        <v>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</row>
    <row r="61" spans="1:193">
      <c r="A61" s="12"/>
      <c r="B61" s="13" t="s">
        <v>15</v>
      </c>
      <c r="C61" s="18">
        <f>SUM(D61:J61)</f>
        <v>36907</v>
      </c>
      <c r="D61" s="33">
        <v>3835</v>
      </c>
      <c r="E61" s="33">
        <v>3922</v>
      </c>
      <c r="F61" s="33">
        <v>4594</v>
      </c>
      <c r="G61" s="33">
        <v>5230</v>
      </c>
      <c r="H61" s="33">
        <v>5976</v>
      </c>
      <c r="I61" s="33">
        <v>7020</v>
      </c>
      <c r="J61" s="34">
        <v>6330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</row>
    <row r="62" spans="1:193">
      <c r="A62" s="12"/>
      <c r="B62" s="13"/>
      <c r="C62" s="35" t="s">
        <v>4</v>
      </c>
      <c r="D62" s="36">
        <f t="shared" ref="D62:J62" si="28">ROUND(D60/D61,5)</f>
        <v>1.83E-3</v>
      </c>
      <c r="E62" s="36">
        <f t="shared" si="28"/>
        <v>1.8360000000000001E-2</v>
      </c>
      <c r="F62" s="36">
        <f t="shared" si="28"/>
        <v>7.2050000000000003E-2</v>
      </c>
      <c r="G62" s="36">
        <f t="shared" si="28"/>
        <v>0.10936999999999999</v>
      </c>
      <c r="H62" s="36">
        <f t="shared" si="28"/>
        <v>6.3920000000000005E-2</v>
      </c>
      <c r="I62" s="36">
        <f t="shared" si="28"/>
        <v>1.026E-2</v>
      </c>
      <c r="J62" s="37">
        <f t="shared" si="28"/>
        <v>1.6000000000000001E-4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</row>
    <row r="63" spans="1:193">
      <c r="A63" s="38"/>
      <c r="B63" s="39" t="s">
        <v>16</v>
      </c>
      <c r="C63" s="40">
        <f>SUM(D63+E63+F63+G63+H63+I63+J63)</f>
        <v>1.3797499999999996</v>
      </c>
      <c r="D63" s="42">
        <f t="shared" ref="D63:J63" si="29">ROUND(D62*5,5)</f>
        <v>9.1500000000000001E-3</v>
      </c>
      <c r="E63" s="42">
        <f t="shared" si="29"/>
        <v>9.1800000000000007E-2</v>
      </c>
      <c r="F63" s="42">
        <f t="shared" si="29"/>
        <v>0.36025000000000001</v>
      </c>
      <c r="G63" s="42">
        <f t="shared" si="29"/>
        <v>0.54684999999999995</v>
      </c>
      <c r="H63" s="42">
        <f t="shared" si="29"/>
        <v>0.3196</v>
      </c>
      <c r="I63" s="42">
        <f t="shared" si="29"/>
        <v>5.1299999999999998E-2</v>
      </c>
      <c r="J63" s="43">
        <f t="shared" si="29"/>
        <v>8.0000000000000004E-4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</row>
    <row r="64" spans="1:193">
      <c r="A64" s="12" t="s">
        <v>104</v>
      </c>
      <c r="B64" s="29" t="s">
        <v>14</v>
      </c>
      <c r="C64" s="14">
        <f>D64+E64+F64+G64+H64+I64+J64</f>
        <v>3321</v>
      </c>
      <c r="D64" s="45">
        <v>26</v>
      </c>
      <c r="E64" s="45">
        <v>211</v>
      </c>
      <c r="F64" s="45">
        <v>809</v>
      </c>
      <c r="G64" s="45">
        <v>1271</v>
      </c>
      <c r="H64" s="45">
        <v>799</v>
      </c>
      <c r="I64" s="45">
        <v>205</v>
      </c>
      <c r="J64" s="51">
        <v>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</row>
    <row r="65" spans="1:193">
      <c r="A65" s="12"/>
      <c r="B65" s="13" t="s">
        <v>15</v>
      </c>
      <c r="C65" s="18">
        <f>SUM(D65:J65)</f>
        <v>85660</v>
      </c>
      <c r="D65" s="33">
        <v>8875</v>
      </c>
      <c r="E65" s="33">
        <v>9495</v>
      </c>
      <c r="F65" s="33">
        <v>10222</v>
      </c>
      <c r="G65" s="33">
        <v>12486</v>
      </c>
      <c r="H65" s="33">
        <v>14252</v>
      </c>
      <c r="I65" s="33">
        <v>16378</v>
      </c>
      <c r="J65" s="34">
        <v>13952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</row>
    <row r="66" spans="1:193">
      <c r="A66" s="12"/>
      <c r="B66" s="13"/>
      <c r="C66" s="35"/>
      <c r="D66" s="36">
        <f t="shared" ref="D66:J66" si="30">ROUND(D64/D65,5)</f>
        <v>2.9299999999999999E-3</v>
      </c>
      <c r="E66" s="36">
        <f t="shared" si="30"/>
        <v>2.222E-2</v>
      </c>
      <c r="F66" s="36">
        <f t="shared" si="30"/>
        <v>7.9140000000000002E-2</v>
      </c>
      <c r="G66" s="36">
        <f t="shared" si="30"/>
        <v>0.10179000000000001</v>
      </c>
      <c r="H66" s="36">
        <f t="shared" si="30"/>
        <v>5.6059999999999999E-2</v>
      </c>
      <c r="I66" s="36">
        <f t="shared" si="30"/>
        <v>1.252E-2</v>
      </c>
      <c r="J66" s="37">
        <f t="shared" si="30"/>
        <v>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</row>
    <row r="67" spans="1:193">
      <c r="A67" s="38"/>
      <c r="B67" s="39" t="s">
        <v>16</v>
      </c>
      <c r="C67" s="40">
        <f>SUM(D67+E67+F67+G67+H67+I67+J67)</f>
        <v>1.3733</v>
      </c>
      <c r="D67" s="42">
        <f t="shared" ref="D67:J67" si="31">ROUND(D66*5,5)</f>
        <v>1.465E-2</v>
      </c>
      <c r="E67" s="42">
        <f t="shared" si="31"/>
        <v>0.1111</v>
      </c>
      <c r="F67" s="42">
        <f t="shared" si="31"/>
        <v>0.3957</v>
      </c>
      <c r="G67" s="42">
        <f t="shared" si="31"/>
        <v>0.50895000000000001</v>
      </c>
      <c r="H67" s="42">
        <f t="shared" si="31"/>
        <v>0.28029999999999999</v>
      </c>
      <c r="I67" s="42">
        <f t="shared" si="31"/>
        <v>6.2600000000000003E-2</v>
      </c>
      <c r="J67" s="43">
        <f t="shared" si="31"/>
        <v>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</row>
    <row r="68" spans="1:193">
      <c r="A68" s="12" t="s">
        <v>31</v>
      </c>
      <c r="B68" s="29" t="s">
        <v>14</v>
      </c>
      <c r="C68" s="14">
        <f>D68+E68+F68+G68+H68+I68+J68</f>
        <v>64</v>
      </c>
      <c r="D68" s="45">
        <v>0</v>
      </c>
      <c r="E68" s="45">
        <v>5</v>
      </c>
      <c r="F68" s="45">
        <v>15</v>
      </c>
      <c r="G68" s="45">
        <v>28</v>
      </c>
      <c r="H68" s="45">
        <v>12</v>
      </c>
      <c r="I68" s="45">
        <v>4</v>
      </c>
      <c r="J68" s="46">
        <v>0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</row>
    <row r="69" spans="1:193">
      <c r="A69" s="12"/>
      <c r="B69" s="13" t="s">
        <v>15</v>
      </c>
      <c r="C69" s="18">
        <f>SUM(D69:J69)</f>
        <v>2639</v>
      </c>
      <c r="D69" s="33">
        <v>385</v>
      </c>
      <c r="E69" s="33">
        <v>387</v>
      </c>
      <c r="F69" s="33">
        <v>258</v>
      </c>
      <c r="G69" s="33">
        <v>319</v>
      </c>
      <c r="H69" s="33">
        <v>363</v>
      </c>
      <c r="I69" s="33">
        <v>437</v>
      </c>
      <c r="J69" s="34">
        <v>490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</row>
    <row r="70" spans="1:193">
      <c r="A70" s="12"/>
      <c r="B70" s="13"/>
      <c r="C70" s="35"/>
      <c r="D70" s="36">
        <f t="shared" ref="D70:J70" si="32">ROUND(D68/D69,5)</f>
        <v>0</v>
      </c>
      <c r="E70" s="36">
        <f t="shared" si="32"/>
        <v>1.2919999999999999E-2</v>
      </c>
      <c r="F70" s="36">
        <f t="shared" si="32"/>
        <v>5.8139999999999997E-2</v>
      </c>
      <c r="G70" s="36">
        <f t="shared" si="32"/>
        <v>8.7770000000000001E-2</v>
      </c>
      <c r="H70" s="36">
        <f t="shared" si="32"/>
        <v>3.3059999999999999E-2</v>
      </c>
      <c r="I70" s="36">
        <f t="shared" si="32"/>
        <v>9.1500000000000001E-3</v>
      </c>
      <c r="J70" s="37">
        <f t="shared" si="32"/>
        <v>0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</row>
    <row r="71" spans="1:193">
      <c r="A71" s="38"/>
      <c r="B71" s="39" t="s">
        <v>16</v>
      </c>
      <c r="C71" s="40">
        <f>SUM(D71+E71+F71+G71+H71+I71+J71)</f>
        <v>1.0052000000000001</v>
      </c>
      <c r="D71" s="42">
        <f t="shared" ref="D71:J71" si="33">ROUND(D70*5,5)</f>
        <v>0</v>
      </c>
      <c r="E71" s="42">
        <f t="shared" si="33"/>
        <v>6.4600000000000005E-2</v>
      </c>
      <c r="F71" s="42">
        <f t="shared" si="33"/>
        <v>0.29070000000000001</v>
      </c>
      <c r="G71" s="42">
        <f t="shared" si="33"/>
        <v>0.43885000000000002</v>
      </c>
      <c r="H71" s="42">
        <f t="shared" si="33"/>
        <v>0.1653</v>
      </c>
      <c r="I71" s="42">
        <f t="shared" si="33"/>
        <v>4.5749999999999999E-2</v>
      </c>
      <c r="J71" s="43">
        <f t="shared" si="33"/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</row>
    <row r="72" spans="1:193">
      <c r="A72" s="12" t="s">
        <v>32</v>
      </c>
      <c r="B72" s="29" t="s">
        <v>14</v>
      </c>
      <c r="C72" s="14">
        <f>D72+E72+F72+G72+H72+I72+J72</f>
        <v>1890</v>
      </c>
      <c r="D72" s="45">
        <v>51</v>
      </c>
      <c r="E72" s="45">
        <v>232</v>
      </c>
      <c r="F72" s="45">
        <v>545</v>
      </c>
      <c r="G72" s="45">
        <v>652</v>
      </c>
      <c r="H72" s="45">
        <v>329</v>
      </c>
      <c r="I72" s="45">
        <v>79</v>
      </c>
      <c r="J72" s="46">
        <v>2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</row>
    <row r="73" spans="1:193">
      <c r="A73" s="12"/>
      <c r="B73" s="13" t="s">
        <v>15</v>
      </c>
      <c r="C73" s="18">
        <f>SUM(D73:J73)</f>
        <v>52545</v>
      </c>
      <c r="D73" s="33">
        <v>6339</v>
      </c>
      <c r="E73" s="33">
        <v>6333</v>
      </c>
      <c r="F73" s="33">
        <v>6467</v>
      </c>
      <c r="G73" s="33">
        <v>7204</v>
      </c>
      <c r="H73" s="33">
        <v>7854</v>
      </c>
      <c r="I73" s="33">
        <v>9811</v>
      </c>
      <c r="J73" s="34">
        <v>8537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</row>
    <row r="74" spans="1:193">
      <c r="A74" s="12"/>
      <c r="B74" s="13"/>
      <c r="C74" s="35"/>
      <c r="D74" s="36">
        <f t="shared" ref="D74:J74" si="34">ROUND(D72/D73,5)</f>
        <v>8.0499999999999999E-3</v>
      </c>
      <c r="E74" s="36">
        <f t="shared" si="34"/>
        <v>3.6630000000000003E-2</v>
      </c>
      <c r="F74" s="36">
        <f t="shared" si="34"/>
        <v>8.4269999999999998E-2</v>
      </c>
      <c r="G74" s="36">
        <f t="shared" si="34"/>
        <v>9.0509999999999993E-2</v>
      </c>
      <c r="H74" s="36">
        <f t="shared" si="34"/>
        <v>4.1889999999999997E-2</v>
      </c>
      <c r="I74" s="36">
        <f t="shared" si="34"/>
        <v>8.0499999999999999E-3</v>
      </c>
      <c r="J74" s="37">
        <f t="shared" si="34"/>
        <v>2.3000000000000001E-4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</row>
    <row r="75" spans="1:193">
      <c r="A75" s="12"/>
      <c r="B75" s="24" t="s">
        <v>16</v>
      </c>
      <c r="C75" s="25">
        <f>SUM(D75+E75+F75+G75+H75+I75+J75)</f>
        <v>1.34815</v>
      </c>
      <c r="D75" s="55">
        <f t="shared" ref="D75:J75" si="35">ROUND(D74*5,5)</f>
        <v>4.0250000000000001E-2</v>
      </c>
      <c r="E75" s="55">
        <f t="shared" si="35"/>
        <v>0.18315000000000001</v>
      </c>
      <c r="F75" s="55">
        <f t="shared" si="35"/>
        <v>0.42135</v>
      </c>
      <c r="G75" s="55">
        <f t="shared" si="35"/>
        <v>0.45255000000000001</v>
      </c>
      <c r="H75" s="55">
        <f t="shared" si="35"/>
        <v>0.20945</v>
      </c>
      <c r="I75" s="55">
        <f t="shared" si="35"/>
        <v>4.0250000000000001E-2</v>
      </c>
      <c r="J75" s="56">
        <f t="shared" si="35"/>
        <v>1.15E-3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</row>
    <row r="76" spans="1:193">
      <c r="A76" s="28" t="s">
        <v>33</v>
      </c>
      <c r="B76" s="29" t="s">
        <v>14</v>
      </c>
      <c r="C76" s="14">
        <f>D76+E76+F76+G76+H76+I76+J76</f>
        <v>1783</v>
      </c>
      <c r="D76" s="31">
        <v>5</v>
      </c>
      <c r="E76" s="31">
        <v>54</v>
      </c>
      <c r="F76" s="31">
        <v>423</v>
      </c>
      <c r="G76" s="31">
        <v>731</v>
      </c>
      <c r="H76" s="31">
        <v>485</v>
      </c>
      <c r="I76" s="31">
        <v>85</v>
      </c>
      <c r="J76" s="32">
        <v>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</row>
    <row r="77" spans="1:193">
      <c r="A77" s="12"/>
      <c r="B77" s="13" t="s">
        <v>15</v>
      </c>
      <c r="C77" s="18">
        <f>SUM(D77:J77)</f>
        <v>38071</v>
      </c>
      <c r="D77" s="33">
        <v>3554</v>
      </c>
      <c r="E77" s="33">
        <v>3611</v>
      </c>
      <c r="F77" s="33">
        <v>4531</v>
      </c>
      <c r="G77" s="33">
        <v>6324</v>
      </c>
      <c r="H77" s="33">
        <v>7023</v>
      </c>
      <c r="I77" s="33">
        <v>7308</v>
      </c>
      <c r="J77" s="34">
        <v>5720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</row>
    <row r="78" spans="1:193">
      <c r="A78" s="12"/>
      <c r="B78" s="13"/>
      <c r="C78" s="35"/>
      <c r="D78" s="36">
        <f t="shared" ref="D78:J78" si="36">ROUND(D76/D77,5)</f>
        <v>1.41E-3</v>
      </c>
      <c r="E78" s="36">
        <f t="shared" si="36"/>
        <v>1.495E-2</v>
      </c>
      <c r="F78" s="36">
        <f t="shared" si="36"/>
        <v>9.3359999999999999E-2</v>
      </c>
      <c r="G78" s="36">
        <f t="shared" si="36"/>
        <v>0.11559</v>
      </c>
      <c r="H78" s="36">
        <f t="shared" si="36"/>
        <v>6.9059999999999996E-2</v>
      </c>
      <c r="I78" s="36">
        <f t="shared" si="36"/>
        <v>1.163E-2</v>
      </c>
      <c r="J78" s="37">
        <f t="shared" si="36"/>
        <v>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</row>
    <row r="79" spans="1:193">
      <c r="A79" s="38"/>
      <c r="B79" s="39" t="s">
        <v>16</v>
      </c>
      <c r="C79" s="40">
        <f>SUM(D79+E79+F79+G79+H79+I79+J79)</f>
        <v>1.5299999999999998</v>
      </c>
      <c r="D79" s="42">
        <f t="shared" ref="D79:J79" si="37">ROUND(D78*5,5)</f>
        <v>7.0499999999999998E-3</v>
      </c>
      <c r="E79" s="42">
        <f t="shared" si="37"/>
        <v>7.4749999999999997E-2</v>
      </c>
      <c r="F79" s="42">
        <f t="shared" si="37"/>
        <v>0.46679999999999999</v>
      </c>
      <c r="G79" s="42">
        <f t="shared" si="37"/>
        <v>0.57794999999999996</v>
      </c>
      <c r="H79" s="42">
        <f t="shared" si="37"/>
        <v>0.3453</v>
      </c>
      <c r="I79" s="42">
        <f t="shared" si="37"/>
        <v>5.815E-2</v>
      </c>
      <c r="J79" s="43">
        <f t="shared" si="37"/>
        <v>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</row>
    <row r="80" spans="1:193">
      <c r="A80" s="12" t="s">
        <v>34</v>
      </c>
      <c r="B80" s="13" t="s">
        <v>14</v>
      </c>
      <c r="C80" s="35">
        <f>D80+E80+F80+G80+H80+I80+J80</f>
        <v>1578</v>
      </c>
      <c r="D80" s="45">
        <v>21</v>
      </c>
      <c r="E80" s="45">
        <v>105</v>
      </c>
      <c r="F80" s="45">
        <v>402</v>
      </c>
      <c r="G80" s="45">
        <v>585</v>
      </c>
      <c r="H80" s="45">
        <v>365</v>
      </c>
      <c r="I80" s="45">
        <v>99</v>
      </c>
      <c r="J80" s="46">
        <v>1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</row>
    <row r="81" spans="1:193">
      <c r="A81" s="12"/>
      <c r="B81" s="13" t="s">
        <v>15</v>
      </c>
      <c r="C81" s="18">
        <f>SUM(D81:J81)</f>
        <v>41679</v>
      </c>
      <c r="D81" s="33">
        <v>4671</v>
      </c>
      <c r="E81" s="33">
        <v>4537</v>
      </c>
      <c r="F81" s="33">
        <v>4681</v>
      </c>
      <c r="G81" s="33">
        <v>5408</v>
      </c>
      <c r="H81" s="33">
        <v>6523</v>
      </c>
      <c r="I81" s="33">
        <v>8468</v>
      </c>
      <c r="J81" s="34">
        <v>7391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</row>
    <row r="82" spans="1:193">
      <c r="A82" s="12"/>
      <c r="B82" s="13"/>
      <c r="C82" s="35"/>
      <c r="D82" s="36">
        <f t="shared" ref="D82:J82" si="38">ROUND(D80/D81,5)</f>
        <v>4.4999999999999997E-3</v>
      </c>
      <c r="E82" s="36">
        <f t="shared" si="38"/>
        <v>2.3140000000000001E-2</v>
      </c>
      <c r="F82" s="36">
        <f t="shared" si="38"/>
        <v>8.5879999999999998E-2</v>
      </c>
      <c r="G82" s="36">
        <f t="shared" si="38"/>
        <v>0.10817</v>
      </c>
      <c r="H82" s="36">
        <f t="shared" si="38"/>
        <v>5.5960000000000003E-2</v>
      </c>
      <c r="I82" s="36">
        <f t="shared" si="38"/>
        <v>1.1690000000000001E-2</v>
      </c>
      <c r="J82" s="37">
        <f t="shared" si="38"/>
        <v>1.3999999999999999E-4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</row>
    <row r="83" spans="1:193">
      <c r="A83" s="12"/>
      <c r="B83" s="24" t="s">
        <v>16</v>
      </c>
      <c r="C83" s="25">
        <f>SUM(D83+E83+F83+G83+H83+I83+J83)</f>
        <v>1.4473999999999998</v>
      </c>
      <c r="D83" s="55">
        <f t="shared" ref="D83:J83" si="39">ROUND(D82*5,5)</f>
        <v>2.2499999999999999E-2</v>
      </c>
      <c r="E83" s="55">
        <f t="shared" si="39"/>
        <v>0.1157</v>
      </c>
      <c r="F83" s="55">
        <f t="shared" si="39"/>
        <v>0.4294</v>
      </c>
      <c r="G83" s="55">
        <f t="shared" si="39"/>
        <v>0.54085000000000005</v>
      </c>
      <c r="H83" s="55">
        <f t="shared" si="39"/>
        <v>0.27979999999999999</v>
      </c>
      <c r="I83" s="55">
        <f t="shared" si="39"/>
        <v>5.8450000000000002E-2</v>
      </c>
      <c r="J83" s="56">
        <f t="shared" si="39"/>
        <v>6.9999999999999999E-4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</row>
    <row r="84" spans="1:193">
      <c r="A84" s="28" t="s">
        <v>35</v>
      </c>
      <c r="B84" s="29" t="s">
        <v>14</v>
      </c>
      <c r="C84" s="14">
        <f>D84+E84+F84+G84+H84+I84+J84</f>
        <v>864</v>
      </c>
      <c r="D84" s="31">
        <v>11</v>
      </c>
      <c r="E84" s="31">
        <v>51</v>
      </c>
      <c r="F84" s="31">
        <v>228</v>
      </c>
      <c r="G84" s="31">
        <v>302</v>
      </c>
      <c r="H84" s="31">
        <v>196</v>
      </c>
      <c r="I84" s="31">
        <v>73</v>
      </c>
      <c r="J84" s="32">
        <v>3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</row>
    <row r="85" spans="1:193">
      <c r="A85" s="12"/>
      <c r="B85" s="13" t="s">
        <v>15</v>
      </c>
      <c r="C85" s="18">
        <f>SUM(D85:J85)</f>
        <v>26186</v>
      </c>
      <c r="D85" s="57">
        <v>3006</v>
      </c>
      <c r="E85" s="57">
        <v>2810</v>
      </c>
      <c r="F85" s="57">
        <v>2742</v>
      </c>
      <c r="G85" s="57">
        <v>3175</v>
      </c>
      <c r="H85" s="57">
        <v>4158</v>
      </c>
      <c r="I85" s="57">
        <v>5444</v>
      </c>
      <c r="J85" s="58">
        <v>4851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</row>
    <row r="86" spans="1:193">
      <c r="A86" s="12"/>
      <c r="B86" s="13"/>
      <c r="C86" s="35" t="s">
        <v>4</v>
      </c>
      <c r="D86" s="36">
        <f t="shared" ref="D86:J86" si="40">ROUND(D84/D85,5)</f>
        <v>3.6600000000000001E-3</v>
      </c>
      <c r="E86" s="36">
        <f t="shared" si="40"/>
        <v>1.8149999999999999E-2</v>
      </c>
      <c r="F86" s="36">
        <f t="shared" si="40"/>
        <v>8.3150000000000002E-2</v>
      </c>
      <c r="G86" s="36">
        <f t="shared" si="40"/>
        <v>9.5119999999999996E-2</v>
      </c>
      <c r="H86" s="36">
        <f t="shared" si="40"/>
        <v>4.7140000000000001E-2</v>
      </c>
      <c r="I86" s="36">
        <f t="shared" si="40"/>
        <v>1.341E-2</v>
      </c>
      <c r="J86" s="37">
        <f t="shared" si="40"/>
        <v>6.2E-4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</row>
    <row r="87" spans="1:193" ht="24.75" thickBot="1">
      <c r="A87" s="59"/>
      <c r="B87" s="60" t="s">
        <v>16</v>
      </c>
      <c r="C87" s="61">
        <f>SUM(D87+E87+F87+G87+H87+I87+J87)</f>
        <v>1.3062500000000001</v>
      </c>
      <c r="D87" s="62">
        <f t="shared" ref="D87:J87" si="41">ROUND(D86*5,5)</f>
        <v>1.83E-2</v>
      </c>
      <c r="E87" s="62">
        <f t="shared" si="41"/>
        <v>9.0749999999999997E-2</v>
      </c>
      <c r="F87" s="62">
        <f t="shared" si="41"/>
        <v>0.41575000000000001</v>
      </c>
      <c r="G87" s="62">
        <f t="shared" si="41"/>
        <v>0.47560000000000002</v>
      </c>
      <c r="H87" s="62">
        <f t="shared" si="41"/>
        <v>0.23569999999999999</v>
      </c>
      <c r="I87" s="62">
        <f t="shared" si="41"/>
        <v>6.7049999999999998E-2</v>
      </c>
      <c r="J87" s="63">
        <f t="shared" si="41"/>
        <v>3.0999999999999999E-3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</row>
    <row r="88" spans="1:193" ht="24.75" thickBot="1">
      <c r="B88" s="2"/>
      <c r="J88" s="6" t="s">
        <v>36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</row>
    <row r="89" spans="1:193" ht="36" customHeight="1">
      <c r="A89" s="7" t="s">
        <v>3</v>
      </c>
      <c r="B89" s="8" t="s">
        <v>4</v>
      </c>
      <c r="C89" s="9" t="s">
        <v>5</v>
      </c>
      <c r="D89" s="10" t="s">
        <v>6</v>
      </c>
      <c r="E89" s="10" t="s">
        <v>7</v>
      </c>
      <c r="F89" s="10" t="s">
        <v>8</v>
      </c>
      <c r="G89" s="10" t="s">
        <v>9</v>
      </c>
      <c r="H89" s="10" t="s">
        <v>10</v>
      </c>
      <c r="I89" s="10" t="s">
        <v>11</v>
      </c>
      <c r="J89" s="11" t="s">
        <v>12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</row>
    <row r="90" spans="1:193">
      <c r="A90" s="28" t="s">
        <v>37</v>
      </c>
      <c r="B90" s="29" t="s">
        <v>14</v>
      </c>
      <c r="C90" s="14">
        <f>D90+E90+F90+G90+H90+I90+J90</f>
        <v>204</v>
      </c>
      <c r="D90" s="44">
        <v>2</v>
      </c>
      <c r="E90" s="44">
        <v>15</v>
      </c>
      <c r="F90" s="44">
        <v>51</v>
      </c>
      <c r="G90" s="44">
        <v>82</v>
      </c>
      <c r="H90" s="44">
        <v>42</v>
      </c>
      <c r="I90" s="44">
        <v>12</v>
      </c>
      <c r="J90" s="65">
        <v>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</row>
    <row r="91" spans="1:193">
      <c r="A91" s="12"/>
      <c r="B91" s="13" t="s">
        <v>15</v>
      </c>
      <c r="C91" s="18">
        <f>SUM(D91:J91)</f>
        <v>5925</v>
      </c>
      <c r="D91" s="33">
        <v>672</v>
      </c>
      <c r="E91" s="33">
        <v>896</v>
      </c>
      <c r="F91" s="33">
        <v>703</v>
      </c>
      <c r="G91" s="33">
        <v>773</v>
      </c>
      <c r="H91" s="33">
        <v>887</v>
      </c>
      <c r="I91" s="33">
        <v>1014</v>
      </c>
      <c r="J91" s="34">
        <v>980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</row>
    <row r="92" spans="1:193">
      <c r="A92" s="12"/>
      <c r="B92" s="13"/>
      <c r="C92" s="35"/>
      <c r="D92" s="36">
        <f t="shared" ref="D92:J92" si="42">ROUND(D90/D91,5)</f>
        <v>2.98E-3</v>
      </c>
      <c r="E92" s="36">
        <f t="shared" si="42"/>
        <v>1.6740000000000001E-2</v>
      </c>
      <c r="F92" s="36">
        <f t="shared" si="42"/>
        <v>7.2550000000000003E-2</v>
      </c>
      <c r="G92" s="36">
        <f t="shared" si="42"/>
        <v>0.10607999999999999</v>
      </c>
      <c r="H92" s="36">
        <f t="shared" si="42"/>
        <v>4.7350000000000003E-2</v>
      </c>
      <c r="I92" s="36">
        <f t="shared" si="42"/>
        <v>1.183E-2</v>
      </c>
      <c r="J92" s="37">
        <f t="shared" si="42"/>
        <v>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</row>
    <row r="93" spans="1:193">
      <c r="A93" s="66"/>
      <c r="B93" s="39" t="s">
        <v>16</v>
      </c>
      <c r="C93" s="40">
        <f>SUM(D93+E93+F93+G93+H93+I93+J93)</f>
        <v>1.28765</v>
      </c>
      <c r="D93" s="42">
        <f t="shared" ref="D93:J93" si="43">ROUND(D92*5,5)</f>
        <v>1.49E-2</v>
      </c>
      <c r="E93" s="42">
        <f t="shared" si="43"/>
        <v>8.3699999999999997E-2</v>
      </c>
      <c r="F93" s="42">
        <f t="shared" si="43"/>
        <v>0.36275000000000002</v>
      </c>
      <c r="G93" s="42">
        <f t="shared" si="43"/>
        <v>0.53039999999999998</v>
      </c>
      <c r="H93" s="42">
        <f t="shared" si="43"/>
        <v>0.23674999999999999</v>
      </c>
      <c r="I93" s="42">
        <f t="shared" si="43"/>
        <v>5.9150000000000001E-2</v>
      </c>
      <c r="J93" s="43">
        <f t="shared" si="43"/>
        <v>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</row>
    <row r="94" spans="1:193">
      <c r="A94" s="28" t="s">
        <v>38</v>
      </c>
      <c r="B94" s="29" t="s">
        <v>14</v>
      </c>
      <c r="C94" s="14">
        <f>D94+E94+F94+G94+H94+I94+J94</f>
        <v>824</v>
      </c>
      <c r="D94" s="45">
        <v>7</v>
      </c>
      <c r="E94" s="45">
        <v>73</v>
      </c>
      <c r="F94" s="45">
        <v>212</v>
      </c>
      <c r="G94" s="45">
        <v>295</v>
      </c>
      <c r="H94" s="45">
        <v>190</v>
      </c>
      <c r="I94" s="45">
        <v>47</v>
      </c>
      <c r="J94" s="46">
        <v>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</row>
    <row r="95" spans="1:193">
      <c r="A95" s="12"/>
      <c r="B95" s="13" t="s">
        <v>15</v>
      </c>
      <c r="C95" s="18">
        <f>SUM(D95:J95)</f>
        <v>22688</v>
      </c>
      <c r="D95" s="33">
        <v>2490</v>
      </c>
      <c r="E95" s="33">
        <v>2569</v>
      </c>
      <c r="F95" s="33">
        <v>2727</v>
      </c>
      <c r="G95" s="33">
        <v>3132</v>
      </c>
      <c r="H95" s="33">
        <v>3619</v>
      </c>
      <c r="I95" s="33">
        <v>4345</v>
      </c>
      <c r="J95" s="34">
        <v>3806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</row>
    <row r="96" spans="1:193">
      <c r="A96" s="12"/>
      <c r="B96" s="13"/>
      <c r="C96" s="35" t="s">
        <v>4</v>
      </c>
      <c r="D96" s="36">
        <f t="shared" ref="D96:J96" si="44">ROUND(D94/D95,5)</f>
        <v>2.81E-3</v>
      </c>
      <c r="E96" s="36">
        <f t="shared" si="44"/>
        <v>2.8420000000000001E-2</v>
      </c>
      <c r="F96" s="36">
        <f t="shared" si="44"/>
        <v>7.7740000000000004E-2</v>
      </c>
      <c r="G96" s="36">
        <f t="shared" si="44"/>
        <v>9.4189999999999996E-2</v>
      </c>
      <c r="H96" s="36">
        <f t="shared" si="44"/>
        <v>5.2499999999999998E-2</v>
      </c>
      <c r="I96" s="36">
        <f t="shared" si="44"/>
        <v>1.082E-2</v>
      </c>
      <c r="J96" s="37">
        <f t="shared" si="44"/>
        <v>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</row>
    <row r="97" spans="1:193">
      <c r="A97" s="66"/>
      <c r="B97" s="39" t="s">
        <v>16</v>
      </c>
      <c r="C97" s="40">
        <f>SUM(D97+E97+F97+G97+H97+I97+J97)</f>
        <v>1.3324</v>
      </c>
      <c r="D97" s="42">
        <f t="shared" ref="D97:J97" si="45">ROUND(D96*5,5)</f>
        <v>1.405E-2</v>
      </c>
      <c r="E97" s="42">
        <f t="shared" si="45"/>
        <v>0.1421</v>
      </c>
      <c r="F97" s="42">
        <f t="shared" si="45"/>
        <v>0.38869999999999999</v>
      </c>
      <c r="G97" s="42">
        <f t="shared" si="45"/>
        <v>0.47094999999999998</v>
      </c>
      <c r="H97" s="42">
        <f t="shared" si="45"/>
        <v>0.26250000000000001</v>
      </c>
      <c r="I97" s="42">
        <f t="shared" si="45"/>
        <v>5.4100000000000002E-2</v>
      </c>
      <c r="J97" s="43">
        <f t="shared" si="45"/>
        <v>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</row>
    <row r="98" spans="1:193">
      <c r="A98" s="28" t="s">
        <v>39</v>
      </c>
      <c r="B98" s="29" t="s">
        <v>14</v>
      </c>
      <c r="C98" s="14">
        <f>D98+E98+F98+G98+H98+I98+J98</f>
        <v>647</v>
      </c>
      <c r="D98" s="45">
        <v>11</v>
      </c>
      <c r="E98" s="45">
        <v>98</v>
      </c>
      <c r="F98" s="45">
        <v>199</v>
      </c>
      <c r="G98" s="45">
        <v>195</v>
      </c>
      <c r="H98" s="45">
        <v>114</v>
      </c>
      <c r="I98" s="45">
        <v>30</v>
      </c>
      <c r="J98" s="46">
        <v>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</row>
    <row r="99" spans="1:193">
      <c r="A99" s="12"/>
      <c r="B99" s="13" t="s">
        <v>15</v>
      </c>
      <c r="C99" s="18">
        <f>SUM(D99:J99)</f>
        <v>15778</v>
      </c>
      <c r="D99" s="33">
        <v>1935</v>
      </c>
      <c r="E99" s="33">
        <v>1970</v>
      </c>
      <c r="F99" s="33">
        <v>2021</v>
      </c>
      <c r="G99" s="33">
        <v>2107</v>
      </c>
      <c r="H99" s="33">
        <v>2239</v>
      </c>
      <c r="I99" s="33">
        <v>2830</v>
      </c>
      <c r="J99" s="34">
        <v>2676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</row>
    <row r="100" spans="1:193">
      <c r="A100" s="12"/>
      <c r="B100" s="13"/>
      <c r="C100" s="35"/>
      <c r="D100" s="36">
        <f t="shared" ref="D100:J100" si="46">ROUND(D98/D99,5)</f>
        <v>5.6800000000000002E-3</v>
      </c>
      <c r="E100" s="36">
        <f t="shared" si="46"/>
        <v>4.9750000000000003E-2</v>
      </c>
      <c r="F100" s="36">
        <f t="shared" si="46"/>
        <v>9.8470000000000002E-2</v>
      </c>
      <c r="G100" s="36">
        <f t="shared" si="46"/>
        <v>9.2549999999999993E-2</v>
      </c>
      <c r="H100" s="36">
        <f t="shared" si="46"/>
        <v>5.092E-2</v>
      </c>
      <c r="I100" s="36">
        <f t="shared" si="46"/>
        <v>1.06E-2</v>
      </c>
      <c r="J100" s="37">
        <f t="shared" si="46"/>
        <v>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</row>
    <row r="101" spans="1:193">
      <c r="A101" s="66"/>
      <c r="B101" s="39" t="s">
        <v>16</v>
      </c>
      <c r="C101" s="40">
        <f>SUM(D101+E101+F101+G101+H101+I101+J101)</f>
        <v>1.5398499999999999</v>
      </c>
      <c r="D101" s="42">
        <f t="shared" ref="D101:J101" si="47">ROUND(D100*5,5)</f>
        <v>2.8400000000000002E-2</v>
      </c>
      <c r="E101" s="42">
        <f t="shared" si="47"/>
        <v>0.24875</v>
      </c>
      <c r="F101" s="42">
        <f t="shared" si="47"/>
        <v>0.49235000000000001</v>
      </c>
      <c r="G101" s="42">
        <f t="shared" si="47"/>
        <v>0.46274999999999999</v>
      </c>
      <c r="H101" s="42">
        <f t="shared" si="47"/>
        <v>0.25459999999999999</v>
      </c>
      <c r="I101" s="42">
        <f t="shared" si="47"/>
        <v>5.2999999999999999E-2</v>
      </c>
      <c r="J101" s="43">
        <f t="shared" si="47"/>
        <v>0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</row>
    <row r="102" spans="1:193">
      <c r="A102" s="28" t="s">
        <v>40</v>
      </c>
      <c r="B102" s="29" t="s">
        <v>14</v>
      </c>
      <c r="C102" s="14">
        <f>D102+E102+F102+G102+H102+I102+J102</f>
        <v>205</v>
      </c>
      <c r="D102" s="45">
        <v>6</v>
      </c>
      <c r="E102" s="45">
        <v>29</v>
      </c>
      <c r="F102" s="45">
        <v>42</v>
      </c>
      <c r="G102" s="45">
        <v>74</v>
      </c>
      <c r="H102" s="45">
        <v>43</v>
      </c>
      <c r="I102" s="45">
        <v>11</v>
      </c>
      <c r="J102" s="46">
        <v>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</row>
    <row r="103" spans="1:193">
      <c r="A103" s="12"/>
      <c r="B103" s="13" t="s">
        <v>15</v>
      </c>
      <c r="C103" s="18">
        <f>SUM(D103:J103)</f>
        <v>7331</v>
      </c>
      <c r="D103" s="33">
        <v>971</v>
      </c>
      <c r="E103" s="33">
        <v>896</v>
      </c>
      <c r="F103" s="33">
        <v>840</v>
      </c>
      <c r="G103" s="33">
        <v>945</v>
      </c>
      <c r="H103" s="33">
        <v>1030</v>
      </c>
      <c r="I103" s="33">
        <v>1371</v>
      </c>
      <c r="J103" s="34">
        <v>1278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</row>
    <row r="104" spans="1:193">
      <c r="A104" s="12"/>
      <c r="B104" s="13"/>
      <c r="C104" s="35" t="s">
        <v>4</v>
      </c>
      <c r="D104" s="36">
        <f t="shared" ref="D104:J104" si="48">ROUND(D102/D103,5)</f>
        <v>6.1799999999999997E-3</v>
      </c>
      <c r="E104" s="36">
        <f t="shared" si="48"/>
        <v>3.2370000000000003E-2</v>
      </c>
      <c r="F104" s="36">
        <f t="shared" si="48"/>
        <v>0.05</v>
      </c>
      <c r="G104" s="36">
        <f t="shared" si="48"/>
        <v>7.8310000000000005E-2</v>
      </c>
      <c r="H104" s="36">
        <f t="shared" si="48"/>
        <v>4.1750000000000002E-2</v>
      </c>
      <c r="I104" s="36">
        <f t="shared" si="48"/>
        <v>8.0199999999999994E-3</v>
      </c>
      <c r="J104" s="37">
        <f t="shared" si="48"/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</row>
    <row r="105" spans="1:193">
      <c r="A105" s="66"/>
      <c r="B105" s="39" t="s">
        <v>16</v>
      </c>
      <c r="C105" s="40">
        <f>SUM(D105+E105+F105+G105+H105+I105+J105)</f>
        <v>1.0831500000000001</v>
      </c>
      <c r="D105" s="42">
        <f t="shared" ref="D105:J105" si="49">ROUND(D104*5,5)</f>
        <v>3.09E-2</v>
      </c>
      <c r="E105" s="42">
        <f t="shared" si="49"/>
        <v>0.16184999999999999</v>
      </c>
      <c r="F105" s="42">
        <f t="shared" si="49"/>
        <v>0.25</v>
      </c>
      <c r="G105" s="42">
        <f t="shared" si="49"/>
        <v>0.39155000000000001</v>
      </c>
      <c r="H105" s="42">
        <f t="shared" si="49"/>
        <v>0.20874999999999999</v>
      </c>
      <c r="I105" s="42">
        <f t="shared" si="49"/>
        <v>4.0099999999999997E-2</v>
      </c>
      <c r="J105" s="43">
        <f t="shared" si="49"/>
        <v>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</row>
    <row r="106" spans="1:193">
      <c r="A106" s="28" t="s">
        <v>41</v>
      </c>
      <c r="B106" s="29" t="s">
        <v>14</v>
      </c>
      <c r="C106" s="14">
        <f>D106+E106+F106+G106+H106+I106+J106</f>
        <v>1274</v>
      </c>
      <c r="D106" s="45">
        <v>7</v>
      </c>
      <c r="E106" s="45">
        <v>68</v>
      </c>
      <c r="F106" s="45">
        <v>286</v>
      </c>
      <c r="G106" s="45">
        <v>482</v>
      </c>
      <c r="H106" s="45">
        <v>348</v>
      </c>
      <c r="I106" s="45">
        <v>82</v>
      </c>
      <c r="J106" s="51">
        <v>1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</row>
    <row r="107" spans="1:193">
      <c r="A107" s="12"/>
      <c r="B107" s="13" t="s">
        <v>15</v>
      </c>
      <c r="C107" s="18">
        <f>SUM(D107:J107)</f>
        <v>42455</v>
      </c>
      <c r="D107" s="33">
        <v>4551</v>
      </c>
      <c r="E107" s="33">
        <v>5649</v>
      </c>
      <c r="F107" s="33">
        <v>5743</v>
      </c>
      <c r="G107" s="33">
        <v>5621</v>
      </c>
      <c r="H107" s="33">
        <v>6039</v>
      </c>
      <c r="I107" s="33">
        <v>7728</v>
      </c>
      <c r="J107" s="34">
        <v>7124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</row>
    <row r="108" spans="1:193">
      <c r="A108" s="12"/>
      <c r="B108" s="13"/>
      <c r="C108" s="35"/>
      <c r="D108" s="36">
        <f t="shared" ref="D108:J108" si="50">ROUND(D106/D107,5)</f>
        <v>1.5399999999999999E-3</v>
      </c>
      <c r="E108" s="36">
        <f t="shared" si="50"/>
        <v>1.204E-2</v>
      </c>
      <c r="F108" s="36">
        <f t="shared" si="50"/>
        <v>4.9799999999999997E-2</v>
      </c>
      <c r="G108" s="36">
        <f t="shared" si="50"/>
        <v>8.5750000000000007E-2</v>
      </c>
      <c r="H108" s="36">
        <f t="shared" si="50"/>
        <v>5.7630000000000001E-2</v>
      </c>
      <c r="I108" s="36">
        <f t="shared" si="50"/>
        <v>1.061E-2</v>
      </c>
      <c r="J108" s="37">
        <f t="shared" si="50"/>
        <v>1.3999999999999999E-4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</row>
    <row r="109" spans="1:193">
      <c r="A109" s="66"/>
      <c r="B109" s="39" t="s">
        <v>16</v>
      </c>
      <c r="C109" s="40">
        <f>SUM(D109+E109+F109+G109+H109+I109+J109)</f>
        <v>1.08755</v>
      </c>
      <c r="D109" s="42">
        <f t="shared" ref="D109:J109" si="51">ROUND(D108*5,5)</f>
        <v>7.7000000000000002E-3</v>
      </c>
      <c r="E109" s="42">
        <f t="shared" si="51"/>
        <v>6.0199999999999997E-2</v>
      </c>
      <c r="F109" s="42">
        <f t="shared" si="51"/>
        <v>0.249</v>
      </c>
      <c r="G109" s="42">
        <f t="shared" si="51"/>
        <v>0.42875000000000002</v>
      </c>
      <c r="H109" s="42">
        <f t="shared" si="51"/>
        <v>0.28815000000000002</v>
      </c>
      <c r="I109" s="42">
        <f t="shared" si="51"/>
        <v>5.305E-2</v>
      </c>
      <c r="J109" s="43">
        <f t="shared" si="51"/>
        <v>6.9999999999999999E-4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</row>
    <row r="110" spans="1:193">
      <c r="A110" s="28" t="s">
        <v>42</v>
      </c>
      <c r="B110" s="29" t="s">
        <v>14</v>
      </c>
      <c r="C110" s="14">
        <f>D110+E110+F110+G110+H110+I110+J110</f>
        <v>677</v>
      </c>
      <c r="D110" s="45">
        <v>4</v>
      </c>
      <c r="E110" s="45">
        <v>65</v>
      </c>
      <c r="F110" s="45">
        <v>162</v>
      </c>
      <c r="G110" s="45">
        <v>274</v>
      </c>
      <c r="H110" s="45">
        <v>135</v>
      </c>
      <c r="I110" s="45">
        <v>35</v>
      </c>
      <c r="J110" s="46">
        <v>2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</row>
    <row r="111" spans="1:193">
      <c r="A111" s="12"/>
      <c r="B111" s="13" t="s">
        <v>15</v>
      </c>
      <c r="C111" s="18">
        <f>SUM(D111:J111)</f>
        <v>18295</v>
      </c>
      <c r="D111" s="33">
        <v>2026</v>
      </c>
      <c r="E111" s="33">
        <v>2049</v>
      </c>
      <c r="F111" s="33">
        <v>1985</v>
      </c>
      <c r="G111" s="33">
        <v>2447</v>
      </c>
      <c r="H111" s="33">
        <v>2977</v>
      </c>
      <c r="I111" s="33">
        <v>3720</v>
      </c>
      <c r="J111" s="34">
        <v>3091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</row>
    <row r="112" spans="1:193">
      <c r="A112" s="12"/>
      <c r="B112" s="13"/>
      <c r="C112" s="35" t="s">
        <v>4</v>
      </c>
      <c r="D112" s="36">
        <f t="shared" ref="D112:J112" si="52">ROUND(D110/D111,5)</f>
        <v>1.97E-3</v>
      </c>
      <c r="E112" s="36">
        <f t="shared" si="52"/>
        <v>3.1719999999999998E-2</v>
      </c>
      <c r="F112" s="36">
        <f t="shared" si="52"/>
        <v>8.1610000000000002E-2</v>
      </c>
      <c r="G112" s="36">
        <f t="shared" si="52"/>
        <v>0.11197</v>
      </c>
      <c r="H112" s="36">
        <f t="shared" si="52"/>
        <v>4.5350000000000001E-2</v>
      </c>
      <c r="I112" s="36">
        <f t="shared" si="52"/>
        <v>9.41E-3</v>
      </c>
      <c r="J112" s="37">
        <f t="shared" si="52"/>
        <v>6.4999999999999997E-4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</row>
    <row r="113" spans="1:193">
      <c r="A113" s="66"/>
      <c r="B113" s="39" t="s">
        <v>16</v>
      </c>
      <c r="C113" s="40">
        <f>SUM(D113+E113+F113+G113+H113+I113+J113)</f>
        <v>1.4134</v>
      </c>
      <c r="D113" s="42">
        <f t="shared" ref="D113:J113" si="53">ROUND(D112*5,5)</f>
        <v>9.8499999999999994E-3</v>
      </c>
      <c r="E113" s="42">
        <f t="shared" si="53"/>
        <v>0.15859999999999999</v>
      </c>
      <c r="F113" s="42">
        <f t="shared" si="53"/>
        <v>0.40805000000000002</v>
      </c>
      <c r="G113" s="42">
        <f t="shared" si="53"/>
        <v>0.55984999999999996</v>
      </c>
      <c r="H113" s="42">
        <f t="shared" si="53"/>
        <v>0.22675000000000001</v>
      </c>
      <c r="I113" s="42">
        <f t="shared" si="53"/>
        <v>4.7050000000000002E-2</v>
      </c>
      <c r="J113" s="43">
        <f t="shared" si="53"/>
        <v>3.2499999999999999E-3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</row>
    <row r="114" spans="1:193">
      <c r="A114" s="28" t="s">
        <v>43</v>
      </c>
      <c r="B114" s="29" t="s">
        <v>14</v>
      </c>
      <c r="C114" s="14">
        <f>D114+E114+F114+G114+H114+I114+J114</f>
        <v>509</v>
      </c>
      <c r="D114" s="45">
        <v>8</v>
      </c>
      <c r="E114" s="45">
        <v>48</v>
      </c>
      <c r="F114" s="45">
        <v>149</v>
      </c>
      <c r="G114" s="45">
        <v>198</v>
      </c>
      <c r="H114" s="45">
        <v>88</v>
      </c>
      <c r="I114" s="45">
        <v>18</v>
      </c>
      <c r="J114" s="46">
        <v>0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</row>
    <row r="115" spans="1:193">
      <c r="A115" s="12"/>
      <c r="B115" s="13" t="s">
        <v>15</v>
      </c>
      <c r="C115" s="18">
        <f>SUM(D115:J115)</f>
        <v>12317</v>
      </c>
      <c r="D115" s="33">
        <v>1443</v>
      </c>
      <c r="E115" s="33">
        <v>1388</v>
      </c>
      <c r="F115" s="33">
        <v>1488</v>
      </c>
      <c r="G115" s="33">
        <v>1748</v>
      </c>
      <c r="H115" s="33">
        <v>1998</v>
      </c>
      <c r="I115" s="33">
        <v>2287</v>
      </c>
      <c r="J115" s="34">
        <v>1965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</row>
    <row r="116" spans="1:193">
      <c r="A116" s="12"/>
      <c r="B116" s="13"/>
      <c r="C116" s="35"/>
      <c r="D116" s="36">
        <f t="shared" ref="D116:J116" si="54">ROUND(D114/D115,5)</f>
        <v>5.5399999999999998E-3</v>
      </c>
      <c r="E116" s="36">
        <f t="shared" si="54"/>
        <v>3.458E-2</v>
      </c>
      <c r="F116" s="36">
        <f t="shared" si="54"/>
        <v>0.10013</v>
      </c>
      <c r="G116" s="36">
        <f t="shared" si="54"/>
        <v>0.11327</v>
      </c>
      <c r="H116" s="36">
        <f t="shared" si="54"/>
        <v>4.4040000000000003E-2</v>
      </c>
      <c r="I116" s="36">
        <f t="shared" si="54"/>
        <v>7.8700000000000003E-3</v>
      </c>
      <c r="J116" s="37">
        <f t="shared" si="54"/>
        <v>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</row>
    <row r="117" spans="1:193">
      <c r="A117" s="66"/>
      <c r="B117" s="39" t="s">
        <v>16</v>
      </c>
      <c r="C117" s="40">
        <f>SUM(D117+E117+F117+G117+H117+I117+J117)</f>
        <v>1.52715</v>
      </c>
      <c r="D117" s="42">
        <f t="shared" ref="D117:J117" si="55">ROUND(D116*5,5)</f>
        <v>2.7699999999999999E-2</v>
      </c>
      <c r="E117" s="42">
        <f t="shared" si="55"/>
        <v>0.1729</v>
      </c>
      <c r="F117" s="42">
        <f t="shared" si="55"/>
        <v>0.50065000000000004</v>
      </c>
      <c r="G117" s="42">
        <f t="shared" si="55"/>
        <v>0.56635000000000002</v>
      </c>
      <c r="H117" s="42">
        <f t="shared" si="55"/>
        <v>0.22020000000000001</v>
      </c>
      <c r="I117" s="42">
        <f t="shared" si="55"/>
        <v>3.9350000000000003E-2</v>
      </c>
      <c r="J117" s="43">
        <f t="shared" si="55"/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</row>
    <row r="118" spans="1:193">
      <c r="A118" s="28" t="s">
        <v>44</v>
      </c>
      <c r="B118" s="29" t="s">
        <v>14</v>
      </c>
      <c r="C118" s="14">
        <f>D118+E118+F118+G118+H118+I118+J118</f>
        <v>381</v>
      </c>
      <c r="D118" s="45">
        <v>13</v>
      </c>
      <c r="E118" s="45">
        <v>66</v>
      </c>
      <c r="F118" s="45">
        <v>98</v>
      </c>
      <c r="G118" s="45">
        <v>119</v>
      </c>
      <c r="H118" s="45">
        <v>69</v>
      </c>
      <c r="I118" s="45">
        <v>15</v>
      </c>
      <c r="J118" s="51">
        <v>1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</row>
    <row r="119" spans="1:193">
      <c r="A119" s="12"/>
      <c r="B119" s="13" t="s">
        <v>15</v>
      </c>
      <c r="C119" s="18">
        <f>SUM(D119:J119)</f>
        <v>13491</v>
      </c>
      <c r="D119" s="33">
        <v>1837</v>
      </c>
      <c r="E119" s="33">
        <v>1887</v>
      </c>
      <c r="F119" s="33">
        <v>1593</v>
      </c>
      <c r="G119" s="33">
        <v>1679</v>
      </c>
      <c r="H119" s="33">
        <v>1724</v>
      </c>
      <c r="I119" s="33">
        <v>2441</v>
      </c>
      <c r="J119" s="34">
        <v>2330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</row>
    <row r="120" spans="1:193">
      <c r="A120" s="12"/>
      <c r="B120" s="13"/>
      <c r="C120" s="35" t="s">
        <v>4</v>
      </c>
      <c r="D120" s="36">
        <f t="shared" ref="D120:J120" si="56">ROUND(D118/D119,5)</f>
        <v>7.0800000000000004E-3</v>
      </c>
      <c r="E120" s="36">
        <f t="shared" si="56"/>
        <v>3.4979999999999997E-2</v>
      </c>
      <c r="F120" s="36">
        <f t="shared" si="56"/>
        <v>6.1519999999999998E-2</v>
      </c>
      <c r="G120" s="36">
        <f t="shared" si="56"/>
        <v>7.0879999999999999E-2</v>
      </c>
      <c r="H120" s="36">
        <f t="shared" si="56"/>
        <v>4.002E-2</v>
      </c>
      <c r="I120" s="36">
        <f t="shared" si="56"/>
        <v>6.1500000000000001E-3</v>
      </c>
      <c r="J120" s="37">
        <f t="shared" si="56"/>
        <v>4.2999999999999999E-4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</row>
    <row r="121" spans="1:193">
      <c r="A121" s="66"/>
      <c r="B121" s="39" t="s">
        <v>16</v>
      </c>
      <c r="C121" s="40">
        <f>SUM(D121+E121+F121+G121+H121+I121+J121)</f>
        <v>1.1053000000000002</v>
      </c>
      <c r="D121" s="42">
        <f t="shared" ref="D121:J121" si="57">ROUND(D120*5,5)</f>
        <v>3.5400000000000001E-2</v>
      </c>
      <c r="E121" s="42">
        <f t="shared" si="57"/>
        <v>0.1749</v>
      </c>
      <c r="F121" s="42">
        <f t="shared" si="57"/>
        <v>0.30759999999999998</v>
      </c>
      <c r="G121" s="42">
        <f t="shared" si="57"/>
        <v>0.35439999999999999</v>
      </c>
      <c r="H121" s="42">
        <f t="shared" si="57"/>
        <v>0.2001</v>
      </c>
      <c r="I121" s="42">
        <f t="shared" si="57"/>
        <v>3.075E-2</v>
      </c>
      <c r="J121" s="43">
        <f t="shared" si="57"/>
        <v>2.15E-3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</row>
    <row r="122" spans="1:193">
      <c r="A122" s="28" t="s">
        <v>45</v>
      </c>
      <c r="B122" s="29" t="s">
        <v>14</v>
      </c>
      <c r="C122" s="14">
        <f>D122+E122+F122+G122+H122+I122+J122</f>
        <v>695</v>
      </c>
      <c r="D122" s="45">
        <v>3</v>
      </c>
      <c r="E122" s="45">
        <v>40</v>
      </c>
      <c r="F122" s="45">
        <v>160</v>
      </c>
      <c r="G122" s="45">
        <v>253</v>
      </c>
      <c r="H122" s="45">
        <v>200</v>
      </c>
      <c r="I122" s="45">
        <v>38</v>
      </c>
      <c r="J122" s="46">
        <v>1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</row>
    <row r="123" spans="1:193">
      <c r="A123" s="12"/>
      <c r="B123" s="13" t="s">
        <v>15</v>
      </c>
      <c r="C123" s="18">
        <f>SUM(D123:J123)</f>
        <v>19684</v>
      </c>
      <c r="D123" s="33">
        <v>2342</v>
      </c>
      <c r="E123" s="33">
        <v>2398</v>
      </c>
      <c r="F123" s="33">
        <v>2377</v>
      </c>
      <c r="G123" s="33">
        <v>2851</v>
      </c>
      <c r="H123" s="33">
        <v>3249</v>
      </c>
      <c r="I123" s="33">
        <v>3444</v>
      </c>
      <c r="J123" s="34">
        <v>3023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</row>
    <row r="124" spans="1:193">
      <c r="A124" s="12"/>
      <c r="B124" s="13"/>
      <c r="C124" s="35"/>
      <c r="D124" s="36">
        <f t="shared" ref="D124:J124" si="58">ROUND(D122/D123,5)</f>
        <v>1.2800000000000001E-3</v>
      </c>
      <c r="E124" s="36">
        <f t="shared" si="58"/>
        <v>1.668E-2</v>
      </c>
      <c r="F124" s="36">
        <f t="shared" si="58"/>
        <v>6.7309999999999995E-2</v>
      </c>
      <c r="G124" s="36">
        <f t="shared" si="58"/>
        <v>8.8739999999999999E-2</v>
      </c>
      <c r="H124" s="36">
        <f t="shared" si="58"/>
        <v>6.1559999999999997E-2</v>
      </c>
      <c r="I124" s="36">
        <f t="shared" si="58"/>
        <v>1.103E-2</v>
      </c>
      <c r="J124" s="37">
        <f t="shared" si="58"/>
        <v>3.3E-4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</row>
    <row r="125" spans="1:193">
      <c r="A125" s="66"/>
      <c r="B125" s="39" t="s">
        <v>16</v>
      </c>
      <c r="C125" s="40">
        <f>SUM(D125+E125+F125+G125+H125+I125+J125)</f>
        <v>1.23465</v>
      </c>
      <c r="D125" s="42">
        <f t="shared" ref="D125:J125" si="59">ROUND(D124*5,5)</f>
        <v>6.4000000000000003E-3</v>
      </c>
      <c r="E125" s="42">
        <f t="shared" si="59"/>
        <v>8.3400000000000002E-2</v>
      </c>
      <c r="F125" s="42">
        <f t="shared" si="59"/>
        <v>0.33655000000000002</v>
      </c>
      <c r="G125" s="42">
        <f t="shared" si="59"/>
        <v>0.44369999999999998</v>
      </c>
      <c r="H125" s="42">
        <f t="shared" si="59"/>
        <v>0.30780000000000002</v>
      </c>
      <c r="I125" s="42">
        <f t="shared" si="59"/>
        <v>5.5149999999999998E-2</v>
      </c>
      <c r="J125" s="43">
        <f t="shared" si="59"/>
        <v>1.65E-3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</row>
    <row r="126" spans="1:193">
      <c r="A126" s="28" t="s">
        <v>46</v>
      </c>
      <c r="B126" s="29" t="s">
        <v>14</v>
      </c>
      <c r="C126" s="14">
        <f>D126+E126+F126+G126+H126+I126+J126</f>
        <v>429</v>
      </c>
      <c r="D126" s="45">
        <v>7</v>
      </c>
      <c r="E126" s="45">
        <v>17</v>
      </c>
      <c r="F126" s="45">
        <v>105</v>
      </c>
      <c r="G126" s="45">
        <v>145</v>
      </c>
      <c r="H126" s="45">
        <v>121</v>
      </c>
      <c r="I126" s="45">
        <v>33</v>
      </c>
      <c r="J126" s="46">
        <v>1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</row>
    <row r="127" spans="1:193">
      <c r="A127" s="12"/>
      <c r="B127" s="13" t="s">
        <v>15</v>
      </c>
      <c r="C127" s="18">
        <f>SUM(D127:J127)</f>
        <v>12863</v>
      </c>
      <c r="D127" s="33">
        <v>1431</v>
      </c>
      <c r="E127" s="33">
        <v>1341</v>
      </c>
      <c r="F127" s="33">
        <v>1373</v>
      </c>
      <c r="G127" s="33">
        <v>1693</v>
      </c>
      <c r="H127" s="33">
        <v>2215</v>
      </c>
      <c r="I127" s="33">
        <v>2702</v>
      </c>
      <c r="J127" s="34">
        <v>2108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</row>
    <row r="128" spans="1:193">
      <c r="A128" s="12"/>
      <c r="B128" s="13"/>
      <c r="C128" s="35"/>
      <c r="D128" s="36">
        <f t="shared" ref="D128:J128" si="60">ROUND(D126/D127,5)</f>
        <v>4.8900000000000002E-3</v>
      </c>
      <c r="E128" s="36">
        <f t="shared" si="60"/>
        <v>1.268E-2</v>
      </c>
      <c r="F128" s="36">
        <f t="shared" si="60"/>
        <v>7.6469999999999996E-2</v>
      </c>
      <c r="G128" s="36">
        <f t="shared" si="60"/>
        <v>8.5650000000000004E-2</v>
      </c>
      <c r="H128" s="36">
        <f t="shared" si="60"/>
        <v>5.4629999999999998E-2</v>
      </c>
      <c r="I128" s="36">
        <f t="shared" si="60"/>
        <v>1.221E-2</v>
      </c>
      <c r="J128" s="37">
        <f t="shared" si="60"/>
        <v>4.6999999999999999E-4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</row>
    <row r="129" spans="1:193">
      <c r="A129" s="66"/>
      <c r="B129" s="39" t="s">
        <v>16</v>
      </c>
      <c r="C129" s="40">
        <f>SUM(D129+E129+F129+G129+H129+I129+J129)</f>
        <v>1.2350000000000001</v>
      </c>
      <c r="D129" s="42">
        <f t="shared" ref="D129:J129" si="61">ROUND(D128*5,5)</f>
        <v>2.445E-2</v>
      </c>
      <c r="E129" s="42">
        <f t="shared" si="61"/>
        <v>6.3399999999999998E-2</v>
      </c>
      <c r="F129" s="42">
        <f t="shared" si="61"/>
        <v>0.38235000000000002</v>
      </c>
      <c r="G129" s="42">
        <f t="shared" si="61"/>
        <v>0.42825000000000002</v>
      </c>
      <c r="H129" s="42">
        <f t="shared" si="61"/>
        <v>0.27315</v>
      </c>
      <c r="I129" s="42">
        <f t="shared" si="61"/>
        <v>6.105E-2</v>
      </c>
      <c r="J129" s="43">
        <f t="shared" si="61"/>
        <v>2.3500000000000001E-3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</row>
    <row r="130" spans="1:193">
      <c r="A130" s="28" t="s">
        <v>47</v>
      </c>
      <c r="B130" s="29" t="s">
        <v>14</v>
      </c>
      <c r="C130" s="14">
        <f>D130+E130+F130+G130+H130+I130+J130</f>
        <v>379</v>
      </c>
      <c r="D130" s="45">
        <v>8</v>
      </c>
      <c r="E130" s="45">
        <v>55</v>
      </c>
      <c r="F130" s="45">
        <v>127</v>
      </c>
      <c r="G130" s="45">
        <v>104</v>
      </c>
      <c r="H130" s="45">
        <v>69</v>
      </c>
      <c r="I130" s="45">
        <v>14</v>
      </c>
      <c r="J130" s="46">
        <v>2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</row>
    <row r="131" spans="1:193">
      <c r="A131" s="12"/>
      <c r="B131" s="13" t="s">
        <v>15</v>
      </c>
      <c r="C131" s="18">
        <f>SUM(D131:J131)</f>
        <v>9605</v>
      </c>
      <c r="D131" s="33">
        <v>1120</v>
      </c>
      <c r="E131" s="33">
        <v>1106</v>
      </c>
      <c r="F131" s="33">
        <v>1276</v>
      </c>
      <c r="G131" s="33">
        <v>1389</v>
      </c>
      <c r="H131" s="33">
        <v>1490</v>
      </c>
      <c r="I131" s="33">
        <v>1748</v>
      </c>
      <c r="J131" s="34">
        <v>1476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</row>
    <row r="132" spans="1:193">
      <c r="A132" s="12"/>
      <c r="B132" s="13"/>
      <c r="C132" s="35"/>
      <c r="D132" s="36">
        <f t="shared" ref="D132:J132" si="62">ROUND(D130/D131,5)</f>
        <v>7.1399999999999996E-3</v>
      </c>
      <c r="E132" s="36">
        <f t="shared" si="62"/>
        <v>4.9730000000000003E-2</v>
      </c>
      <c r="F132" s="36">
        <f t="shared" si="62"/>
        <v>9.9529999999999993E-2</v>
      </c>
      <c r="G132" s="36">
        <f t="shared" si="62"/>
        <v>7.4870000000000006E-2</v>
      </c>
      <c r="H132" s="36">
        <f t="shared" si="62"/>
        <v>4.6309999999999997E-2</v>
      </c>
      <c r="I132" s="36">
        <f t="shared" si="62"/>
        <v>8.0099999999999998E-3</v>
      </c>
      <c r="J132" s="37">
        <f t="shared" si="62"/>
        <v>1.3600000000000001E-3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</row>
    <row r="133" spans="1:193">
      <c r="A133" s="66"/>
      <c r="B133" s="39" t="s">
        <v>16</v>
      </c>
      <c r="C133" s="40">
        <f>SUM(D133+E133+F133+G133+H133+I133+J133)</f>
        <v>1.4347499999999997</v>
      </c>
      <c r="D133" s="42">
        <f t="shared" ref="D133:J133" si="63">ROUND(D132*5,5)</f>
        <v>3.5700000000000003E-2</v>
      </c>
      <c r="E133" s="42">
        <f t="shared" si="63"/>
        <v>0.24865000000000001</v>
      </c>
      <c r="F133" s="42">
        <f t="shared" si="63"/>
        <v>0.49764999999999998</v>
      </c>
      <c r="G133" s="42">
        <f t="shared" si="63"/>
        <v>0.37435000000000002</v>
      </c>
      <c r="H133" s="42">
        <f t="shared" si="63"/>
        <v>0.23155000000000001</v>
      </c>
      <c r="I133" s="42">
        <f t="shared" si="63"/>
        <v>4.0050000000000002E-2</v>
      </c>
      <c r="J133" s="43">
        <f t="shared" si="63"/>
        <v>6.7999999999999996E-3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</row>
    <row r="134" spans="1:193">
      <c r="A134" s="28" t="s">
        <v>48</v>
      </c>
      <c r="B134" s="29" t="s">
        <v>14</v>
      </c>
      <c r="C134" s="14">
        <f>D134+E134+F134+G134+H134+I134+J134</f>
        <v>167</v>
      </c>
      <c r="D134" s="67">
        <v>1</v>
      </c>
      <c r="E134" s="68">
        <v>15</v>
      </c>
      <c r="F134" s="68">
        <v>41</v>
      </c>
      <c r="G134" s="68">
        <v>62</v>
      </c>
      <c r="H134" s="68">
        <v>39</v>
      </c>
      <c r="I134" s="67">
        <v>9</v>
      </c>
      <c r="J134" s="69">
        <v>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</row>
    <row r="135" spans="1:193">
      <c r="A135" s="12"/>
      <c r="B135" s="13" t="s">
        <v>15</v>
      </c>
      <c r="C135" s="18">
        <f>SUM(D135:J135)</f>
        <v>5377</v>
      </c>
      <c r="D135" s="33">
        <v>721</v>
      </c>
      <c r="E135" s="33">
        <v>564</v>
      </c>
      <c r="F135" s="33">
        <v>478</v>
      </c>
      <c r="G135" s="33">
        <v>648</v>
      </c>
      <c r="H135" s="33">
        <v>857</v>
      </c>
      <c r="I135" s="33">
        <v>1067</v>
      </c>
      <c r="J135" s="34">
        <v>1042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</row>
    <row r="136" spans="1:193">
      <c r="A136" s="12"/>
      <c r="B136" s="13"/>
      <c r="C136" s="35" t="s">
        <v>4</v>
      </c>
      <c r="D136" s="36">
        <f t="shared" ref="D136:J136" si="64">ROUND(D134/D135,5)</f>
        <v>1.39E-3</v>
      </c>
      <c r="E136" s="36">
        <f t="shared" si="64"/>
        <v>2.6599999999999999E-2</v>
      </c>
      <c r="F136" s="36">
        <f t="shared" si="64"/>
        <v>8.5769999999999999E-2</v>
      </c>
      <c r="G136" s="36">
        <f t="shared" si="64"/>
        <v>9.5680000000000001E-2</v>
      </c>
      <c r="H136" s="36">
        <f t="shared" si="64"/>
        <v>4.5510000000000002E-2</v>
      </c>
      <c r="I136" s="36">
        <f t="shared" si="64"/>
        <v>8.43E-3</v>
      </c>
      <c r="J136" s="37">
        <f t="shared" si="64"/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</row>
    <row r="137" spans="1:193">
      <c r="A137" s="38"/>
      <c r="B137" s="39" t="s">
        <v>16</v>
      </c>
      <c r="C137" s="40">
        <f>SUM(D137+E137+F137+G137+H137+I137+J137)</f>
        <v>1.3168999999999997</v>
      </c>
      <c r="D137" s="42">
        <f t="shared" ref="D137:J137" si="65">ROUND(D136*5,5)</f>
        <v>6.9499999999999996E-3</v>
      </c>
      <c r="E137" s="42">
        <f t="shared" si="65"/>
        <v>0.13300000000000001</v>
      </c>
      <c r="F137" s="42">
        <f t="shared" si="65"/>
        <v>0.42885000000000001</v>
      </c>
      <c r="G137" s="42">
        <f t="shared" si="65"/>
        <v>0.47839999999999999</v>
      </c>
      <c r="H137" s="42">
        <f t="shared" si="65"/>
        <v>0.22755</v>
      </c>
      <c r="I137" s="42">
        <f t="shared" si="65"/>
        <v>4.215E-2</v>
      </c>
      <c r="J137" s="43">
        <f t="shared" si="65"/>
        <v>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</row>
    <row r="138" spans="1:193">
      <c r="A138" s="12" t="s">
        <v>49</v>
      </c>
      <c r="B138" s="29" t="s">
        <v>14</v>
      </c>
      <c r="C138" s="14">
        <f>D138+E138+F138+G138+H138+I138+J138</f>
        <v>232</v>
      </c>
      <c r="D138" s="45">
        <v>4</v>
      </c>
      <c r="E138" s="45">
        <v>24</v>
      </c>
      <c r="F138" s="45">
        <v>65</v>
      </c>
      <c r="G138" s="45">
        <v>83</v>
      </c>
      <c r="H138" s="45">
        <v>48</v>
      </c>
      <c r="I138" s="45">
        <v>8</v>
      </c>
      <c r="J138" s="46">
        <v>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</row>
    <row r="139" spans="1:193">
      <c r="A139" s="12"/>
      <c r="B139" s="13" t="s">
        <v>15</v>
      </c>
      <c r="C139" s="18">
        <f>SUM(D139:J139)</f>
        <v>6414</v>
      </c>
      <c r="D139" s="33">
        <v>815</v>
      </c>
      <c r="E139" s="33">
        <v>791</v>
      </c>
      <c r="F139" s="33">
        <v>723</v>
      </c>
      <c r="G139" s="33">
        <v>890</v>
      </c>
      <c r="H139" s="33">
        <v>989</v>
      </c>
      <c r="I139" s="33">
        <v>1155</v>
      </c>
      <c r="J139" s="34">
        <v>1051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</row>
    <row r="140" spans="1:193">
      <c r="A140" s="12"/>
      <c r="B140" s="13"/>
      <c r="C140" s="35" t="s">
        <v>4</v>
      </c>
      <c r="D140" s="36">
        <f t="shared" ref="D140:J140" si="66">ROUND(D138/D139,5)</f>
        <v>4.9100000000000003E-3</v>
      </c>
      <c r="E140" s="36">
        <f t="shared" si="66"/>
        <v>3.0339999999999999E-2</v>
      </c>
      <c r="F140" s="36">
        <f t="shared" si="66"/>
        <v>8.9899999999999994E-2</v>
      </c>
      <c r="G140" s="36">
        <f t="shared" si="66"/>
        <v>9.3259999999999996E-2</v>
      </c>
      <c r="H140" s="36">
        <f t="shared" si="66"/>
        <v>4.8529999999999997E-2</v>
      </c>
      <c r="I140" s="36">
        <f t="shared" si="66"/>
        <v>6.9300000000000004E-3</v>
      </c>
      <c r="J140" s="37">
        <f t="shared" si="66"/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</row>
    <row r="141" spans="1:193">
      <c r="A141" s="38"/>
      <c r="B141" s="39" t="s">
        <v>16</v>
      </c>
      <c r="C141" s="40">
        <f>SUM(D141+E141+F141+G141+H141+I141+J141)</f>
        <v>1.3693500000000001</v>
      </c>
      <c r="D141" s="42">
        <f t="shared" ref="D141:J141" si="67">ROUND(D140*5,5)</f>
        <v>2.4549999999999999E-2</v>
      </c>
      <c r="E141" s="42">
        <f t="shared" si="67"/>
        <v>0.1517</v>
      </c>
      <c r="F141" s="42">
        <f t="shared" si="67"/>
        <v>0.44950000000000001</v>
      </c>
      <c r="G141" s="42">
        <f t="shared" si="67"/>
        <v>0.46629999999999999</v>
      </c>
      <c r="H141" s="42">
        <f t="shared" si="67"/>
        <v>0.24265</v>
      </c>
      <c r="I141" s="42">
        <f t="shared" si="67"/>
        <v>3.465E-2</v>
      </c>
      <c r="J141" s="43">
        <f t="shared" si="67"/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</row>
    <row r="142" spans="1:193">
      <c r="A142" s="12" t="s">
        <v>50</v>
      </c>
      <c r="B142" s="29" t="s">
        <v>14</v>
      </c>
      <c r="C142" s="14">
        <f>D142+E142+F142+G142+H142+I142+J142</f>
        <v>411</v>
      </c>
      <c r="D142" s="45">
        <v>3</v>
      </c>
      <c r="E142" s="45">
        <v>49</v>
      </c>
      <c r="F142" s="45">
        <v>121</v>
      </c>
      <c r="G142" s="45">
        <v>130</v>
      </c>
      <c r="H142" s="45">
        <v>89</v>
      </c>
      <c r="I142" s="45">
        <v>19</v>
      </c>
      <c r="J142" s="46">
        <v>0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</row>
    <row r="143" spans="1:193">
      <c r="A143" s="12"/>
      <c r="B143" s="13" t="s">
        <v>15</v>
      </c>
      <c r="C143" s="18">
        <f>SUM(D143:J143)</f>
        <v>13184</v>
      </c>
      <c r="D143" s="33">
        <v>1703</v>
      </c>
      <c r="E143" s="33">
        <v>1632</v>
      </c>
      <c r="F143" s="33">
        <v>1578</v>
      </c>
      <c r="G143" s="33">
        <v>1680</v>
      </c>
      <c r="H143" s="33">
        <v>1957</v>
      </c>
      <c r="I143" s="33">
        <v>2400</v>
      </c>
      <c r="J143" s="34">
        <v>2234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</row>
    <row r="144" spans="1:193">
      <c r="A144" s="12"/>
      <c r="B144" s="13"/>
      <c r="C144" s="35"/>
      <c r="D144" s="36">
        <f t="shared" ref="D144:J144" si="68">ROUND(D142/D143,5)</f>
        <v>1.7600000000000001E-3</v>
      </c>
      <c r="E144" s="36">
        <f t="shared" si="68"/>
        <v>3.0020000000000002E-2</v>
      </c>
      <c r="F144" s="36">
        <f t="shared" si="68"/>
        <v>7.6679999999999998E-2</v>
      </c>
      <c r="G144" s="36">
        <f t="shared" si="68"/>
        <v>7.7380000000000004E-2</v>
      </c>
      <c r="H144" s="36">
        <f t="shared" si="68"/>
        <v>4.548E-2</v>
      </c>
      <c r="I144" s="36">
        <f t="shared" si="68"/>
        <v>7.92E-3</v>
      </c>
      <c r="J144" s="37">
        <f t="shared" si="68"/>
        <v>0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</row>
    <row r="145" spans="1:193">
      <c r="A145" s="38"/>
      <c r="B145" s="39" t="s">
        <v>16</v>
      </c>
      <c r="C145" s="40">
        <f>SUM(D145+E145+F145+G145+H145+I145+J145)</f>
        <v>1.1962000000000002</v>
      </c>
      <c r="D145" s="42">
        <f t="shared" ref="D145:J145" si="69">ROUND(D144*5,5)</f>
        <v>8.8000000000000005E-3</v>
      </c>
      <c r="E145" s="42">
        <f t="shared" si="69"/>
        <v>0.15010000000000001</v>
      </c>
      <c r="F145" s="42">
        <f t="shared" si="69"/>
        <v>0.38340000000000002</v>
      </c>
      <c r="G145" s="42">
        <f t="shared" si="69"/>
        <v>0.38690000000000002</v>
      </c>
      <c r="H145" s="42">
        <f t="shared" si="69"/>
        <v>0.22739999999999999</v>
      </c>
      <c r="I145" s="42">
        <f t="shared" si="69"/>
        <v>3.9600000000000003E-2</v>
      </c>
      <c r="J145" s="43">
        <f t="shared" si="69"/>
        <v>0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</row>
    <row r="146" spans="1:193">
      <c r="A146" s="28" t="s">
        <v>51</v>
      </c>
      <c r="B146" s="29" t="s">
        <v>14</v>
      </c>
      <c r="C146" s="14">
        <f>D146+E146+F146+G146+H146+I146+J146</f>
        <v>304</v>
      </c>
      <c r="D146" s="68">
        <v>11</v>
      </c>
      <c r="E146" s="68">
        <v>42</v>
      </c>
      <c r="F146" s="68">
        <v>67</v>
      </c>
      <c r="G146" s="68">
        <v>102</v>
      </c>
      <c r="H146" s="68">
        <v>68</v>
      </c>
      <c r="I146" s="68">
        <v>14</v>
      </c>
      <c r="J146" s="69">
        <v>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</row>
    <row r="147" spans="1:193">
      <c r="A147" s="12"/>
      <c r="B147" s="13" t="s">
        <v>15</v>
      </c>
      <c r="C147" s="18">
        <f>SUM(D147:J147)</f>
        <v>9293</v>
      </c>
      <c r="D147" s="33">
        <v>1284</v>
      </c>
      <c r="E147" s="33">
        <v>1222</v>
      </c>
      <c r="F147" s="33">
        <v>1083</v>
      </c>
      <c r="G147" s="33">
        <v>1145</v>
      </c>
      <c r="H147" s="33">
        <v>1265</v>
      </c>
      <c r="I147" s="33">
        <v>1624</v>
      </c>
      <c r="J147" s="34">
        <v>1670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</row>
    <row r="148" spans="1:193">
      <c r="A148" s="12"/>
      <c r="B148" s="13"/>
      <c r="C148" s="35"/>
      <c r="D148" s="36">
        <f t="shared" ref="D148:J148" si="70">ROUND(D146/D147,5)</f>
        <v>8.5699999999999995E-3</v>
      </c>
      <c r="E148" s="36">
        <f t="shared" si="70"/>
        <v>3.4369999999999998E-2</v>
      </c>
      <c r="F148" s="36">
        <f t="shared" si="70"/>
        <v>6.1870000000000001E-2</v>
      </c>
      <c r="G148" s="36">
        <f t="shared" si="70"/>
        <v>8.9080000000000006E-2</v>
      </c>
      <c r="H148" s="36">
        <f t="shared" si="70"/>
        <v>5.3749999999999999E-2</v>
      </c>
      <c r="I148" s="36">
        <f t="shared" si="70"/>
        <v>8.6199999999999992E-3</v>
      </c>
      <c r="J148" s="37">
        <f t="shared" si="70"/>
        <v>0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</row>
    <row r="149" spans="1:193">
      <c r="A149" s="66"/>
      <c r="B149" s="39" t="s">
        <v>16</v>
      </c>
      <c r="C149" s="40">
        <f>SUM(D149+E149+F149+G149+H149+I149+J149)</f>
        <v>1.2812999999999999</v>
      </c>
      <c r="D149" s="42">
        <f t="shared" ref="D149:J149" si="71">ROUND(D148*5,5)</f>
        <v>4.2849999999999999E-2</v>
      </c>
      <c r="E149" s="42">
        <f t="shared" si="71"/>
        <v>0.17185</v>
      </c>
      <c r="F149" s="42">
        <f t="shared" si="71"/>
        <v>0.30935000000000001</v>
      </c>
      <c r="G149" s="42">
        <f t="shared" si="71"/>
        <v>0.44540000000000002</v>
      </c>
      <c r="H149" s="42">
        <f t="shared" si="71"/>
        <v>0.26874999999999999</v>
      </c>
      <c r="I149" s="42">
        <f t="shared" si="71"/>
        <v>4.3099999999999999E-2</v>
      </c>
      <c r="J149" s="43">
        <f t="shared" si="71"/>
        <v>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</row>
    <row r="150" spans="1:193">
      <c r="A150" s="28" t="s">
        <v>52</v>
      </c>
      <c r="B150" s="29" t="s">
        <v>14</v>
      </c>
      <c r="C150" s="14">
        <f>D150+E150+F150+G150+H150+I150+J150</f>
        <v>179</v>
      </c>
      <c r="D150" s="45">
        <v>4</v>
      </c>
      <c r="E150" s="45">
        <v>20</v>
      </c>
      <c r="F150" s="45">
        <v>50</v>
      </c>
      <c r="G150" s="45">
        <v>62</v>
      </c>
      <c r="H150" s="45">
        <v>35</v>
      </c>
      <c r="I150" s="45">
        <v>8</v>
      </c>
      <c r="J150" s="46"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</row>
    <row r="151" spans="1:193">
      <c r="A151" s="12"/>
      <c r="B151" s="13" t="s">
        <v>15</v>
      </c>
      <c r="C151" s="18">
        <f>SUM(D151:J151)</f>
        <v>6009</v>
      </c>
      <c r="D151" s="33">
        <v>778</v>
      </c>
      <c r="E151" s="33">
        <v>626</v>
      </c>
      <c r="F151" s="33">
        <v>650</v>
      </c>
      <c r="G151" s="33">
        <v>795</v>
      </c>
      <c r="H151" s="33">
        <v>941</v>
      </c>
      <c r="I151" s="33">
        <v>1116</v>
      </c>
      <c r="J151" s="34">
        <v>1103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</row>
    <row r="152" spans="1:193">
      <c r="A152" s="12"/>
      <c r="B152" s="13"/>
      <c r="C152" s="35"/>
      <c r="D152" s="36">
        <f t="shared" ref="D152:J152" si="72">ROUND(D150/D151,5)</f>
        <v>5.1399999999999996E-3</v>
      </c>
      <c r="E152" s="36">
        <f t="shared" si="72"/>
        <v>3.1949999999999999E-2</v>
      </c>
      <c r="F152" s="36">
        <f t="shared" si="72"/>
        <v>7.6920000000000002E-2</v>
      </c>
      <c r="G152" s="36">
        <f t="shared" si="72"/>
        <v>7.7990000000000004E-2</v>
      </c>
      <c r="H152" s="36">
        <f t="shared" si="72"/>
        <v>3.7190000000000001E-2</v>
      </c>
      <c r="I152" s="36">
        <f t="shared" si="72"/>
        <v>7.1700000000000002E-3</v>
      </c>
      <c r="J152" s="37">
        <f t="shared" si="72"/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</row>
    <row r="153" spans="1:193">
      <c r="A153" s="70"/>
      <c r="B153" s="39" t="s">
        <v>16</v>
      </c>
      <c r="C153" s="40">
        <f>SUM(D153+E153+F153+G153+H153+I153+J153)</f>
        <v>1.1818</v>
      </c>
      <c r="D153" s="42">
        <f t="shared" ref="D153:J153" si="73">ROUND(D152*5,5)</f>
        <v>2.5700000000000001E-2</v>
      </c>
      <c r="E153" s="42">
        <f t="shared" si="73"/>
        <v>0.15975</v>
      </c>
      <c r="F153" s="42">
        <f t="shared" si="73"/>
        <v>0.3846</v>
      </c>
      <c r="G153" s="42">
        <f t="shared" si="73"/>
        <v>0.38995000000000002</v>
      </c>
      <c r="H153" s="42">
        <f t="shared" si="73"/>
        <v>0.18595</v>
      </c>
      <c r="I153" s="42">
        <f t="shared" si="73"/>
        <v>3.585E-2</v>
      </c>
      <c r="J153" s="43">
        <f t="shared" si="73"/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</row>
    <row r="154" spans="1:193">
      <c r="A154" s="28" t="s">
        <v>53</v>
      </c>
      <c r="B154" s="29" t="s">
        <v>14</v>
      </c>
      <c r="C154" s="14">
        <f>D154+E154+F154+G154+H154+I154+J154</f>
        <v>301</v>
      </c>
      <c r="D154" s="68">
        <v>6</v>
      </c>
      <c r="E154" s="68">
        <v>37</v>
      </c>
      <c r="F154" s="68">
        <v>72</v>
      </c>
      <c r="G154" s="68">
        <v>111</v>
      </c>
      <c r="H154" s="68">
        <v>62</v>
      </c>
      <c r="I154" s="68">
        <v>13</v>
      </c>
      <c r="J154" s="69"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</row>
    <row r="155" spans="1:193">
      <c r="A155" s="12"/>
      <c r="B155" s="13" t="s">
        <v>15</v>
      </c>
      <c r="C155" s="18">
        <f>SUM(D155:J155)</f>
        <v>9131</v>
      </c>
      <c r="D155" s="33">
        <v>1179</v>
      </c>
      <c r="E155" s="33">
        <v>1094</v>
      </c>
      <c r="F155" s="33">
        <v>1044</v>
      </c>
      <c r="G155" s="33">
        <v>1219</v>
      </c>
      <c r="H155" s="33">
        <v>1378</v>
      </c>
      <c r="I155" s="33">
        <v>1614</v>
      </c>
      <c r="J155" s="34">
        <v>1603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</row>
    <row r="156" spans="1:193">
      <c r="A156" s="12"/>
      <c r="B156" s="13"/>
      <c r="C156" s="35"/>
      <c r="D156" s="36">
        <f t="shared" ref="D156:J156" si="74">ROUND(D154/D155,5)</f>
        <v>5.0899999999999999E-3</v>
      </c>
      <c r="E156" s="36">
        <f t="shared" si="74"/>
        <v>3.3820000000000003E-2</v>
      </c>
      <c r="F156" s="36">
        <f t="shared" si="74"/>
        <v>6.8970000000000004E-2</v>
      </c>
      <c r="G156" s="36">
        <f t="shared" si="74"/>
        <v>9.1060000000000002E-2</v>
      </c>
      <c r="H156" s="36">
        <f t="shared" si="74"/>
        <v>4.4990000000000002E-2</v>
      </c>
      <c r="I156" s="36">
        <f t="shared" si="74"/>
        <v>8.0499999999999999E-3</v>
      </c>
      <c r="J156" s="37">
        <f t="shared" si="74"/>
        <v>0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</row>
    <row r="157" spans="1:193">
      <c r="A157" s="66"/>
      <c r="B157" s="39" t="s">
        <v>16</v>
      </c>
      <c r="C157" s="40">
        <f>SUM(D157+E157+F157+G157+H157+I157+J157)</f>
        <v>1.2598999999999998</v>
      </c>
      <c r="D157" s="42">
        <f t="shared" ref="D157:J157" si="75">ROUND(D156*5,5)</f>
        <v>2.545E-2</v>
      </c>
      <c r="E157" s="42">
        <f t="shared" si="75"/>
        <v>0.1691</v>
      </c>
      <c r="F157" s="42">
        <f t="shared" si="75"/>
        <v>0.34484999999999999</v>
      </c>
      <c r="G157" s="42">
        <f t="shared" si="75"/>
        <v>0.45529999999999998</v>
      </c>
      <c r="H157" s="42">
        <f t="shared" si="75"/>
        <v>0.22495000000000001</v>
      </c>
      <c r="I157" s="42">
        <f t="shared" si="75"/>
        <v>4.0250000000000001E-2</v>
      </c>
      <c r="J157" s="43">
        <f t="shared" si="75"/>
        <v>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</row>
    <row r="158" spans="1:193">
      <c r="A158" s="28" t="s">
        <v>54</v>
      </c>
      <c r="B158" s="29" t="s">
        <v>14</v>
      </c>
      <c r="C158" s="14">
        <f>D158+E158+F158+G158+H158+I158+J158</f>
        <v>123</v>
      </c>
      <c r="D158" s="45">
        <v>2</v>
      </c>
      <c r="E158" s="45">
        <v>11</v>
      </c>
      <c r="F158" s="45">
        <v>35</v>
      </c>
      <c r="G158" s="45">
        <v>39</v>
      </c>
      <c r="H158" s="45">
        <v>27</v>
      </c>
      <c r="I158" s="45">
        <v>8</v>
      </c>
      <c r="J158" s="46">
        <v>1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</row>
    <row r="159" spans="1:193">
      <c r="A159" s="12"/>
      <c r="B159" s="13" t="s">
        <v>15</v>
      </c>
      <c r="C159" s="18">
        <f>SUM(D159:J159)</f>
        <v>4122</v>
      </c>
      <c r="D159" s="33">
        <v>435</v>
      </c>
      <c r="E159" s="33">
        <v>592</v>
      </c>
      <c r="F159" s="33">
        <v>459</v>
      </c>
      <c r="G159" s="33">
        <v>512</v>
      </c>
      <c r="H159" s="33">
        <v>663</v>
      </c>
      <c r="I159" s="33">
        <v>852</v>
      </c>
      <c r="J159" s="34">
        <v>609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</row>
    <row r="160" spans="1:193">
      <c r="A160" s="12"/>
      <c r="B160" s="13"/>
      <c r="C160" s="35" t="s">
        <v>4</v>
      </c>
      <c r="D160" s="36">
        <f t="shared" ref="D160:J160" si="76">ROUND(D158/D159,5)</f>
        <v>4.5999999999999999E-3</v>
      </c>
      <c r="E160" s="36">
        <f t="shared" si="76"/>
        <v>1.8579999999999999E-2</v>
      </c>
      <c r="F160" s="36">
        <f t="shared" si="76"/>
        <v>7.6249999999999998E-2</v>
      </c>
      <c r="G160" s="36">
        <f t="shared" si="76"/>
        <v>7.6170000000000002E-2</v>
      </c>
      <c r="H160" s="36">
        <f t="shared" si="76"/>
        <v>4.0719999999999999E-2</v>
      </c>
      <c r="I160" s="36">
        <f t="shared" si="76"/>
        <v>9.3900000000000008E-3</v>
      </c>
      <c r="J160" s="37">
        <f t="shared" si="76"/>
        <v>1.64E-3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</row>
    <row r="161" spans="1:193">
      <c r="A161" s="66"/>
      <c r="B161" s="39" t="s">
        <v>16</v>
      </c>
      <c r="C161" s="40">
        <f>SUM(D161+E161+F161+G161+H161+I161+J161)</f>
        <v>1.1367499999999999</v>
      </c>
      <c r="D161" s="42">
        <f t="shared" ref="D161:J161" si="77">ROUND(D160*5,5)</f>
        <v>2.3E-2</v>
      </c>
      <c r="E161" s="42">
        <f t="shared" si="77"/>
        <v>9.2899999999999996E-2</v>
      </c>
      <c r="F161" s="42">
        <f t="shared" si="77"/>
        <v>0.38124999999999998</v>
      </c>
      <c r="G161" s="42">
        <f t="shared" si="77"/>
        <v>0.38085000000000002</v>
      </c>
      <c r="H161" s="42">
        <f t="shared" si="77"/>
        <v>0.2036</v>
      </c>
      <c r="I161" s="42">
        <f t="shared" si="77"/>
        <v>4.6949999999999999E-2</v>
      </c>
      <c r="J161" s="43">
        <f t="shared" si="77"/>
        <v>8.2000000000000007E-3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</row>
    <row r="162" spans="1:193">
      <c r="A162" s="28" t="s">
        <v>55</v>
      </c>
      <c r="B162" s="29" t="s">
        <v>14</v>
      </c>
      <c r="C162" s="14">
        <f>D162+E162+F162+G162+H162+I162+J162</f>
        <v>92</v>
      </c>
      <c r="D162" s="45">
        <v>1</v>
      </c>
      <c r="E162" s="45">
        <v>13</v>
      </c>
      <c r="F162" s="45">
        <v>23</v>
      </c>
      <c r="G162" s="45">
        <v>39</v>
      </c>
      <c r="H162" s="45">
        <v>14</v>
      </c>
      <c r="I162" s="45">
        <v>2</v>
      </c>
      <c r="J162" s="46">
        <v>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</row>
    <row r="163" spans="1:193">
      <c r="A163" s="12"/>
      <c r="B163" s="13" t="s">
        <v>15</v>
      </c>
      <c r="C163" s="18">
        <f>SUM(D163:J163)</f>
        <v>3644</v>
      </c>
      <c r="D163" s="33">
        <v>425</v>
      </c>
      <c r="E163" s="33">
        <v>474</v>
      </c>
      <c r="F163" s="33">
        <v>534</v>
      </c>
      <c r="G163" s="33">
        <v>577</v>
      </c>
      <c r="H163" s="33">
        <v>519</v>
      </c>
      <c r="I163" s="33">
        <v>584</v>
      </c>
      <c r="J163" s="34">
        <v>531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</row>
    <row r="164" spans="1:193">
      <c r="A164" s="12"/>
      <c r="B164" s="13"/>
      <c r="C164" s="35"/>
      <c r="D164" s="36">
        <f t="shared" ref="D164:J164" si="78">ROUND(D162/D163,5)</f>
        <v>2.3500000000000001E-3</v>
      </c>
      <c r="E164" s="36">
        <f t="shared" si="78"/>
        <v>2.743E-2</v>
      </c>
      <c r="F164" s="36">
        <f t="shared" si="78"/>
        <v>4.3069999999999997E-2</v>
      </c>
      <c r="G164" s="36">
        <f t="shared" si="78"/>
        <v>6.7589999999999997E-2</v>
      </c>
      <c r="H164" s="36">
        <f t="shared" si="78"/>
        <v>2.6970000000000001E-2</v>
      </c>
      <c r="I164" s="36">
        <f t="shared" si="78"/>
        <v>3.4199999999999999E-3</v>
      </c>
      <c r="J164" s="37">
        <f t="shared" si="78"/>
        <v>0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</row>
    <row r="165" spans="1:193">
      <c r="A165" s="12"/>
      <c r="B165" s="24" t="s">
        <v>16</v>
      </c>
      <c r="C165" s="25">
        <f>SUM(D165+E165+F165+G165+H165+I165+J165)</f>
        <v>0.85414999999999996</v>
      </c>
      <c r="D165" s="55">
        <f t="shared" ref="D165:J165" si="79">ROUND(D164*5,5)</f>
        <v>1.175E-2</v>
      </c>
      <c r="E165" s="55">
        <f t="shared" si="79"/>
        <v>0.13714999999999999</v>
      </c>
      <c r="F165" s="55">
        <f t="shared" si="79"/>
        <v>0.21535000000000001</v>
      </c>
      <c r="G165" s="55">
        <f t="shared" si="79"/>
        <v>0.33794999999999997</v>
      </c>
      <c r="H165" s="55">
        <f t="shared" si="79"/>
        <v>0.13485</v>
      </c>
      <c r="I165" s="55">
        <f t="shared" si="79"/>
        <v>1.7100000000000001E-2</v>
      </c>
      <c r="J165" s="56">
        <f t="shared" si="79"/>
        <v>0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</row>
    <row r="166" spans="1:193">
      <c r="A166" s="28" t="s">
        <v>56</v>
      </c>
      <c r="B166" s="29" t="s">
        <v>14</v>
      </c>
      <c r="C166" s="14">
        <f>D166+E166+F166+G166+H166+I166+J166</f>
        <v>26</v>
      </c>
      <c r="D166" s="71">
        <v>1</v>
      </c>
      <c r="E166" s="71">
        <v>3</v>
      </c>
      <c r="F166" s="71">
        <v>3</v>
      </c>
      <c r="G166" s="71">
        <v>9</v>
      </c>
      <c r="H166" s="71">
        <v>10</v>
      </c>
      <c r="I166" s="71">
        <v>0</v>
      </c>
      <c r="J166" s="72">
        <v>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</row>
    <row r="167" spans="1:193">
      <c r="A167" s="12"/>
      <c r="B167" s="13" t="s">
        <v>15</v>
      </c>
      <c r="C167" s="18">
        <f>SUM(D167:J167)</f>
        <v>1078</v>
      </c>
      <c r="D167" s="33">
        <v>154</v>
      </c>
      <c r="E167" s="33">
        <v>123</v>
      </c>
      <c r="F167" s="33">
        <v>123</v>
      </c>
      <c r="G167" s="33">
        <v>129</v>
      </c>
      <c r="H167" s="33">
        <v>143</v>
      </c>
      <c r="I167" s="33">
        <v>202</v>
      </c>
      <c r="J167" s="34">
        <v>204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</row>
    <row r="168" spans="1:193">
      <c r="A168" s="12"/>
      <c r="B168" s="13"/>
      <c r="C168" s="35"/>
      <c r="D168" s="36">
        <f t="shared" ref="D168:J168" si="80">ROUND(D166/D167,5)</f>
        <v>6.4900000000000001E-3</v>
      </c>
      <c r="E168" s="36">
        <f t="shared" si="80"/>
        <v>2.4389999999999998E-2</v>
      </c>
      <c r="F168" s="36">
        <f t="shared" si="80"/>
        <v>2.4389999999999998E-2</v>
      </c>
      <c r="G168" s="36">
        <f t="shared" si="80"/>
        <v>6.9769999999999999E-2</v>
      </c>
      <c r="H168" s="36">
        <f t="shared" si="80"/>
        <v>6.9930000000000006E-2</v>
      </c>
      <c r="I168" s="36">
        <f t="shared" si="80"/>
        <v>0</v>
      </c>
      <c r="J168" s="37">
        <f t="shared" si="80"/>
        <v>0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</row>
    <row r="169" spans="1:193" ht="24.75" thickBot="1">
      <c r="A169" s="59"/>
      <c r="B169" s="60" t="s">
        <v>16</v>
      </c>
      <c r="C169" s="61">
        <f>SUM(D169+E169+F169+G169+H169+I169+J169)</f>
        <v>0.97484999999999999</v>
      </c>
      <c r="D169" s="62">
        <f t="shared" ref="D169:J169" si="81">ROUND(D168*5,5)</f>
        <v>3.245E-2</v>
      </c>
      <c r="E169" s="62">
        <f t="shared" si="81"/>
        <v>0.12195</v>
      </c>
      <c r="F169" s="62">
        <f t="shared" si="81"/>
        <v>0.12195</v>
      </c>
      <c r="G169" s="62">
        <f t="shared" si="81"/>
        <v>0.34884999999999999</v>
      </c>
      <c r="H169" s="62">
        <f t="shared" si="81"/>
        <v>0.34965000000000002</v>
      </c>
      <c r="I169" s="62">
        <f t="shared" si="81"/>
        <v>0</v>
      </c>
      <c r="J169" s="63">
        <f t="shared" si="81"/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</row>
    <row r="170" spans="1:193" ht="24.75" thickBot="1">
      <c r="A170" s="64" t="s">
        <v>57</v>
      </c>
      <c r="B170" s="2"/>
      <c r="J170" s="6" t="s">
        <v>58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</row>
    <row r="171" spans="1:193" ht="36" customHeight="1">
      <c r="A171" s="7" t="s">
        <v>3</v>
      </c>
      <c r="B171" s="8" t="s">
        <v>4</v>
      </c>
      <c r="C171" s="9" t="s">
        <v>5</v>
      </c>
      <c r="D171" s="10" t="s">
        <v>6</v>
      </c>
      <c r="E171" s="10" t="s">
        <v>7</v>
      </c>
      <c r="F171" s="10" t="s">
        <v>8</v>
      </c>
      <c r="G171" s="10" t="s">
        <v>9</v>
      </c>
      <c r="H171" s="10" t="s">
        <v>10</v>
      </c>
      <c r="I171" s="10" t="s">
        <v>11</v>
      </c>
      <c r="J171" s="11" t="s">
        <v>12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</row>
    <row r="172" spans="1:193">
      <c r="A172" s="28" t="s">
        <v>59</v>
      </c>
      <c r="B172" s="29" t="s">
        <v>14</v>
      </c>
      <c r="C172" s="14">
        <f>D172+E172+F172+G172+H172+I172+J172</f>
        <v>89</v>
      </c>
      <c r="D172" s="73">
        <v>4</v>
      </c>
      <c r="E172" s="74">
        <v>11</v>
      </c>
      <c r="F172" s="74">
        <v>24</v>
      </c>
      <c r="G172" s="74">
        <v>28</v>
      </c>
      <c r="H172" s="74">
        <v>19</v>
      </c>
      <c r="I172" s="74">
        <v>3</v>
      </c>
      <c r="J172" s="75">
        <v>0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</row>
    <row r="173" spans="1:193">
      <c r="A173" s="12"/>
      <c r="B173" s="13" t="s">
        <v>15</v>
      </c>
      <c r="C173" s="18">
        <f>SUM(D173:J173)</f>
        <v>2314</v>
      </c>
      <c r="D173" s="33">
        <v>312</v>
      </c>
      <c r="E173" s="33">
        <v>314</v>
      </c>
      <c r="F173" s="33">
        <v>276</v>
      </c>
      <c r="G173" s="33">
        <v>293</v>
      </c>
      <c r="H173" s="33">
        <v>311</v>
      </c>
      <c r="I173" s="33">
        <v>412</v>
      </c>
      <c r="J173" s="34">
        <v>396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</row>
    <row r="174" spans="1:193">
      <c r="A174" s="12"/>
      <c r="B174" s="13"/>
      <c r="C174" s="35" t="s">
        <v>4</v>
      </c>
      <c r="D174" s="36">
        <f t="shared" ref="D174:J174" si="82">ROUND(D172/D173,5)</f>
        <v>1.282E-2</v>
      </c>
      <c r="E174" s="36">
        <f t="shared" si="82"/>
        <v>3.5029999999999999E-2</v>
      </c>
      <c r="F174" s="36">
        <f t="shared" si="82"/>
        <v>8.6959999999999996E-2</v>
      </c>
      <c r="G174" s="36">
        <f t="shared" si="82"/>
        <v>9.5560000000000006E-2</v>
      </c>
      <c r="H174" s="36">
        <f t="shared" si="82"/>
        <v>6.1089999999999998E-2</v>
      </c>
      <c r="I174" s="36">
        <f t="shared" si="82"/>
        <v>7.28E-3</v>
      </c>
      <c r="J174" s="37">
        <f t="shared" si="82"/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</row>
    <row r="175" spans="1:193">
      <c r="A175" s="66"/>
      <c r="B175" s="39" t="s">
        <v>16</v>
      </c>
      <c r="C175" s="40">
        <f>SUM(D175+E175+F175+G175+H175+I175+J175)</f>
        <v>1.4937</v>
      </c>
      <c r="D175" s="42">
        <f t="shared" ref="D175:J175" si="83">ROUND(D174*5,5)</f>
        <v>6.4100000000000004E-2</v>
      </c>
      <c r="E175" s="42">
        <f t="shared" si="83"/>
        <v>0.17515</v>
      </c>
      <c r="F175" s="42">
        <f t="shared" si="83"/>
        <v>0.43480000000000002</v>
      </c>
      <c r="G175" s="42">
        <f t="shared" si="83"/>
        <v>0.4778</v>
      </c>
      <c r="H175" s="42">
        <f t="shared" si="83"/>
        <v>0.30545</v>
      </c>
      <c r="I175" s="42">
        <f t="shared" si="83"/>
        <v>3.6400000000000002E-2</v>
      </c>
      <c r="J175" s="43">
        <f t="shared" si="83"/>
        <v>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</row>
    <row r="176" spans="1:193">
      <c r="A176" s="28" t="s">
        <v>60</v>
      </c>
      <c r="B176" s="29" t="s">
        <v>14</v>
      </c>
      <c r="C176" s="14">
        <f>D176+E176+F176+G176+H176+I176+J176</f>
        <v>66</v>
      </c>
      <c r="D176" s="68">
        <v>1</v>
      </c>
      <c r="E176" s="68">
        <v>7</v>
      </c>
      <c r="F176" s="68">
        <v>21</v>
      </c>
      <c r="G176" s="68">
        <v>20</v>
      </c>
      <c r="H176" s="68">
        <v>14</v>
      </c>
      <c r="I176" s="68">
        <v>3</v>
      </c>
      <c r="J176" s="69">
        <v>0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</row>
    <row r="177" spans="1:193">
      <c r="A177" s="12"/>
      <c r="B177" s="13" t="s">
        <v>15</v>
      </c>
      <c r="C177" s="18">
        <f>SUM(D177:J177)</f>
        <v>2282</v>
      </c>
      <c r="D177" s="33">
        <v>333</v>
      </c>
      <c r="E177" s="33">
        <v>253</v>
      </c>
      <c r="F177" s="33">
        <v>245</v>
      </c>
      <c r="G177" s="33">
        <v>255</v>
      </c>
      <c r="H177" s="33">
        <v>339</v>
      </c>
      <c r="I177" s="33">
        <v>472</v>
      </c>
      <c r="J177" s="34">
        <v>385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</row>
    <row r="178" spans="1:193">
      <c r="A178" s="12"/>
      <c r="B178" s="13"/>
      <c r="C178" s="35" t="s">
        <v>4</v>
      </c>
      <c r="D178" s="36">
        <f t="shared" ref="D178:J178" si="84">ROUND(D176/D177,5)</f>
        <v>3.0000000000000001E-3</v>
      </c>
      <c r="E178" s="36">
        <f t="shared" si="84"/>
        <v>2.767E-2</v>
      </c>
      <c r="F178" s="36">
        <f t="shared" si="84"/>
        <v>8.5709999999999995E-2</v>
      </c>
      <c r="G178" s="36">
        <f t="shared" si="84"/>
        <v>7.843E-2</v>
      </c>
      <c r="H178" s="36">
        <f t="shared" si="84"/>
        <v>4.1300000000000003E-2</v>
      </c>
      <c r="I178" s="36">
        <f t="shared" si="84"/>
        <v>6.3600000000000002E-3</v>
      </c>
      <c r="J178" s="37">
        <f t="shared" si="84"/>
        <v>0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</row>
    <row r="179" spans="1:193">
      <c r="A179" s="66"/>
      <c r="B179" s="39" t="s">
        <v>16</v>
      </c>
      <c r="C179" s="40">
        <f>SUM(D179+E179+F179+G179+H179+I179+J179)</f>
        <v>1.21235</v>
      </c>
      <c r="D179" s="42">
        <f t="shared" ref="D179:J179" si="85">ROUND(D178*5,5)</f>
        <v>1.4999999999999999E-2</v>
      </c>
      <c r="E179" s="42">
        <f t="shared" si="85"/>
        <v>0.13835</v>
      </c>
      <c r="F179" s="42">
        <f t="shared" si="85"/>
        <v>0.42854999999999999</v>
      </c>
      <c r="G179" s="42">
        <f t="shared" si="85"/>
        <v>0.39215</v>
      </c>
      <c r="H179" s="42">
        <f t="shared" si="85"/>
        <v>0.20649999999999999</v>
      </c>
      <c r="I179" s="42">
        <f t="shared" si="85"/>
        <v>3.1800000000000002E-2</v>
      </c>
      <c r="J179" s="43">
        <f t="shared" si="85"/>
        <v>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</row>
    <row r="180" spans="1:193">
      <c r="A180" s="28" t="s">
        <v>61</v>
      </c>
      <c r="B180" s="29" t="s">
        <v>14</v>
      </c>
      <c r="C180" s="14">
        <f>D180+E180+F180+G180+H180+I180+J180</f>
        <v>73</v>
      </c>
      <c r="D180" s="68">
        <v>4</v>
      </c>
      <c r="E180" s="68">
        <v>10</v>
      </c>
      <c r="F180" s="68">
        <v>13</v>
      </c>
      <c r="G180" s="68">
        <v>24</v>
      </c>
      <c r="H180" s="68">
        <v>17</v>
      </c>
      <c r="I180" s="68">
        <v>5</v>
      </c>
      <c r="J180" s="69">
        <v>0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</row>
    <row r="181" spans="1:193">
      <c r="A181" s="12"/>
      <c r="B181" s="13" t="s">
        <v>15</v>
      </c>
      <c r="C181" s="18">
        <f>SUM(D181:J181)</f>
        <v>2700</v>
      </c>
      <c r="D181" s="33">
        <v>358</v>
      </c>
      <c r="E181" s="33">
        <v>322</v>
      </c>
      <c r="F181" s="33">
        <v>294</v>
      </c>
      <c r="G181" s="33">
        <v>352</v>
      </c>
      <c r="H181" s="33">
        <v>393</v>
      </c>
      <c r="I181" s="33">
        <v>497</v>
      </c>
      <c r="J181" s="34">
        <v>484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</row>
    <row r="182" spans="1:193">
      <c r="A182" s="12"/>
      <c r="B182" s="13"/>
      <c r="C182" s="35" t="s">
        <v>4</v>
      </c>
      <c r="D182" s="36">
        <f t="shared" ref="D182:J182" si="86">ROUND(D180/D181,5)</f>
        <v>1.1169999999999999E-2</v>
      </c>
      <c r="E182" s="36">
        <f t="shared" si="86"/>
        <v>3.1060000000000001E-2</v>
      </c>
      <c r="F182" s="36">
        <f t="shared" si="86"/>
        <v>4.4220000000000002E-2</v>
      </c>
      <c r="G182" s="36">
        <f t="shared" si="86"/>
        <v>6.8180000000000004E-2</v>
      </c>
      <c r="H182" s="36">
        <f t="shared" si="86"/>
        <v>4.326E-2</v>
      </c>
      <c r="I182" s="36">
        <f t="shared" si="86"/>
        <v>1.0059999999999999E-2</v>
      </c>
      <c r="J182" s="37">
        <f t="shared" si="86"/>
        <v>0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</row>
    <row r="183" spans="1:193">
      <c r="A183" s="66"/>
      <c r="B183" s="39" t="s">
        <v>16</v>
      </c>
      <c r="C183" s="40">
        <f>SUM(D183+E183+F183+G183+H183+I183+J183)</f>
        <v>1.03975</v>
      </c>
      <c r="D183" s="42">
        <f t="shared" ref="D183:J183" si="87">ROUND(D182*5,5)</f>
        <v>5.5849999999999997E-2</v>
      </c>
      <c r="E183" s="42">
        <f t="shared" si="87"/>
        <v>0.15529999999999999</v>
      </c>
      <c r="F183" s="42">
        <f t="shared" si="87"/>
        <v>0.22109999999999999</v>
      </c>
      <c r="G183" s="42">
        <f t="shared" si="87"/>
        <v>0.34089999999999998</v>
      </c>
      <c r="H183" s="42">
        <f t="shared" si="87"/>
        <v>0.21629999999999999</v>
      </c>
      <c r="I183" s="42">
        <f t="shared" si="87"/>
        <v>5.0299999999999997E-2</v>
      </c>
      <c r="J183" s="43">
        <f t="shared" si="87"/>
        <v>0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</row>
    <row r="184" spans="1:193">
      <c r="A184" s="28" t="s">
        <v>62</v>
      </c>
      <c r="B184" s="29" t="s">
        <v>14</v>
      </c>
      <c r="C184" s="14">
        <f>D184+E184+F184+G184+H184+I184+J184</f>
        <v>31</v>
      </c>
      <c r="D184" s="68">
        <v>2</v>
      </c>
      <c r="E184" s="68">
        <v>3</v>
      </c>
      <c r="F184" s="68">
        <v>8</v>
      </c>
      <c r="G184" s="68">
        <v>9</v>
      </c>
      <c r="H184" s="68">
        <v>9</v>
      </c>
      <c r="I184" s="67">
        <v>0</v>
      </c>
      <c r="J184" s="69">
        <v>0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</row>
    <row r="185" spans="1:193">
      <c r="A185" s="12"/>
      <c r="B185" s="13" t="s">
        <v>15</v>
      </c>
      <c r="C185" s="18">
        <f>SUM(D185:J185)</f>
        <v>1225</v>
      </c>
      <c r="D185" s="33">
        <v>163</v>
      </c>
      <c r="E185" s="33">
        <v>172</v>
      </c>
      <c r="F185" s="33">
        <v>149</v>
      </c>
      <c r="G185" s="33">
        <v>137</v>
      </c>
      <c r="H185" s="33">
        <v>189</v>
      </c>
      <c r="I185" s="33">
        <v>219</v>
      </c>
      <c r="J185" s="34">
        <v>196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</row>
    <row r="186" spans="1:193">
      <c r="A186" s="76"/>
      <c r="B186" s="13"/>
      <c r="C186" s="35"/>
      <c r="D186" s="36">
        <f t="shared" ref="D186:J186" si="88">ROUND(D184/D185,5)</f>
        <v>1.227E-2</v>
      </c>
      <c r="E186" s="36">
        <f t="shared" si="88"/>
        <v>1.7440000000000001E-2</v>
      </c>
      <c r="F186" s="36">
        <f t="shared" si="88"/>
        <v>5.3690000000000002E-2</v>
      </c>
      <c r="G186" s="36">
        <f t="shared" si="88"/>
        <v>6.5689999999999998E-2</v>
      </c>
      <c r="H186" s="36">
        <f t="shared" si="88"/>
        <v>4.7620000000000003E-2</v>
      </c>
      <c r="I186" s="36">
        <f t="shared" si="88"/>
        <v>0</v>
      </c>
      <c r="J186" s="37">
        <f t="shared" si="88"/>
        <v>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</row>
    <row r="187" spans="1:193">
      <c r="A187" s="76"/>
      <c r="B187" s="24" t="s">
        <v>16</v>
      </c>
      <c r="C187" s="25">
        <f>SUM(D187+E187+F187+G187+H187+I187+J187)</f>
        <v>0.98355000000000004</v>
      </c>
      <c r="D187" s="77">
        <f t="shared" ref="D187:J187" si="89">ROUND(D186*5,5)</f>
        <v>6.1350000000000002E-2</v>
      </c>
      <c r="E187" s="42">
        <f t="shared" si="89"/>
        <v>8.72E-2</v>
      </c>
      <c r="F187" s="42">
        <f t="shared" si="89"/>
        <v>0.26845000000000002</v>
      </c>
      <c r="G187" s="42">
        <f t="shared" si="89"/>
        <v>0.32845000000000002</v>
      </c>
      <c r="H187" s="42">
        <f t="shared" si="89"/>
        <v>0.23810000000000001</v>
      </c>
      <c r="I187" s="42">
        <f t="shared" si="89"/>
        <v>0</v>
      </c>
      <c r="J187" s="43">
        <f t="shared" si="89"/>
        <v>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</row>
    <row r="188" spans="1:193">
      <c r="A188" s="28" t="s">
        <v>63</v>
      </c>
      <c r="B188" s="29" t="s">
        <v>14</v>
      </c>
      <c r="C188" s="14">
        <f>D188+E188+F188+G188+H188+I188+J188</f>
        <v>140</v>
      </c>
      <c r="D188" s="68">
        <v>3</v>
      </c>
      <c r="E188" s="68">
        <v>24</v>
      </c>
      <c r="F188" s="68">
        <v>31</v>
      </c>
      <c r="G188" s="68">
        <v>46</v>
      </c>
      <c r="H188" s="68">
        <v>29</v>
      </c>
      <c r="I188" s="68">
        <v>7</v>
      </c>
      <c r="J188" s="69">
        <v>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</row>
    <row r="189" spans="1:193">
      <c r="A189" s="12"/>
      <c r="B189" s="13" t="s">
        <v>15</v>
      </c>
      <c r="C189" s="18">
        <f>SUM(D189:J189)</f>
        <v>4194</v>
      </c>
      <c r="D189" s="33">
        <v>552</v>
      </c>
      <c r="E189" s="33">
        <v>493</v>
      </c>
      <c r="F189" s="33">
        <v>474</v>
      </c>
      <c r="G189" s="33">
        <v>590</v>
      </c>
      <c r="H189" s="33">
        <v>596</v>
      </c>
      <c r="I189" s="33">
        <v>781</v>
      </c>
      <c r="J189" s="34">
        <v>708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</row>
    <row r="190" spans="1:193">
      <c r="A190" s="12"/>
      <c r="B190" s="13"/>
      <c r="C190" s="35"/>
      <c r="D190" s="36">
        <f t="shared" ref="D190:J190" si="90">ROUND(D188/D189,5)</f>
        <v>5.4299999999999999E-3</v>
      </c>
      <c r="E190" s="36">
        <f t="shared" si="90"/>
        <v>4.8680000000000001E-2</v>
      </c>
      <c r="F190" s="36">
        <f t="shared" si="90"/>
        <v>6.54E-2</v>
      </c>
      <c r="G190" s="36">
        <f t="shared" si="90"/>
        <v>7.7969999999999998E-2</v>
      </c>
      <c r="H190" s="36">
        <f t="shared" si="90"/>
        <v>4.8660000000000002E-2</v>
      </c>
      <c r="I190" s="36">
        <f t="shared" si="90"/>
        <v>8.9599999999999992E-3</v>
      </c>
      <c r="J190" s="37">
        <f t="shared" si="90"/>
        <v>0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</row>
    <row r="191" spans="1:193">
      <c r="A191" s="66"/>
      <c r="B191" s="39" t="s">
        <v>16</v>
      </c>
      <c r="C191" s="40">
        <f>SUM(D191+E191+F191+G191+H191+I191+J191)</f>
        <v>1.2755000000000001</v>
      </c>
      <c r="D191" s="42">
        <f t="shared" ref="D191:J191" si="91">ROUND(D190*5,5)</f>
        <v>2.7150000000000001E-2</v>
      </c>
      <c r="E191" s="42">
        <f t="shared" si="91"/>
        <v>0.24340000000000001</v>
      </c>
      <c r="F191" s="42">
        <f t="shared" si="91"/>
        <v>0.32700000000000001</v>
      </c>
      <c r="G191" s="42">
        <f t="shared" si="91"/>
        <v>0.38984999999999997</v>
      </c>
      <c r="H191" s="42">
        <f t="shared" si="91"/>
        <v>0.24329999999999999</v>
      </c>
      <c r="I191" s="42">
        <f t="shared" si="91"/>
        <v>4.48E-2</v>
      </c>
      <c r="J191" s="43">
        <f t="shared" si="91"/>
        <v>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</row>
    <row r="192" spans="1:193">
      <c r="A192" s="28" t="s">
        <v>64</v>
      </c>
      <c r="B192" s="29" t="s">
        <v>14</v>
      </c>
      <c r="C192" s="14">
        <f>D192+E192+F192+G192+H192+I192+J192</f>
        <v>95</v>
      </c>
      <c r="D192" s="71">
        <v>1</v>
      </c>
      <c r="E192" s="71">
        <v>9</v>
      </c>
      <c r="F192" s="71">
        <v>21</v>
      </c>
      <c r="G192" s="71">
        <v>33</v>
      </c>
      <c r="H192" s="71">
        <v>25</v>
      </c>
      <c r="I192" s="78">
        <v>6</v>
      </c>
      <c r="J192" s="72">
        <v>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</row>
    <row r="193" spans="1:193">
      <c r="A193" s="12"/>
      <c r="B193" s="13" t="s">
        <v>15</v>
      </c>
      <c r="C193" s="18">
        <f>SUM(D193:J193)</f>
        <v>2198</v>
      </c>
      <c r="D193" s="33">
        <v>237</v>
      </c>
      <c r="E193" s="33">
        <v>221</v>
      </c>
      <c r="F193" s="33">
        <v>217</v>
      </c>
      <c r="G193" s="33">
        <v>304</v>
      </c>
      <c r="H193" s="33">
        <v>405</v>
      </c>
      <c r="I193" s="33">
        <v>452</v>
      </c>
      <c r="J193" s="34">
        <v>362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</row>
    <row r="194" spans="1:193">
      <c r="A194" s="12"/>
      <c r="B194" s="13"/>
      <c r="C194" s="35"/>
      <c r="D194" s="36">
        <f t="shared" ref="D194:J194" si="92">ROUND(D192/D193,5)</f>
        <v>4.2199999999999998E-3</v>
      </c>
      <c r="E194" s="36">
        <f t="shared" si="92"/>
        <v>4.0719999999999999E-2</v>
      </c>
      <c r="F194" s="36">
        <f t="shared" si="92"/>
        <v>9.6769999999999995E-2</v>
      </c>
      <c r="G194" s="36">
        <f t="shared" si="92"/>
        <v>0.10854999999999999</v>
      </c>
      <c r="H194" s="36">
        <f t="shared" si="92"/>
        <v>6.173E-2</v>
      </c>
      <c r="I194" s="36">
        <f t="shared" si="92"/>
        <v>1.3270000000000001E-2</v>
      </c>
      <c r="J194" s="37">
        <f t="shared" si="92"/>
        <v>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</row>
    <row r="195" spans="1:193">
      <c r="A195" s="66"/>
      <c r="B195" s="39" t="s">
        <v>16</v>
      </c>
      <c r="C195" s="40">
        <f>SUM(D195+E195+F195+G195+H195+I195+J195)</f>
        <v>1.6263000000000001</v>
      </c>
      <c r="D195" s="42">
        <f t="shared" ref="D195:J195" si="93">ROUND(D194*5,5)</f>
        <v>2.1100000000000001E-2</v>
      </c>
      <c r="E195" s="42">
        <f t="shared" si="93"/>
        <v>0.2036</v>
      </c>
      <c r="F195" s="42">
        <f t="shared" si="93"/>
        <v>0.48385</v>
      </c>
      <c r="G195" s="42">
        <f t="shared" si="93"/>
        <v>0.54274999999999995</v>
      </c>
      <c r="H195" s="42">
        <f t="shared" si="93"/>
        <v>0.30864999999999998</v>
      </c>
      <c r="I195" s="42">
        <f t="shared" si="93"/>
        <v>6.6350000000000006E-2</v>
      </c>
      <c r="J195" s="43">
        <f t="shared" si="93"/>
        <v>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</row>
    <row r="196" spans="1:193">
      <c r="A196" s="28" t="s">
        <v>65</v>
      </c>
      <c r="B196" s="29" t="s">
        <v>14</v>
      </c>
      <c r="C196" s="14">
        <f>D196+E196+F196+G196+H196+I196+J196</f>
        <v>37</v>
      </c>
      <c r="D196" s="68">
        <v>0</v>
      </c>
      <c r="E196" s="68">
        <v>7</v>
      </c>
      <c r="F196" s="68">
        <v>9</v>
      </c>
      <c r="G196" s="68">
        <v>15</v>
      </c>
      <c r="H196" s="68">
        <v>6</v>
      </c>
      <c r="I196" s="68">
        <v>0</v>
      </c>
      <c r="J196" s="69">
        <v>0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</row>
    <row r="197" spans="1:193">
      <c r="A197" s="12"/>
      <c r="B197" s="13" t="s">
        <v>15</v>
      </c>
      <c r="C197" s="18">
        <f>SUM(D197:J197)</f>
        <v>1183</v>
      </c>
      <c r="D197" s="33">
        <v>166</v>
      </c>
      <c r="E197" s="33">
        <v>136</v>
      </c>
      <c r="F197" s="33">
        <v>144</v>
      </c>
      <c r="G197" s="33">
        <v>170</v>
      </c>
      <c r="H197" s="33">
        <v>177</v>
      </c>
      <c r="I197" s="33">
        <v>193</v>
      </c>
      <c r="J197" s="34">
        <v>197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</row>
    <row r="198" spans="1:193">
      <c r="A198" s="12"/>
      <c r="B198" s="13"/>
      <c r="C198" s="35" t="s">
        <v>4</v>
      </c>
      <c r="D198" s="36">
        <f t="shared" ref="D198:J198" si="94">ROUND(D196/D197,5)</f>
        <v>0</v>
      </c>
      <c r="E198" s="36">
        <f t="shared" si="94"/>
        <v>5.1470000000000002E-2</v>
      </c>
      <c r="F198" s="36">
        <f t="shared" si="94"/>
        <v>6.25E-2</v>
      </c>
      <c r="G198" s="36">
        <f t="shared" si="94"/>
        <v>8.8239999999999999E-2</v>
      </c>
      <c r="H198" s="36">
        <f t="shared" si="94"/>
        <v>3.39E-2</v>
      </c>
      <c r="I198" s="36">
        <f t="shared" si="94"/>
        <v>0</v>
      </c>
      <c r="J198" s="37">
        <f t="shared" si="94"/>
        <v>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</row>
    <row r="199" spans="1:193">
      <c r="A199" s="12"/>
      <c r="B199" s="24" t="s">
        <v>16</v>
      </c>
      <c r="C199" s="25">
        <f>SUM(D199+E199+F199+G199+H199+I199+J199)</f>
        <v>1.18055</v>
      </c>
      <c r="D199" s="55">
        <f t="shared" ref="D199:J199" si="95">ROUND(D198*5,5)</f>
        <v>0</v>
      </c>
      <c r="E199" s="55">
        <f t="shared" si="95"/>
        <v>0.25735000000000002</v>
      </c>
      <c r="F199" s="55">
        <f t="shared" si="95"/>
        <v>0.3125</v>
      </c>
      <c r="G199" s="55">
        <f t="shared" si="95"/>
        <v>0.44119999999999998</v>
      </c>
      <c r="H199" s="55">
        <f t="shared" si="95"/>
        <v>0.16950000000000001</v>
      </c>
      <c r="I199" s="55">
        <f t="shared" si="95"/>
        <v>0</v>
      </c>
      <c r="J199" s="56">
        <f t="shared" si="95"/>
        <v>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</row>
    <row r="200" spans="1:193">
      <c r="A200" s="28" t="s">
        <v>66</v>
      </c>
      <c r="B200" s="29" t="s">
        <v>14</v>
      </c>
      <c r="C200" s="14">
        <f>D200+E200+F200+G200+H200+I200+J200</f>
        <v>72</v>
      </c>
      <c r="D200" s="71">
        <v>1</v>
      </c>
      <c r="E200" s="71">
        <v>11</v>
      </c>
      <c r="F200" s="71">
        <v>14</v>
      </c>
      <c r="G200" s="71">
        <v>26</v>
      </c>
      <c r="H200" s="71">
        <v>13</v>
      </c>
      <c r="I200" s="71">
        <v>6</v>
      </c>
      <c r="J200" s="72">
        <v>1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</row>
    <row r="201" spans="1:193">
      <c r="A201" s="12"/>
      <c r="B201" s="13" t="s">
        <v>15</v>
      </c>
      <c r="C201" s="18">
        <f>SUM(D201:J201)</f>
        <v>2605</v>
      </c>
      <c r="D201" s="33">
        <v>331</v>
      </c>
      <c r="E201" s="33">
        <v>318</v>
      </c>
      <c r="F201" s="33">
        <v>258</v>
      </c>
      <c r="G201" s="33">
        <v>341</v>
      </c>
      <c r="H201" s="33">
        <v>389</v>
      </c>
      <c r="I201" s="33">
        <v>501</v>
      </c>
      <c r="J201" s="34">
        <v>467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</row>
    <row r="202" spans="1:193">
      <c r="A202" s="12"/>
      <c r="B202" s="13"/>
      <c r="C202" s="35"/>
      <c r="D202" s="36">
        <f t="shared" ref="D202:J202" si="96">ROUND(D200/D201,5)</f>
        <v>3.0200000000000001E-3</v>
      </c>
      <c r="E202" s="36">
        <f t="shared" si="96"/>
        <v>3.4590000000000003E-2</v>
      </c>
      <c r="F202" s="36">
        <f t="shared" si="96"/>
        <v>5.4260000000000003E-2</v>
      </c>
      <c r="G202" s="36">
        <f t="shared" si="96"/>
        <v>7.6249999999999998E-2</v>
      </c>
      <c r="H202" s="36">
        <f t="shared" si="96"/>
        <v>3.3419999999999998E-2</v>
      </c>
      <c r="I202" s="36">
        <f t="shared" si="96"/>
        <v>1.1979999999999999E-2</v>
      </c>
      <c r="J202" s="37">
        <f t="shared" si="96"/>
        <v>2.14E-3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</row>
    <row r="203" spans="1:193">
      <c r="A203" s="12"/>
      <c r="B203" s="24" t="s">
        <v>16</v>
      </c>
      <c r="C203" s="25">
        <f>SUM(D203+E203+F203+G203+H203+I203+J203)</f>
        <v>1.0783</v>
      </c>
      <c r="D203" s="55">
        <f t="shared" ref="D203:J203" si="97">ROUND(D202*5,5)</f>
        <v>1.5100000000000001E-2</v>
      </c>
      <c r="E203" s="55">
        <f t="shared" si="97"/>
        <v>0.17294999999999999</v>
      </c>
      <c r="F203" s="55">
        <f t="shared" si="97"/>
        <v>0.27129999999999999</v>
      </c>
      <c r="G203" s="55">
        <f t="shared" si="97"/>
        <v>0.38124999999999998</v>
      </c>
      <c r="H203" s="55">
        <f t="shared" si="97"/>
        <v>0.1671</v>
      </c>
      <c r="I203" s="55">
        <f t="shared" si="97"/>
        <v>5.9900000000000002E-2</v>
      </c>
      <c r="J203" s="56">
        <f t="shared" si="97"/>
        <v>1.0699999999999999E-2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</row>
    <row r="204" spans="1:193">
      <c r="A204" s="28" t="s">
        <v>67</v>
      </c>
      <c r="B204" s="29" t="s">
        <v>14</v>
      </c>
      <c r="C204" s="14">
        <f>D204+E204+F204+G204+H204+I204+J204</f>
        <v>45</v>
      </c>
      <c r="D204" s="71">
        <v>0</v>
      </c>
      <c r="E204" s="71">
        <v>5</v>
      </c>
      <c r="F204" s="71">
        <v>14</v>
      </c>
      <c r="G204" s="71">
        <v>13</v>
      </c>
      <c r="H204" s="71">
        <v>7</v>
      </c>
      <c r="I204" s="71">
        <v>6</v>
      </c>
      <c r="J204" s="72">
        <v>0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</row>
    <row r="205" spans="1:193">
      <c r="A205" s="12"/>
      <c r="B205" s="13" t="s">
        <v>15</v>
      </c>
      <c r="C205" s="18">
        <f>SUM(D205:J205)</f>
        <v>1813</v>
      </c>
      <c r="D205" s="33">
        <v>208</v>
      </c>
      <c r="E205" s="33">
        <v>194</v>
      </c>
      <c r="F205" s="33">
        <v>218</v>
      </c>
      <c r="G205" s="33">
        <v>254</v>
      </c>
      <c r="H205" s="33">
        <v>273</v>
      </c>
      <c r="I205" s="33">
        <v>334</v>
      </c>
      <c r="J205" s="34">
        <v>332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</row>
    <row r="206" spans="1:193">
      <c r="A206" s="12"/>
      <c r="B206" s="13"/>
      <c r="C206" s="35" t="s">
        <v>4</v>
      </c>
      <c r="D206" s="36">
        <f t="shared" ref="D206:J206" si="98">ROUND(D204/D205,5)</f>
        <v>0</v>
      </c>
      <c r="E206" s="36">
        <f t="shared" si="98"/>
        <v>2.5770000000000001E-2</v>
      </c>
      <c r="F206" s="36">
        <f t="shared" si="98"/>
        <v>6.4219999999999999E-2</v>
      </c>
      <c r="G206" s="36">
        <f t="shared" si="98"/>
        <v>5.1180000000000003E-2</v>
      </c>
      <c r="H206" s="36">
        <f t="shared" si="98"/>
        <v>2.564E-2</v>
      </c>
      <c r="I206" s="36">
        <f t="shared" si="98"/>
        <v>1.796E-2</v>
      </c>
      <c r="J206" s="37">
        <f t="shared" si="98"/>
        <v>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</row>
    <row r="207" spans="1:193">
      <c r="A207" s="66"/>
      <c r="B207" s="39" t="s">
        <v>16</v>
      </c>
      <c r="C207" s="40">
        <f>SUM(D207+E207+F207+G207+H207+I207+J207)</f>
        <v>0.92384999999999995</v>
      </c>
      <c r="D207" s="42">
        <f t="shared" ref="D207:J207" si="99">ROUND(D206*5,5)</f>
        <v>0</v>
      </c>
      <c r="E207" s="42">
        <f t="shared" si="99"/>
        <v>0.12884999999999999</v>
      </c>
      <c r="F207" s="42">
        <f t="shared" si="99"/>
        <v>0.3211</v>
      </c>
      <c r="G207" s="42">
        <f t="shared" si="99"/>
        <v>0.25590000000000002</v>
      </c>
      <c r="H207" s="42">
        <f t="shared" si="99"/>
        <v>0.12820000000000001</v>
      </c>
      <c r="I207" s="42">
        <f t="shared" si="99"/>
        <v>8.9800000000000005E-2</v>
      </c>
      <c r="J207" s="43">
        <f t="shared" si="99"/>
        <v>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</row>
    <row r="208" spans="1:193">
      <c r="A208" s="28" t="s">
        <v>68</v>
      </c>
      <c r="B208" s="29" t="s">
        <v>14</v>
      </c>
      <c r="C208" s="14">
        <f>D208+E208+F208+G208+H208+I208+J208</f>
        <v>28</v>
      </c>
      <c r="D208" s="68">
        <v>0</v>
      </c>
      <c r="E208" s="68">
        <v>2</v>
      </c>
      <c r="F208" s="68">
        <v>7</v>
      </c>
      <c r="G208" s="68">
        <v>11</v>
      </c>
      <c r="H208" s="68">
        <v>6</v>
      </c>
      <c r="I208" s="68">
        <v>2</v>
      </c>
      <c r="J208" s="69">
        <v>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</row>
    <row r="209" spans="1:193">
      <c r="A209" s="12"/>
      <c r="B209" s="13" t="s">
        <v>15</v>
      </c>
      <c r="C209" s="18">
        <f>SUM(D209:J209)</f>
        <v>1109</v>
      </c>
      <c r="D209" s="33">
        <v>157</v>
      </c>
      <c r="E209" s="33">
        <v>150</v>
      </c>
      <c r="F209" s="33">
        <v>118</v>
      </c>
      <c r="G209" s="33">
        <v>128</v>
      </c>
      <c r="H209" s="33">
        <v>157</v>
      </c>
      <c r="I209" s="33">
        <v>197</v>
      </c>
      <c r="J209" s="34">
        <v>202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</row>
    <row r="210" spans="1:193">
      <c r="A210" s="12"/>
      <c r="B210" s="13"/>
      <c r="C210" s="35"/>
      <c r="D210" s="36">
        <f t="shared" ref="D210:J210" si="100">ROUND(D208/D209,5)</f>
        <v>0</v>
      </c>
      <c r="E210" s="36">
        <f t="shared" si="100"/>
        <v>1.333E-2</v>
      </c>
      <c r="F210" s="36">
        <f t="shared" si="100"/>
        <v>5.9319999999999998E-2</v>
      </c>
      <c r="G210" s="36">
        <f t="shared" si="100"/>
        <v>8.5940000000000003E-2</v>
      </c>
      <c r="H210" s="36">
        <f t="shared" si="100"/>
        <v>3.8219999999999997E-2</v>
      </c>
      <c r="I210" s="36">
        <f t="shared" si="100"/>
        <v>1.0149999999999999E-2</v>
      </c>
      <c r="J210" s="37">
        <f t="shared" si="100"/>
        <v>0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</row>
    <row r="211" spans="1:193">
      <c r="A211" s="66"/>
      <c r="B211" s="39" t="s">
        <v>16</v>
      </c>
      <c r="C211" s="40">
        <f>SUM(D211+E211+F211+G211+H211+I211+J211)</f>
        <v>1.0348000000000002</v>
      </c>
      <c r="D211" s="42">
        <f t="shared" ref="D211:J211" si="101">ROUND(D210*5,5)</f>
        <v>0</v>
      </c>
      <c r="E211" s="42">
        <f t="shared" si="101"/>
        <v>6.6650000000000001E-2</v>
      </c>
      <c r="F211" s="42">
        <f t="shared" si="101"/>
        <v>0.29659999999999997</v>
      </c>
      <c r="G211" s="42">
        <f t="shared" si="101"/>
        <v>0.42970000000000003</v>
      </c>
      <c r="H211" s="42">
        <f t="shared" si="101"/>
        <v>0.19109999999999999</v>
      </c>
      <c r="I211" s="42">
        <f t="shared" si="101"/>
        <v>5.0750000000000003E-2</v>
      </c>
      <c r="J211" s="43">
        <f t="shared" si="101"/>
        <v>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</row>
    <row r="212" spans="1:193">
      <c r="A212" s="28" t="s">
        <v>69</v>
      </c>
      <c r="B212" s="29" t="s">
        <v>14</v>
      </c>
      <c r="C212" s="14">
        <f>D212+E212+F212+G212+H212+I212+J212</f>
        <v>36</v>
      </c>
      <c r="D212" s="68">
        <v>0</v>
      </c>
      <c r="E212" s="68">
        <v>2</v>
      </c>
      <c r="F212" s="68">
        <v>14</v>
      </c>
      <c r="G212" s="68">
        <v>9</v>
      </c>
      <c r="H212" s="68">
        <v>8</v>
      </c>
      <c r="I212" s="67">
        <v>3</v>
      </c>
      <c r="J212" s="69">
        <v>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</row>
    <row r="213" spans="1:193">
      <c r="A213" s="12"/>
      <c r="B213" s="13" t="s">
        <v>15</v>
      </c>
      <c r="C213" s="18">
        <f>SUM(D213:J213)</f>
        <v>1246</v>
      </c>
      <c r="D213" s="33">
        <v>165</v>
      </c>
      <c r="E213" s="33">
        <v>162</v>
      </c>
      <c r="F213" s="33">
        <v>170</v>
      </c>
      <c r="G213" s="33">
        <v>168</v>
      </c>
      <c r="H213" s="33">
        <v>156</v>
      </c>
      <c r="I213" s="33">
        <v>211</v>
      </c>
      <c r="J213" s="34">
        <v>214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</row>
    <row r="214" spans="1:193">
      <c r="A214" s="12"/>
      <c r="B214" s="13"/>
      <c r="C214" s="35" t="s">
        <v>4</v>
      </c>
      <c r="D214" s="36">
        <f t="shared" ref="D214:J214" si="102">ROUND(D212/D213,5)</f>
        <v>0</v>
      </c>
      <c r="E214" s="36">
        <f t="shared" si="102"/>
        <v>1.235E-2</v>
      </c>
      <c r="F214" s="36">
        <f t="shared" si="102"/>
        <v>8.2350000000000007E-2</v>
      </c>
      <c r="G214" s="36">
        <f t="shared" si="102"/>
        <v>5.357E-2</v>
      </c>
      <c r="H214" s="36">
        <f t="shared" si="102"/>
        <v>5.1279999999999999E-2</v>
      </c>
      <c r="I214" s="36">
        <f t="shared" si="102"/>
        <v>1.422E-2</v>
      </c>
      <c r="J214" s="37">
        <f t="shared" si="102"/>
        <v>0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</row>
    <row r="215" spans="1:193">
      <c r="A215" s="66"/>
      <c r="B215" s="39" t="s">
        <v>16</v>
      </c>
      <c r="C215" s="40">
        <f>SUM(D215+E215+F215+G215+H215+I215+J215)</f>
        <v>1.0688499999999999</v>
      </c>
      <c r="D215" s="42">
        <f t="shared" ref="D215:J215" si="103">ROUND(D214*5,5)</f>
        <v>0</v>
      </c>
      <c r="E215" s="42">
        <f t="shared" si="103"/>
        <v>6.1749999999999999E-2</v>
      </c>
      <c r="F215" s="42">
        <f t="shared" si="103"/>
        <v>0.41175</v>
      </c>
      <c r="G215" s="42">
        <f t="shared" si="103"/>
        <v>0.26784999999999998</v>
      </c>
      <c r="H215" s="42">
        <f t="shared" si="103"/>
        <v>0.25640000000000002</v>
      </c>
      <c r="I215" s="42">
        <f t="shared" si="103"/>
        <v>7.1099999999999997E-2</v>
      </c>
      <c r="J215" s="43">
        <f t="shared" si="103"/>
        <v>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</row>
    <row r="216" spans="1:193">
      <c r="A216" s="28" t="s">
        <v>70</v>
      </c>
      <c r="B216" s="29" t="s">
        <v>14</v>
      </c>
      <c r="C216" s="14">
        <f>D216+E216+F216+G216+H216+I216+J216</f>
        <v>59</v>
      </c>
      <c r="D216" s="67">
        <v>3</v>
      </c>
      <c r="E216" s="68">
        <v>12</v>
      </c>
      <c r="F216" s="68">
        <v>12</v>
      </c>
      <c r="G216" s="68">
        <v>16</v>
      </c>
      <c r="H216" s="68">
        <v>12</v>
      </c>
      <c r="I216" s="68">
        <v>4</v>
      </c>
      <c r="J216" s="69">
        <v>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</row>
    <row r="217" spans="1:193">
      <c r="A217" s="12"/>
      <c r="B217" s="13" t="s">
        <v>15</v>
      </c>
      <c r="C217" s="18">
        <f>SUM(D217:J217)</f>
        <v>1447</v>
      </c>
      <c r="D217" s="33">
        <v>223</v>
      </c>
      <c r="E217" s="33">
        <v>190</v>
      </c>
      <c r="F217" s="33">
        <v>144</v>
      </c>
      <c r="G217" s="33">
        <v>193</v>
      </c>
      <c r="H217" s="33">
        <v>225</v>
      </c>
      <c r="I217" s="33">
        <v>222</v>
      </c>
      <c r="J217" s="34">
        <v>250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</row>
    <row r="218" spans="1:193">
      <c r="A218" s="12"/>
      <c r="B218" s="13"/>
      <c r="C218" s="35"/>
      <c r="D218" s="36">
        <f t="shared" ref="D218:J218" si="104">ROUND(D216/D217,5)</f>
        <v>1.345E-2</v>
      </c>
      <c r="E218" s="36">
        <f t="shared" si="104"/>
        <v>6.3159999999999994E-2</v>
      </c>
      <c r="F218" s="36">
        <f t="shared" si="104"/>
        <v>8.3330000000000001E-2</v>
      </c>
      <c r="G218" s="36">
        <f t="shared" si="104"/>
        <v>8.2900000000000001E-2</v>
      </c>
      <c r="H218" s="36">
        <f t="shared" si="104"/>
        <v>5.3330000000000002E-2</v>
      </c>
      <c r="I218" s="36">
        <f t="shared" si="104"/>
        <v>1.8020000000000001E-2</v>
      </c>
      <c r="J218" s="37">
        <f t="shared" si="104"/>
        <v>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</row>
    <row r="219" spans="1:193">
      <c r="A219" s="66"/>
      <c r="B219" s="39" t="s">
        <v>16</v>
      </c>
      <c r="C219" s="40">
        <f>SUM(D219+E219+F219+G219+H219+I219+J219)</f>
        <v>1.5709500000000001</v>
      </c>
      <c r="D219" s="42">
        <f t="shared" ref="D219:J219" si="105">ROUND(D218*5,5)</f>
        <v>6.7250000000000004E-2</v>
      </c>
      <c r="E219" s="42">
        <f t="shared" si="105"/>
        <v>0.31580000000000003</v>
      </c>
      <c r="F219" s="42">
        <f t="shared" si="105"/>
        <v>0.41665000000000002</v>
      </c>
      <c r="G219" s="42">
        <f t="shared" si="105"/>
        <v>0.41449999999999998</v>
      </c>
      <c r="H219" s="42">
        <f t="shared" si="105"/>
        <v>0.26665</v>
      </c>
      <c r="I219" s="42">
        <f t="shared" si="105"/>
        <v>9.01E-2</v>
      </c>
      <c r="J219" s="43">
        <f t="shared" si="105"/>
        <v>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</row>
    <row r="220" spans="1:193">
      <c r="A220" s="28" t="s">
        <v>71</v>
      </c>
      <c r="B220" s="29" t="s">
        <v>14</v>
      </c>
      <c r="C220" s="14">
        <f>D220+E220+F220+G220+H220+I220+J220</f>
        <v>31</v>
      </c>
      <c r="D220" s="68">
        <v>0</v>
      </c>
      <c r="E220" s="68">
        <v>3</v>
      </c>
      <c r="F220" s="68">
        <v>3</v>
      </c>
      <c r="G220" s="68">
        <v>13</v>
      </c>
      <c r="H220" s="68">
        <v>11</v>
      </c>
      <c r="I220" s="67">
        <v>1</v>
      </c>
      <c r="J220" s="69">
        <v>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</row>
    <row r="221" spans="1:193">
      <c r="A221" s="12"/>
      <c r="B221" s="13" t="s">
        <v>15</v>
      </c>
      <c r="C221" s="18">
        <f>SUM(D221:J221)</f>
        <v>1014</v>
      </c>
      <c r="D221" s="33">
        <v>129</v>
      </c>
      <c r="E221" s="33">
        <v>105</v>
      </c>
      <c r="F221" s="33">
        <v>104</v>
      </c>
      <c r="G221" s="33">
        <v>114</v>
      </c>
      <c r="H221" s="33">
        <v>160</v>
      </c>
      <c r="I221" s="33">
        <v>184</v>
      </c>
      <c r="J221" s="34">
        <v>218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</row>
    <row r="222" spans="1:193">
      <c r="A222" s="12"/>
      <c r="B222" s="13"/>
      <c r="C222" s="35"/>
      <c r="D222" s="36">
        <f t="shared" ref="D222:J222" si="106">ROUND(D220/D221,5)</f>
        <v>0</v>
      </c>
      <c r="E222" s="36">
        <f t="shared" si="106"/>
        <v>2.8570000000000002E-2</v>
      </c>
      <c r="F222" s="36">
        <f t="shared" si="106"/>
        <v>2.8850000000000001E-2</v>
      </c>
      <c r="G222" s="36">
        <f t="shared" si="106"/>
        <v>0.11404</v>
      </c>
      <c r="H222" s="36">
        <f t="shared" si="106"/>
        <v>6.8750000000000006E-2</v>
      </c>
      <c r="I222" s="36">
        <f t="shared" si="106"/>
        <v>5.4299999999999999E-3</v>
      </c>
      <c r="J222" s="37">
        <f t="shared" si="106"/>
        <v>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</row>
    <row r="223" spans="1:193">
      <c r="A223" s="70"/>
      <c r="B223" s="39" t="s">
        <v>16</v>
      </c>
      <c r="C223" s="40">
        <f>SUM(D223+E223+F223+G223+H223+I223+J223)</f>
        <v>1.2282</v>
      </c>
      <c r="D223" s="42">
        <f t="shared" ref="D223:J223" si="107">ROUND(D222*5,5)</f>
        <v>0</v>
      </c>
      <c r="E223" s="42">
        <f t="shared" si="107"/>
        <v>0.14285</v>
      </c>
      <c r="F223" s="42">
        <f t="shared" si="107"/>
        <v>0.14424999999999999</v>
      </c>
      <c r="G223" s="42">
        <f t="shared" si="107"/>
        <v>0.57020000000000004</v>
      </c>
      <c r="H223" s="42">
        <f t="shared" si="107"/>
        <v>0.34375</v>
      </c>
      <c r="I223" s="42">
        <f t="shared" si="107"/>
        <v>2.7150000000000001E-2</v>
      </c>
      <c r="J223" s="43">
        <f t="shared" si="107"/>
        <v>0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</row>
    <row r="224" spans="1:193">
      <c r="A224" s="12" t="s">
        <v>72</v>
      </c>
      <c r="B224" s="29" t="s">
        <v>14</v>
      </c>
      <c r="C224" s="14">
        <f>D224+E224+F224+G224+H224+I224+J224</f>
        <v>27</v>
      </c>
      <c r="D224" s="68">
        <v>0</v>
      </c>
      <c r="E224" s="68">
        <v>2</v>
      </c>
      <c r="F224" s="68">
        <v>5</v>
      </c>
      <c r="G224" s="68">
        <v>9</v>
      </c>
      <c r="H224" s="68">
        <v>11</v>
      </c>
      <c r="I224" s="68">
        <v>0</v>
      </c>
      <c r="J224" s="69">
        <v>0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</row>
    <row r="225" spans="1:193">
      <c r="A225" s="12"/>
      <c r="B225" s="13" t="s">
        <v>15</v>
      </c>
      <c r="C225" s="18">
        <f>SUM(D225:J225)</f>
        <v>1145</v>
      </c>
      <c r="D225" s="33">
        <v>184</v>
      </c>
      <c r="E225" s="33">
        <v>159</v>
      </c>
      <c r="F225" s="33">
        <v>101</v>
      </c>
      <c r="G225" s="33">
        <v>131</v>
      </c>
      <c r="H225" s="33">
        <v>176</v>
      </c>
      <c r="I225" s="33">
        <v>200</v>
      </c>
      <c r="J225" s="34">
        <v>194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</row>
    <row r="226" spans="1:193">
      <c r="A226" s="12"/>
      <c r="B226" s="13"/>
      <c r="C226" s="35" t="s">
        <v>4</v>
      </c>
      <c r="D226" s="36">
        <f t="shared" ref="D226:J226" si="108">ROUND(D224/D225,5)</f>
        <v>0</v>
      </c>
      <c r="E226" s="36">
        <f t="shared" si="108"/>
        <v>1.2579999999999999E-2</v>
      </c>
      <c r="F226" s="36">
        <f t="shared" si="108"/>
        <v>4.9500000000000002E-2</v>
      </c>
      <c r="G226" s="36">
        <f t="shared" si="108"/>
        <v>6.8699999999999997E-2</v>
      </c>
      <c r="H226" s="36">
        <f t="shared" si="108"/>
        <v>6.25E-2</v>
      </c>
      <c r="I226" s="36">
        <f t="shared" si="108"/>
        <v>0</v>
      </c>
      <c r="J226" s="37">
        <f t="shared" si="108"/>
        <v>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</row>
    <row r="227" spans="1:193" ht="24.75" thickBot="1">
      <c r="A227" s="59"/>
      <c r="B227" s="60" t="s">
        <v>16</v>
      </c>
      <c r="C227" s="61">
        <f>SUM(D227+E227+F227+G227+H227+I227+J227)</f>
        <v>0.96640000000000004</v>
      </c>
      <c r="D227" s="62">
        <f t="shared" ref="D227:J227" si="109">ROUND(D226*5,5)</f>
        <v>0</v>
      </c>
      <c r="E227" s="62">
        <f t="shared" si="109"/>
        <v>6.2899999999999998E-2</v>
      </c>
      <c r="F227" s="62">
        <f t="shared" si="109"/>
        <v>0.2475</v>
      </c>
      <c r="G227" s="62">
        <f t="shared" si="109"/>
        <v>0.34350000000000003</v>
      </c>
      <c r="H227" s="62">
        <f t="shared" si="109"/>
        <v>0.3125</v>
      </c>
      <c r="I227" s="62">
        <f t="shared" si="109"/>
        <v>0</v>
      </c>
      <c r="J227" s="63">
        <f t="shared" si="109"/>
        <v>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</row>
    <row r="228" spans="1:193" ht="57.75" customHeight="1">
      <c r="A228" s="96" t="s">
        <v>73</v>
      </c>
      <c r="B228" s="96"/>
      <c r="C228" s="96"/>
      <c r="D228" s="96"/>
      <c r="E228" s="96"/>
      <c r="F228" s="96"/>
      <c r="G228" s="96"/>
      <c r="H228" s="96"/>
      <c r="I228" s="96"/>
      <c r="J228" s="9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</row>
    <row r="229" spans="1:193" ht="26.25" customHeight="1">
      <c r="A229" s="92" t="s">
        <v>74</v>
      </c>
      <c r="B229" s="92"/>
      <c r="C229" s="92"/>
      <c r="D229" s="92"/>
      <c r="E229" s="92"/>
      <c r="F229" s="92"/>
      <c r="G229" s="92"/>
      <c r="H229" s="92"/>
      <c r="I229" s="92"/>
      <c r="J229" s="92"/>
    </row>
    <row r="230" spans="1:193" ht="24.75" thickBot="1">
      <c r="A230" s="64" t="s">
        <v>57</v>
      </c>
      <c r="B230" s="2"/>
      <c r="J230" s="6" t="s">
        <v>75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</row>
    <row r="231" spans="1:193" ht="36" customHeight="1">
      <c r="A231" s="7" t="s">
        <v>76</v>
      </c>
      <c r="B231" s="8" t="s">
        <v>4</v>
      </c>
      <c r="C231" s="9" t="s">
        <v>5</v>
      </c>
      <c r="D231" s="10" t="s">
        <v>6</v>
      </c>
      <c r="E231" s="10" t="s">
        <v>7</v>
      </c>
      <c r="F231" s="10" t="s">
        <v>8</v>
      </c>
      <c r="G231" s="10" t="s">
        <v>9</v>
      </c>
      <c r="H231" s="10" t="s">
        <v>10</v>
      </c>
      <c r="I231" s="10" t="s">
        <v>11</v>
      </c>
      <c r="J231" s="11" t="s">
        <v>12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</row>
    <row r="232" spans="1:193" ht="25.5" customHeight="1">
      <c r="A232" s="79" t="s">
        <v>77</v>
      </c>
      <c r="B232" s="29" t="s">
        <v>14</v>
      </c>
      <c r="C232" s="14">
        <f>D232+E232+F232+G232+H232+I232+J232</f>
        <v>5640</v>
      </c>
      <c r="D232" s="80">
        <f t="shared" ref="D232:J233" si="110">SUM(D16,D106)</f>
        <v>34</v>
      </c>
      <c r="E232" s="80">
        <f t="shared" si="110"/>
        <v>312</v>
      </c>
      <c r="F232" s="80">
        <f t="shared" si="110"/>
        <v>1352</v>
      </c>
      <c r="G232" s="80">
        <f t="shared" si="110"/>
        <v>2135</v>
      </c>
      <c r="H232" s="80">
        <f t="shared" si="110"/>
        <v>1433</v>
      </c>
      <c r="I232" s="80">
        <f t="shared" si="110"/>
        <v>364</v>
      </c>
      <c r="J232" s="81">
        <f t="shared" si="110"/>
        <v>10</v>
      </c>
    </row>
    <row r="233" spans="1:193" ht="25.5" customHeight="1">
      <c r="A233" s="82"/>
      <c r="B233" s="13" t="s">
        <v>15</v>
      </c>
      <c r="C233" s="18">
        <f>SUM(D233:J233)</f>
        <v>149100</v>
      </c>
      <c r="D233" s="19">
        <f>SUM(D17,D107)</f>
        <v>14269</v>
      </c>
      <c r="E233" s="19">
        <f t="shared" si="110"/>
        <v>17677</v>
      </c>
      <c r="F233" s="19">
        <f t="shared" si="110"/>
        <v>20452</v>
      </c>
      <c r="G233" s="19">
        <f t="shared" si="110"/>
        <v>21690</v>
      </c>
      <c r="H233" s="19">
        <f t="shared" si="110"/>
        <v>22789</v>
      </c>
      <c r="I233" s="19">
        <f t="shared" si="110"/>
        <v>27692</v>
      </c>
      <c r="J233" s="20">
        <f t="shared" si="110"/>
        <v>24531</v>
      </c>
    </row>
    <row r="234" spans="1:193" ht="25.5" customHeight="1">
      <c r="A234" s="82"/>
      <c r="B234" s="13"/>
      <c r="C234" s="35"/>
      <c r="D234" s="22">
        <f t="shared" ref="D234:J234" si="111">ROUND(D232/D233,5)</f>
        <v>2.3800000000000002E-3</v>
      </c>
      <c r="E234" s="22">
        <f t="shared" si="111"/>
        <v>1.7649999999999999E-2</v>
      </c>
      <c r="F234" s="22">
        <f t="shared" si="111"/>
        <v>6.6110000000000002E-2</v>
      </c>
      <c r="G234" s="22">
        <f t="shared" si="111"/>
        <v>9.8430000000000004E-2</v>
      </c>
      <c r="H234" s="22">
        <f t="shared" si="111"/>
        <v>6.2880000000000005E-2</v>
      </c>
      <c r="I234" s="22">
        <f t="shared" si="111"/>
        <v>1.3140000000000001E-2</v>
      </c>
      <c r="J234" s="23">
        <f t="shared" si="111"/>
        <v>4.0999999999999999E-4</v>
      </c>
    </row>
    <row r="235" spans="1:193" ht="25.5" customHeight="1">
      <c r="A235" s="83"/>
      <c r="B235" s="39" t="s">
        <v>16</v>
      </c>
      <c r="C235" s="40">
        <f>SUM(D235+E235+F235+G235+H235+I235+J235)</f>
        <v>1.3050000000000002</v>
      </c>
      <c r="D235" s="41">
        <f t="shared" ref="D235:J235" si="112">ROUND(D234*5,5)</f>
        <v>1.1900000000000001E-2</v>
      </c>
      <c r="E235" s="41">
        <f t="shared" si="112"/>
        <v>8.8249999999999995E-2</v>
      </c>
      <c r="F235" s="41">
        <f t="shared" si="112"/>
        <v>0.33055000000000001</v>
      </c>
      <c r="G235" s="41">
        <f t="shared" si="112"/>
        <v>0.49214999999999998</v>
      </c>
      <c r="H235" s="41">
        <f t="shared" si="112"/>
        <v>0.31440000000000001</v>
      </c>
      <c r="I235" s="41">
        <f t="shared" si="112"/>
        <v>6.5699999999999995E-2</v>
      </c>
      <c r="J235" s="52">
        <f t="shared" si="112"/>
        <v>2.0500000000000002E-3</v>
      </c>
    </row>
    <row r="236" spans="1:193" ht="25.5" customHeight="1">
      <c r="A236" s="79" t="s">
        <v>78</v>
      </c>
      <c r="B236" s="29" t="s">
        <v>14</v>
      </c>
      <c r="C236" s="14">
        <f>D236+E236+F236+G236+H236+I236+J236</f>
        <v>6474</v>
      </c>
      <c r="D236" s="80">
        <f>SUM(D32,D76,D84)</f>
        <v>58</v>
      </c>
      <c r="E236" s="80">
        <f t="shared" ref="D236:J237" si="113">SUM(E32,E76,E84)</f>
        <v>359</v>
      </c>
      <c r="F236" s="80">
        <f t="shared" si="113"/>
        <v>1618</v>
      </c>
      <c r="G236" s="80">
        <f t="shared" si="113"/>
        <v>2412</v>
      </c>
      <c r="H236" s="80">
        <f t="shared" si="113"/>
        <v>1647</v>
      </c>
      <c r="I236" s="80">
        <f t="shared" si="113"/>
        <v>374</v>
      </c>
      <c r="J236" s="81">
        <f t="shared" si="113"/>
        <v>6</v>
      </c>
    </row>
    <row r="237" spans="1:193" ht="25.5" customHeight="1">
      <c r="A237" s="82"/>
      <c r="B237" s="13" t="s">
        <v>15</v>
      </c>
      <c r="C237" s="18">
        <f>SUM(D237:J237)</f>
        <v>166458</v>
      </c>
      <c r="D237" s="19">
        <f t="shared" si="113"/>
        <v>17487</v>
      </c>
      <c r="E237" s="19">
        <f t="shared" si="113"/>
        <v>18143</v>
      </c>
      <c r="F237" s="19">
        <f t="shared" si="113"/>
        <v>19893</v>
      </c>
      <c r="G237" s="19">
        <f t="shared" si="113"/>
        <v>23416</v>
      </c>
      <c r="H237" s="19">
        <f t="shared" si="113"/>
        <v>26556</v>
      </c>
      <c r="I237" s="19">
        <f t="shared" si="113"/>
        <v>32241</v>
      </c>
      <c r="J237" s="20">
        <f t="shared" si="113"/>
        <v>28722</v>
      </c>
    </row>
    <row r="238" spans="1:193" ht="25.5" customHeight="1">
      <c r="A238" s="82"/>
      <c r="B238" s="13"/>
      <c r="C238" s="35"/>
      <c r="D238" s="22">
        <f t="shared" ref="D238:J238" si="114">ROUND(D236/D237,5)</f>
        <v>3.32E-3</v>
      </c>
      <c r="E238" s="22">
        <f t="shared" si="114"/>
        <v>1.9789999999999999E-2</v>
      </c>
      <c r="F238" s="22">
        <f t="shared" si="114"/>
        <v>8.1339999999999996E-2</v>
      </c>
      <c r="G238" s="22">
        <f t="shared" si="114"/>
        <v>0.10301</v>
      </c>
      <c r="H238" s="22">
        <f t="shared" si="114"/>
        <v>6.2019999999999999E-2</v>
      </c>
      <c r="I238" s="22">
        <f t="shared" si="114"/>
        <v>1.1599999999999999E-2</v>
      </c>
      <c r="J238" s="23">
        <f t="shared" si="114"/>
        <v>2.1000000000000001E-4</v>
      </c>
    </row>
    <row r="239" spans="1:193" ht="25.5" customHeight="1">
      <c r="A239" s="83"/>
      <c r="B239" s="39" t="s">
        <v>16</v>
      </c>
      <c r="C239" s="40">
        <f>SUM(D239+E239+F239+G239+H239+I239+J239)</f>
        <v>1.4064500000000002</v>
      </c>
      <c r="D239" s="41">
        <f t="shared" ref="D239:J239" si="115">ROUND(D238*5,5)</f>
        <v>1.66E-2</v>
      </c>
      <c r="E239" s="41">
        <f t="shared" si="115"/>
        <v>9.8949999999999996E-2</v>
      </c>
      <c r="F239" s="41">
        <f t="shared" si="115"/>
        <v>0.40670000000000001</v>
      </c>
      <c r="G239" s="41">
        <f t="shared" si="115"/>
        <v>0.51505000000000001</v>
      </c>
      <c r="H239" s="41">
        <f t="shared" si="115"/>
        <v>0.31009999999999999</v>
      </c>
      <c r="I239" s="41">
        <f t="shared" si="115"/>
        <v>5.8000000000000003E-2</v>
      </c>
      <c r="J239" s="52">
        <f t="shared" si="115"/>
        <v>1.0499999999999999E-3</v>
      </c>
    </row>
    <row r="240" spans="1:193" ht="25.5" customHeight="1">
      <c r="A240" s="79" t="s">
        <v>79</v>
      </c>
      <c r="B240" s="29" t="s">
        <v>14</v>
      </c>
      <c r="C240" s="14">
        <f>D240+E240+F240+G240+H240+I240+J240</f>
        <v>975</v>
      </c>
      <c r="D240" s="84">
        <f>D36</f>
        <v>15</v>
      </c>
      <c r="E240" s="80">
        <f t="shared" ref="E240:J241" si="116">E36</f>
        <v>122</v>
      </c>
      <c r="F240" s="80">
        <f t="shared" si="116"/>
        <v>231</v>
      </c>
      <c r="G240" s="80">
        <f t="shared" si="116"/>
        <v>316</v>
      </c>
      <c r="H240" s="80">
        <f t="shared" si="116"/>
        <v>239</v>
      </c>
      <c r="I240" s="80">
        <f t="shared" si="116"/>
        <v>52</v>
      </c>
      <c r="J240" s="81">
        <f t="shared" si="116"/>
        <v>0</v>
      </c>
    </row>
    <row r="241" spans="1:10" ht="25.5" customHeight="1">
      <c r="A241" s="82"/>
      <c r="B241" s="13" t="s">
        <v>15</v>
      </c>
      <c r="C241" s="18">
        <f>SUM(D241:J241)</f>
        <v>29164</v>
      </c>
      <c r="D241" s="19">
        <f>D37</f>
        <v>3463</v>
      </c>
      <c r="E241" s="19">
        <f t="shared" si="116"/>
        <v>3438</v>
      </c>
      <c r="F241" s="19">
        <f t="shared" si="116"/>
        <v>3359</v>
      </c>
      <c r="G241" s="19">
        <f t="shared" si="116"/>
        <v>3872</v>
      </c>
      <c r="H241" s="19">
        <f t="shared" si="116"/>
        <v>4726</v>
      </c>
      <c r="I241" s="19">
        <f t="shared" si="116"/>
        <v>5643</v>
      </c>
      <c r="J241" s="20">
        <f t="shared" si="116"/>
        <v>4663</v>
      </c>
    </row>
    <row r="242" spans="1:10" ht="25.5" customHeight="1">
      <c r="A242" s="82"/>
      <c r="B242" s="13"/>
      <c r="C242" s="35"/>
      <c r="D242" s="22">
        <f t="shared" ref="D242:J242" si="117">ROUND(D240/D241,5)</f>
        <v>4.3299999999999996E-3</v>
      </c>
      <c r="E242" s="22">
        <f t="shared" si="117"/>
        <v>3.5490000000000001E-2</v>
      </c>
      <c r="F242" s="22">
        <f t="shared" si="117"/>
        <v>6.8769999999999998E-2</v>
      </c>
      <c r="G242" s="22">
        <f t="shared" si="117"/>
        <v>8.1610000000000002E-2</v>
      </c>
      <c r="H242" s="22">
        <f t="shared" si="117"/>
        <v>5.0569999999999997E-2</v>
      </c>
      <c r="I242" s="22">
        <f t="shared" si="117"/>
        <v>9.2099999999999994E-3</v>
      </c>
      <c r="J242" s="23">
        <f t="shared" si="117"/>
        <v>0</v>
      </c>
    </row>
    <row r="243" spans="1:10" ht="25.5" customHeight="1">
      <c r="A243" s="83"/>
      <c r="B243" s="39" t="s">
        <v>16</v>
      </c>
      <c r="C243" s="40">
        <f>SUM(D243+E243+F243+G243+H243+I243+J243)</f>
        <v>1.2499</v>
      </c>
      <c r="D243" s="41">
        <f t="shared" ref="D243:J243" si="118">ROUND(D242*5,5)</f>
        <v>2.1649999999999999E-2</v>
      </c>
      <c r="E243" s="41">
        <f t="shared" si="118"/>
        <v>0.17745</v>
      </c>
      <c r="F243" s="41">
        <f t="shared" si="118"/>
        <v>0.34384999999999999</v>
      </c>
      <c r="G243" s="41">
        <f t="shared" si="118"/>
        <v>0.40805000000000002</v>
      </c>
      <c r="H243" s="41">
        <f t="shared" si="118"/>
        <v>0.25285000000000002</v>
      </c>
      <c r="I243" s="41">
        <f t="shared" si="118"/>
        <v>4.6050000000000001E-2</v>
      </c>
      <c r="J243" s="52">
        <f t="shared" si="118"/>
        <v>0</v>
      </c>
    </row>
    <row r="244" spans="1:10" ht="25.5" customHeight="1">
      <c r="A244" s="79" t="s">
        <v>80</v>
      </c>
      <c r="B244" s="29" t="s">
        <v>14</v>
      </c>
      <c r="C244" s="14">
        <f>D244+E244+F244+G244+H244+I244+J244</f>
        <v>5141</v>
      </c>
      <c r="D244" s="84">
        <f>SUM(D44,D48,D110,D118,D122,D126,D130,D158,D162)</f>
        <v>65</v>
      </c>
      <c r="E244" s="80">
        <f t="shared" ref="E244:J245" si="119">SUM(E44,E48,E110,E118,E122,E126,E130,E158,E162)</f>
        <v>453</v>
      </c>
      <c r="F244" s="80">
        <f t="shared" si="119"/>
        <v>1348</v>
      </c>
      <c r="G244" s="80">
        <f t="shared" si="119"/>
        <v>1878</v>
      </c>
      <c r="H244" s="80">
        <f t="shared" si="119"/>
        <v>1126</v>
      </c>
      <c r="I244" s="80">
        <f t="shared" si="119"/>
        <v>261</v>
      </c>
      <c r="J244" s="81">
        <f t="shared" si="119"/>
        <v>10</v>
      </c>
    </row>
    <row r="245" spans="1:10" ht="25.5" customHeight="1">
      <c r="A245" s="82"/>
      <c r="B245" s="13" t="s">
        <v>15</v>
      </c>
      <c r="C245" s="18">
        <f>SUM(D245:J245)</f>
        <v>144256</v>
      </c>
      <c r="D245" s="19">
        <f>SUM(D45,D49,D111,D119,D123,D127,D131,D159,D163)</f>
        <v>16374</v>
      </c>
      <c r="E245" s="19">
        <f t="shared" si="119"/>
        <v>17508</v>
      </c>
      <c r="F245" s="19">
        <f t="shared" si="119"/>
        <v>17602</v>
      </c>
      <c r="G245" s="19">
        <f t="shared" si="119"/>
        <v>20164</v>
      </c>
      <c r="H245" s="19">
        <f t="shared" si="119"/>
        <v>22569</v>
      </c>
      <c r="I245" s="19">
        <f t="shared" si="119"/>
        <v>27067</v>
      </c>
      <c r="J245" s="20">
        <f t="shared" si="119"/>
        <v>22972</v>
      </c>
    </row>
    <row r="246" spans="1:10" ht="25.5" customHeight="1">
      <c r="A246" s="82"/>
      <c r="B246" s="13"/>
      <c r="C246" s="35"/>
      <c r="D246" s="22">
        <f t="shared" ref="D246:J246" si="120">ROUND(D244/D245,5)</f>
        <v>3.9699999999999996E-3</v>
      </c>
      <c r="E246" s="22">
        <f t="shared" si="120"/>
        <v>2.5870000000000001E-2</v>
      </c>
      <c r="F246" s="22">
        <f t="shared" si="120"/>
        <v>7.6579999999999995E-2</v>
      </c>
      <c r="G246" s="22">
        <f t="shared" si="120"/>
        <v>9.3140000000000001E-2</v>
      </c>
      <c r="H246" s="22">
        <f t="shared" si="120"/>
        <v>4.9889999999999997E-2</v>
      </c>
      <c r="I246" s="22">
        <f t="shared" si="120"/>
        <v>9.6399999999999993E-3</v>
      </c>
      <c r="J246" s="23">
        <f t="shared" si="120"/>
        <v>4.4000000000000002E-4</v>
      </c>
    </row>
    <row r="247" spans="1:10" ht="25.5" customHeight="1">
      <c r="A247" s="83"/>
      <c r="B247" s="39" t="s">
        <v>16</v>
      </c>
      <c r="C247" s="40">
        <f>SUM(D247+E247+F247+G247+H247+I247+J247)</f>
        <v>1.29765</v>
      </c>
      <c r="D247" s="41">
        <f t="shared" ref="D247:J247" si="121">ROUND(D246*5,5)</f>
        <v>1.985E-2</v>
      </c>
      <c r="E247" s="41">
        <f t="shared" si="121"/>
        <v>0.12934999999999999</v>
      </c>
      <c r="F247" s="41">
        <f t="shared" si="121"/>
        <v>0.38290000000000002</v>
      </c>
      <c r="G247" s="41">
        <f t="shared" si="121"/>
        <v>0.4657</v>
      </c>
      <c r="H247" s="41">
        <f t="shared" si="121"/>
        <v>0.24945000000000001</v>
      </c>
      <c r="I247" s="41">
        <f t="shared" si="121"/>
        <v>4.82E-2</v>
      </c>
      <c r="J247" s="52">
        <f t="shared" si="121"/>
        <v>2.2000000000000001E-3</v>
      </c>
    </row>
    <row r="248" spans="1:10" ht="25.5" customHeight="1">
      <c r="A248" s="79" t="s">
        <v>81</v>
      </c>
      <c r="B248" s="29" t="s">
        <v>14</v>
      </c>
      <c r="C248" s="14">
        <f>D248+E248+F248+G248+H248+I248+J248</f>
        <v>897</v>
      </c>
      <c r="D248" s="80">
        <f t="shared" ref="D248:J249" si="122">SUM(D40,D192,D196,D200,D204,D208,D212)</f>
        <v>6</v>
      </c>
      <c r="E248" s="80">
        <f t="shared" si="122"/>
        <v>89</v>
      </c>
      <c r="F248" s="80">
        <f t="shared" si="122"/>
        <v>256</v>
      </c>
      <c r="G248" s="80">
        <f t="shared" si="122"/>
        <v>301</v>
      </c>
      <c r="H248" s="80">
        <f t="shared" si="122"/>
        <v>200</v>
      </c>
      <c r="I248" s="80">
        <f t="shared" si="122"/>
        <v>44</v>
      </c>
      <c r="J248" s="81">
        <f t="shared" si="122"/>
        <v>1</v>
      </c>
    </row>
    <row r="249" spans="1:10" ht="25.5" customHeight="1">
      <c r="A249" s="82"/>
      <c r="B249" s="13" t="s">
        <v>15</v>
      </c>
      <c r="C249" s="18">
        <f>SUM(D249:J249)</f>
        <v>26792</v>
      </c>
      <c r="D249" s="19">
        <f t="shared" si="122"/>
        <v>3231</v>
      </c>
      <c r="E249" s="19">
        <f t="shared" si="122"/>
        <v>3177</v>
      </c>
      <c r="F249" s="19">
        <f t="shared" si="122"/>
        <v>3077</v>
      </c>
      <c r="G249" s="19">
        <f t="shared" si="122"/>
        <v>3537</v>
      </c>
      <c r="H249" s="19">
        <f t="shared" si="122"/>
        <v>4030</v>
      </c>
      <c r="I249" s="19">
        <f t="shared" si="122"/>
        <v>5081</v>
      </c>
      <c r="J249" s="20">
        <f t="shared" si="122"/>
        <v>4659</v>
      </c>
    </row>
    <row r="250" spans="1:10" ht="25.5" customHeight="1">
      <c r="A250" s="82"/>
      <c r="B250" s="13"/>
      <c r="C250" s="35"/>
      <c r="D250" s="22">
        <f t="shared" ref="D250:J250" si="123">ROUND(D248/D249,5)</f>
        <v>1.8600000000000001E-3</v>
      </c>
      <c r="E250" s="22">
        <f t="shared" si="123"/>
        <v>2.801E-2</v>
      </c>
      <c r="F250" s="22">
        <f t="shared" si="123"/>
        <v>8.3199999999999996E-2</v>
      </c>
      <c r="G250" s="22">
        <f t="shared" si="123"/>
        <v>8.5099999999999995E-2</v>
      </c>
      <c r="H250" s="22">
        <f t="shared" si="123"/>
        <v>4.9630000000000001E-2</v>
      </c>
      <c r="I250" s="22">
        <f t="shared" si="123"/>
        <v>8.6599999999999993E-3</v>
      </c>
      <c r="J250" s="23">
        <f t="shared" si="123"/>
        <v>2.1000000000000001E-4</v>
      </c>
    </row>
    <row r="251" spans="1:10" ht="25.5" customHeight="1">
      <c r="A251" s="83"/>
      <c r="B251" s="39" t="s">
        <v>16</v>
      </c>
      <c r="C251" s="40">
        <f>SUM(D251+E251+F251+G251+H251+I251+J251)</f>
        <v>1.28335</v>
      </c>
      <c r="D251" s="41">
        <f t="shared" ref="D251:J251" si="124">ROUND(D250*5,5)</f>
        <v>9.2999999999999992E-3</v>
      </c>
      <c r="E251" s="41">
        <f t="shared" si="124"/>
        <v>0.14005000000000001</v>
      </c>
      <c r="F251" s="41">
        <f t="shared" si="124"/>
        <v>0.41599999999999998</v>
      </c>
      <c r="G251" s="41">
        <f t="shared" si="124"/>
        <v>0.42549999999999999</v>
      </c>
      <c r="H251" s="41">
        <f t="shared" si="124"/>
        <v>0.24815000000000001</v>
      </c>
      <c r="I251" s="41">
        <f t="shared" si="124"/>
        <v>4.3299999999999998E-2</v>
      </c>
      <c r="J251" s="52">
        <f t="shared" si="124"/>
        <v>1.0499999999999999E-3</v>
      </c>
    </row>
    <row r="252" spans="1:10" ht="25.5" customHeight="1">
      <c r="A252" s="79" t="s">
        <v>82</v>
      </c>
      <c r="B252" s="29" t="s">
        <v>14</v>
      </c>
      <c r="C252" s="14">
        <f>D252+E252+F252+G252+H252+I252+J252</f>
        <v>333</v>
      </c>
      <c r="D252" s="80">
        <f t="shared" ref="D252:J253" si="125">SUM(D68,D150,D216,D220)</f>
        <v>7</v>
      </c>
      <c r="E252" s="80">
        <f t="shared" si="125"/>
        <v>40</v>
      </c>
      <c r="F252" s="80">
        <f t="shared" si="125"/>
        <v>80</v>
      </c>
      <c r="G252" s="80">
        <f t="shared" si="125"/>
        <v>119</v>
      </c>
      <c r="H252" s="80">
        <f t="shared" si="125"/>
        <v>70</v>
      </c>
      <c r="I252" s="80">
        <f t="shared" si="125"/>
        <v>17</v>
      </c>
      <c r="J252" s="81">
        <f t="shared" si="125"/>
        <v>0</v>
      </c>
    </row>
    <row r="253" spans="1:10" ht="25.5" customHeight="1">
      <c r="A253" s="82"/>
      <c r="B253" s="13" t="s">
        <v>15</v>
      </c>
      <c r="C253" s="18">
        <f>SUM(D253:J253)</f>
        <v>11109</v>
      </c>
      <c r="D253" s="19">
        <f t="shared" si="125"/>
        <v>1515</v>
      </c>
      <c r="E253" s="19">
        <f t="shared" si="125"/>
        <v>1308</v>
      </c>
      <c r="F253" s="19">
        <f t="shared" si="125"/>
        <v>1156</v>
      </c>
      <c r="G253" s="19">
        <f t="shared" si="125"/>
        <v>1421</v>
      </c>
      <c r="H253" s="19">
        <f t="shared" si="125"/>
        <v>1689</v>
      </c>
      <c r="I253" s="19">
        <f t="shared" si="125"/>
        <v>1959</v>
      </c>
      <c r="J253" s="20">
        <f t="shared" si="125"/>
        <v>2061</v>
      </c>
    </row>
    <row r="254" spans="1:10" ht="25.5" customHeight="1">
      <c r="A254" s="82"/>
      <c r="B254" s="13"/>
      <c r="C254" s="35"/>
      <c r="D254" s="22">
        <f t="shared" ref="D254:J254" si="126">ROUND(D252/D253,5)</f>
        <v>4.62E-3</v>
      </c>
      <c r="E254" s="22">
        <f t="shared" si="126"/>
        <v>3.058E-2</v>
      </c>
      <c r="F254" s="22">
        <f t="shared" si="126"/>
        <v>6.9199999999999998E-2</v>
      </c>
      <c r="G254" s="22">
        <f t="shared" si="126"/>
        <v>8.3739999999999995E-2</v>
      </c>
      <c r="H254" s="22">
        <f t="shared" si="126"/>
        <v>4.1439999999999998E-2</v>
      </c>
      <c r="I254" s="22">
        <f t="shared" si="126"/>
        <v>8.6800000000000002E-3</v>
      </c>
      <c r="J254" s="23">
        <f t="shared" si="126"/>
        <v>0</v>
      </c>
    </row>
    <row r="255" spans="1:10" ht="25.5" customHeight="1">
      <c r="A255" s="83"/>
      <c r="B255" s="39" t="s">
        <v>16</v>
      </c>
      <c r="C255" s="40">
        <f>SUM(D255+E255+F255+G255+H255+I255+J255)</f>
        <v>1.1913000000000002</v>
      </c>
      <c r="D255" s="41">
        <f t="shared" ref="D255:J255" si="127">ROUND(D254*5,5)</f>
        <v>2.3099999999999999E-2</v>
      </c>
      <c r="E255" s="41">
        <f t="shared" si="127"/>
        <v>0.15290000000000001</v>
      </c>
      <c r="F255" s="41">
        <f t="shared" si="127"/>
        <v>0.34599999999999997</v>
      </c>
      <c r="G255" s="41">
        <f t="shared" si="127"/>
        <v>0.41870000000000002</v>
      </c>
      <c r="H255" s="41">
        <f t="shared" si="127"/>
        <v>0.2072</v>
      </c>
      <c r="I255" s="41">
        <f t="shared" si="127"/>
        <v>4.3400000000000001E-2</v>
      </c>
      <c r="J255" s="52">
        <f t="shared" si="127"/>
        <v>0</v>
      </c>
    </row>
    <row r="256" spans="1:10" ht="25.5" customHeight="1">
      <c r="A256" s="79" t="s">
        <v>83</v>
      </c>
      <c r="B256" s="29" t="s">
        <v>14</v>
      </c>
      <c r="C256" s="14">
        <f>D256+E256+F256+G256+H256+I256+J256</f>
        <v>1890</v>
      </c>
      <c r="D256" s="84">
        <f>D72</f>
        <v>51</v>
      </c>
      <c r="E256" s="80">
        <f t="shared" ref="E256:J257" si="128">E72</f>
        <v>232</v>
      </c>
      <c r="F256" s="80">
        <f t="shared" si="128"/>
        <v>545</v>
      </c>
      <c r="G256" s="80">
        <f t="shared" si="128"/>
        <v>652</v>
      </c>
      <c r="H256" s="80">
        <f t="shared" si="128"/>
        <v>329</v>
      </c>
      <c r="I256" s="80">
        <f t="shared" si="128"/>
        <v>79</v>
      </c>
      <c r="J256" s="81">
        <f t="shared" si="128"/>
        <v>2</v>
      </c>
    </row>
    <row r="257" spans="1:10" ht="25.5" customHeight="1">
      <c r="A257" s="82"/>
      <c r="B257" s="13" t="s">
        <v>15</v>
      </c>
      <c r="C257" s="18">
        <f>SUM(D257:J257)</f>
        <v>52545</v>
      </c>
      <c r="D257" s="19">
        <f>D73</f>
        <v>6339</v>
      </c>
      <c r="E257" s="19">
        <f t="shared" si="128"/>
        <v>6333</v>
      </c>
      <c r="F257" s="19">
        <f t="shared" si="128"/>
        <v>6467</v>
      </c>
      <c r="G257" s="19">
        <f t="shared" si="128"/>
        <v>7204</v>
      </c>
      <c r="H257" s="19">
        <f t="shared" si="128"/>
        <v>7854</v>
      </c>
      <c r="I257" s="19">
        <f t="shared" si="128"/>
        <v>9811</v>
      </c>
      <c r="J257" s="20">
        <f t="shared" si="128"/>
        <v>8537</v>
      </c>
    </row>
    <row r="258" spans="1:10" ht="25.5" customHeight="1">
      <c r="A258" s="82"/>
      <c r="B258" s="13"/>
      <c r="C258" s="35"/>
      <c r="D258" s="22">
        <f t="shared" ref="D258:J258" si="129">ROUND(D256/D257,5)</f>
        <v>8.0499999999999999E-3</v>
      </c>
      <c r="E258" s="22">
        <f t="shared" si="129"/>
        <v>3.6630000000000003E-2</v>
      </c>
      <c r="F258" s="22">
        <f t="shared" si="129"/>
        <v>8.4269999999999998E-2</v>
      </c>
      <c r="G258" s="22">
        <f t="shared" si="129"/>
        <v>9.0509999999999993E-2</v>
      </c>
      <c r="H258" s="22">
        <f t="shared" si="129"/>
        <v>4.1889999999999997E-2</v>
      </c>
      <c r="I258" s="22">
        <f t="shared" si="129"/>
        <v>8.0499999999999999E-3</v>
      </c>
      <c r="J258" s="23">
        <f t="shared" si="129"/>
        <v>2.3000000000000001E-4</v>
      </c>
    </row>
    <row r="259" spans="1:10" ht="25.5" customHeight="1">
      <c r="A259" s="83"/>
      <c r="B259" s="39" t="s">
        <v>16</v>
      </c>
      <c r="C259" s="40">
        <f>SUM(D259+E259+F259+G259+H259+I259+J259)</f>
        <v>1.34815</v>
      </c>
      <c r="D259" s="41">
        <f t="shared" ref="D259:J259" si="130">ROUND(D258*5,5)</f>
        <v>4.0250000000000001E-2</v>
      </c>
      <c r="E259" s="41">
        <f t="shared" si="130"/>
        <v>0.18315000000000001</v>
      </c>
      <c r="F259" s="41">
        <f t="shared" si="130"/>
        <v>0.42135</v>
      </c>
      <c r="G259" s="41">
        <f t="shared" si="130"/>
        <v>0.45255000000000001</v>
      </c>
      <c r="H259" s="41">
        <f t="shared" si="130"/>
        <v>0.20945</v>
      </c>
      <c r="I259" s="41">
        <f t="shared" si="130"/>
        <v>4.0250000000000001E-2</v>
      </c>
      <c r="J259" s="52">
        <f t="shared" si="130"/>
        <v>1.15E-3</v>
      </c>
    </row>
    <row r="260" spans="1:10" ht="25.5" customHeight="1">
      <c r="A260" s="79" t="s">
        <v>84</v>
      </c>
      <c r="B260" s="29" t="s">
        <v>14</v>
      </c>
      <c r="C260" s="14">
        <f>D260+E260+F260+G260+H260+I260+J260</f>
        <v>2406</v>
      </c>
      <c r="D260" s="80">
        <f>SUM(D28,D98,D102,D114)</f>
        <v>44</v>
      </c>
      <c r="E260" s="80">
        <f t="shared" ref="D260:J261" si="131">SUM(E28,E98,E102,E114)</f>
        <v>264</v>
      </c>
      <c r="F260" s="80">
        <f t="shared" si="131"/>
        <v>685</v>
      </c>
      <c r="G260" s="80">
        <f t="shared" si="131"/>
        <v>843</v>
      </c>
      <c r="H260" s="80">
        <f t="shared" si="131"/>
        <v>457</v>
      </c>
      <c r="I260" s="80">
        <f t="shared" si="131"/>
        <v>113</v>
      </c>
      <c r="J260" s="81">
        <f t="shared" si="131"/>
        <v>0</v>
      </c>
    </row>
    <row r="261" spans="1:10" ht="25.5" customHeight="1">
      <c r="A261" s="82"/>
      <c r="B261" s="13" t="s">
        <v>15</v>
      </c>
      <c r="C261" s="18">
        <f>SUM(D261:J261)</f>
        <v>61694</v>
      </c>
      <c r="D261" s="19">
        <f t="shared" si="131"/>
        <v>7431</v>
      </c>
      <c r="E261" s="19">
        <f t="shared" si="131"/>
        <v>7072</v>
      </c>
      <c r="F261" s="19">
        <f t="shared" si="131"/>
        <v>7517</v>
      </c>
      <c r="G261" s="19">
        <f t="shared" si="131"/>
        <v>8589</v>
      </c>
      <c r="H261" s="19">
        <f t="shared" si="131"/>
        <v>9473</v>
      </c>
      <c r="I261" s="19">
        <f t="shared" si="131"/>
        <v>11525</v>
      </c>
      <c r="J261" s="20">
        <f t="shared" si="131"/>
        <v>10087</v>
      </c>
    </row>
    <row r="262" spans="1:10" ht="25.5" customHeight="1">
      <c r="A262" s="82"/>
      <c r="B262" s="13"/>
      <c r="C262" s="35"/>
      <c r="D262" s="22">
        <f t="shared" ref="D262:J262" si="132">ROUND(D260/D261,5)</f>
        <v>5.9199999999999999E-3</v>
      </c>
      <c r="E262" s="22">
        <f t="shared" si="132"/>
        <v>3.7330000000000002E-2</v>
      </c>
      <c r="F262" s="22">
        <f t="shared" si="132"/>
        <v>9.1130000000000003E-2</v>
      </c>
      <c r="G262" s="22">
        <f t="shared" si="132"/>
        <v>9.8150000000000001E-2</v>
      </c>
      <c r="H262" s="22">
        <f t="shared" si="132"/>
        <v>4.8239999999999998E-2</v>
      </c>
      <c r="I262" s="22">
        <f t="shared" si="132"/>
        <v>9.7999999999999997E-3</v>
      </c>
      <c r="J262" s="23">
        <f t="shared" si="132"/>
        <v>0</v>
      </c>
    </row>
    <row r="263" spans="1:10" ht="25.5" customHeight="1">
      <c r="A263" s="83"/>
      <c r="B263" s="39" t="s">
        <v>16</v>
      </c>
      <c r="C263" s="40">
        <f>SUM(D263+E263+F263+G263+H263+I263+J263)</f>
        <v>1.45285</v>
      </c>
      <c r="D263" s="41">
        <f t="shared" ref="D263:J263" si="133">ROUND(D262*5,5)</f>
        <v>2.9600000000000001E-2</v>
      </c>
      <c r="E263" s="41">
        <f t="shared" si="133"/>
        <v>0.18665000000000001</v>
      </c>
      <c r="F263" s="41">
        <f t="shared" si="133"/>
        <v>0.45565</v>
      </c>
      <c r="G263" s="41">
        <f t="shared" si="133"/>
        <v>0.49075000000000002</v>
      </c>
      <c r="H263" s="41">
        <f t="shared" si="133"/>
        <v>0.2412</v>
      </c>
      <c r="I263" s="41">
        <f t="shared" si="133"/>
        <v>4.9000000000000002E-2</v>
      </c>
      <c r="J263" s="52">
        <f t="shared" si="133"/>
        <v>0</v>
      </c>
    </row>
    <row r="264" spans="1:10" ht="25.5" customHeight="1">
      <c r="A264" s="79" t="s">
        <v>85</v>
      </c>
      <c r="B264" s="29" t="s">
        <v>14</v>
      </c>
      <c r="C264" s="14">
        <f>D264+E264+F264+G264+H264+I264+J264</f>
        <v>3839</v>
      </c>
      <c r="D264" s="80">
        <f>SUM(D60,D80,D94)</f>
        <v>35</v>
      </c>
      <c r="E264" s="80">
        <f t="shared" ref="D264:J265" si="134">SUM(E60,E80,E94)</f>
        <v>250</v>
      </c>
      <c r="F264" s="80">
        <f t="shared" si="134"/>
        <v>945</v>
      </c>
      <c r="G264" s="80">
        <f t="shared" si="134"/>
        <v>1452</v>
      </c>
      <c r="H264" s="80">
        <f t="shared" si="134"/>
        <v>937</v>
      </c>
      <c r="I264" s="80">
        <f t="shared" si="134"/>
        <v>218</v>
      </c>
      <c r="J264" s="81">
        <f t="shared" si="134"/>
        <v>2</v>
      </c>
    </row>
    <row r="265" spans="1:10" ht="25.5" customHeight="1">
      <c r="A265" s="82"/>
      <c r="B265" s="13" t="s">
        <v>15</v>
      </c>
      <c r="C265" s="18">
        <f>SUM(D265:J265)</f>
        <v>101274</v>
      </c>
      <c r="D265" s="19">
        <f t="shared" si="134"/>
        <v>10996</v>
      </c>
      <c r="E265" s="19">
        <f t="shared" si="134"/>
        <v>11028</v>
      </c>
      <c r="F265" s="19">
        <f t="shared" si="134"/>
        <v>12002</v>
      </c>
      <c r="G265" s="19">
        <f t="shared" si="134"/>
        <v>13770</v>
      </c>
      <c r="H265" s="19">
        <f t="shared" si="134"/>
        <v>16118</v>
      </c>
      <c r="I265" s="19">
        <f t="shared" si="134"/>
        <v>19833</v>
      </c>
      <c r="J265" s="20">
        <f t="shared" si="134"/>
        <v>17527</v>
      </c>
    </row>
    <row r="266" spans="1:10" ht="25.5" customHeight="1">
      <c r="A266" s="82"/>
      <c r="B266" s="13"/>
      <c r="C266" s="35"/>
      <c r="D266" s="22">
        <f t="shared" ref="D266:J266" si="135">ROUND(D264/D265,5)</f>
        <v>3.1800000000000001E-3</v>
      </c>
      <c r="E266" s="22">
        <f t="shared" si="135"/>
        <v>2.2669999999999999E-2</v>
      </c>
      <c r="F266" s="22">
        <f t="shared" si="135"/>
        <v>7.8740000000000004E-2</v>
      </c>
      <c r="G266" s="22">
        <f t="shared" si="135"/>
        <v>0.10545</v>
      </c>
      <c r="H266" s="22">
        <f t="shared" si="135"/>
        <v>5.8130000000000001E-2</v>
      </c>
      <c r="I266" s="22">
        <f t="shared" si="135"/>
        <v>1.099E-2</v>
      </c>
      <c r="J266" s="23">
        <f t="shared" si="135"/>
        <v>1.1E-4</v>
      </c>
    </row>
    <row r="267" spans="1:10" ht="25.5" customHeight="1">
      <c r="A267" s="83"/>
      <c r="B267" s="39" t="s">
        <v>16</v>
      </c>
      <c r="C267" s="40">
        <f>SUM(D267+E267+F267+G267+H267+I267+J267)</f>
        <v>1.3963500000000002</v>
      </c>
      <c r="D267" s="41">
        <f t="shared" ref="D267:J267" si="136">ROUND(D266*5,5)</f>
        <v>1.5900000000000001E-2</v>
      </c>
      <c r="E267" s="41">
        <f t="shared" si="136"/>
        <v>0.11335000000000001</v>
      </c>
      <c r="F267" s="41">
        <f t="shared" si="136"/>
        <v>0.39369999999999999</v>
      </c>
      <c r="G267" s="41">
        <f t="shared" si="136"/>
        <v>0.52725</v>
      </c>
      <c r="H267" s="41">
        <f t="shared" si="136"/>
        <v>0.29065000000000002</v>
      </c>
      <c r="I267" s="41">
        <f t="shared" si="136"/>
        <v>5.4949999999999999E-2</v>
      </c>
      <c r="J267" s="52">
        <f t="shared" si="136"/>
        <v>5.5000000000000003E-4</v>
      </c>
    </row>
    <row r="268" spans="1:10" ht="25.5" customHeight="1">
      <c r="A268" s="79" t="s">
        <v>86</v>
      </c>
      <c r="B268" s="29" t="s">
        <v>14</v>
      </c>
      <c r="C268" s="14">
        <f>D268+E268+F268+G268+H268+I268+J268</f>
        <v>592</v>
      </c>
      <c r="D268" s="80">
        <f t="shared" ref="D268:J269" si="137">SUM(D142,D166,D172,D176)</f>
        <v>9</v>
      </c>
      <c r="E268" s="80">
        <f t="shared" si="137"/>
        <v>70</v>
      </c>
      <c r="F268" s="80">
        <f t="shared" si="137"/>
        <v>169</v>
      </c>
      <c r="G268" s="80">
        <f t="shared" si="137"/>
        <v>187</v>
      </c>
      <c r="H268" s="80">
        <f t="shared" si="137"/>
        <v>132</v>
      </c>
      <c r="I268" s="80">
        <f t="shared" si="137"/>
        <v>25</v>
      </c>
      <c r="J268" s="81">
        <f t="shared" si="137"/>
        <v>0</v>
      </c>
    </row>
    <row r="269" spans="1:10" ht="25.5" customHeight="1">
      <c r="A269" s="82"/>
      <c r="B269" s="13" t="s">
        <v>15</v>
      </c>
      <c r="C269" s="18">
        <f>SUM(D269:J269)</f>
        <v>18858</v>
      </c>
      <c r="D269" s="19">
        <f t="shared" si="137"/>
        <v>2502</v>
      </c>
      <c r="E269" s="19">
        <f t="shared" si="137"/>
        <v>2322</v>
      </c>
      <c r="F269" s="19">
        <f t="shared" si="137"/>
        <v>2222</v>
      </c>
      <c r="G269" s="19">
        <f t="shared" si="137"/>
        <v>2357</v>
      </c>
      <c r="H269" s="19">
        <f t="shared" si="137"/>
        <v>2750</v>
      </c>
      <c r="I269" s="19">
        <f t="shared" si="137"/>
        <v>3486</v>
      </c>
      <c r="J269" s="20">
        <f t="shared" si="137"/>
        <v>3219</v>
      </c>
    </row>
    <row r="270" spans="1:10" ht="25.5" customHeight="1">
      <c r="A270" s="82"/>
      <c r="B270" s="13"/>
      <c r="C270" s="35"/>
      <c r="D270" s="22">
        <f t="shared" ref="D270:J270" si="138">ROUND(D268/D269,5)</f>
        <v>3.5999999999999999E-3</v>
      </c>
      <c r="E270" s="22">
        <f t="shared" si="138"/>
        <v>3.015E-2</v>
      </c>
      <c r="F270" s="22">
        <f t="shared" si="138"/>
        <v>7.6060000000000003E-2</v>
      </c>
      <c r="G270" s="22">
        <f t="shared" si="138"/>
        <v>7.9339999999999994E-2</v>
      </c>
      <c r="H270" s="22">
        <f t="shared" si="138"/>
        <v>4.8000000000000001E-2</v>
      </c>
      <c r="I270" s="22">
        <f t="shared" si="138"/>
        <v>7.1700000000000002E-3</v>
      </c>
      <c r="J270" s="23">
        <f t="shared" si="138"/>
        <v>0</v>
      </c>
    </row>
    <row r="271" spans="1:10" ht="25.5" customHeight="1">
      <c r="A271" s="83"/>
      <c r="B271" s="39" t="s">
        <v>16</v>
      </c>
      <c r="C271" s="40">
        <f>SUM(D271+E271+F271+G271+H271+I271+J271)</f>
        <v>1.2216</v>
      </c>
      <c r="D271" s="41">
        <f t="shared" ref="D271:J271" si="139">ROUND(D270*5,5)</f>
        <v>1.7999999999999999E-2</v>
      </c>
      <c r="E271" s="41">
        <f t="shared" si="139"/>
        <v>0.15075</v>
      </c>
      <c r="F271" s="41">
        <f t="shared" si="139"/>
        <v>0.38030000000000003</v>
      </c>
      <c r="G271" s="41">
        <f t="shared" si="139"/>
        <v>0.3967</v>
      </c>
      <c r="H271" s="41">
        <f t="shared" si="139"/>
        <v>0.24</v>
      </c>
      <c r="I271" s="41">
        <f t="shared" si="139"/>
        <v>3.585E-2</v>
      </c>
      <c r="J271" s="52">
        <f t="shared" si="139"/>
        <v>0</v>
      </c>
    </row>
    <row r="272" spans="1:10" ht="25.5" customHeight="1">
      <c r="A272" s="79" t="s">
        <v>87</v>
      </c>
      <c r="B272" s="29" t="s">
        <v>14</v>
      </c>
      <c r="C272" s="14">
        <f>D272+E272+F272+G272+H272+I272+J272</f>
        <v>1006</v>
      </c>
      <c r="D272" s="80">
        <f>SUM(,D138,D56,D12)</f>
        <v>18</v>
      </c>
      <c r="E272" s="80">
        <f t="shared" ref="D272:J273" si="140">SUM(,E138,E56,E12)</f>
        <v>146</v>
      </c>
      <c r="F272" s="80">
        <f t="shared" si="140"/>
        <v>290</v>
      </c>
      <c r="G272" s="80">
        <f t="shared" si="140"/>
        <v>332</v>
      </c>
      <c r="H272" s="80">
        <f t="shared" si="140"/>
        <v>188</v>
      </c>
      <c r="I272" s="80">
        <f t="shared" si="140"/>
        <v>32</v>
      </c>
      <c r="J272" s="81">
        <f t="shared" si="140"/>
        <v>0</v>
      </c>
    </row>
    <row r="273" spans="1:10" ht="25.5" customHeight="1">
      <c r="A273" s="82"/>
      <c r="B273" s="13" t="s">
        <v>15</v>
      </c>
      <c r="C273" s="18">
        <f>SUM(D273:J273)</f>
        <v>28902</v>
      </c>
      <c r="D273" s="19">
        <f t="shared" si="140"/>
        <v>3703</v>
      </c>
      <c r="E273" s="19">
        <f t="shared" si="140"/>
        <v>3605</v>
      </c>
      <c r="F273" s="19">
        <f t="shared" si="140"/>
        <v>3430</v>
      </c>
      <c r="G273" s="19">
        <f t="shared" si="140"/>
        <v>3866</v>
      </c>
      <c r="H273" s="19">
        <f t="shared" si="140"/>
        <v>4255</v>
      </c>
      <c r="I273" s="19">
        <f t="shared" si="140"/>
        <v>5150</v>
      </c>
      <c r="J273" s="20">
        <f t="shared" si="140"/>
        <v>4893</v>
      </c>
    </row>
    <row r="274" spans="1:10" ht="25.5" customHeight="1">
      <c r="A274" s="82"/>
      <c r="B274" s="13"/>
      <c r="C274" s="35"/>
      <c r="D274" s="22">
        <f t="shared" ref="D274:J274" si="141">ROUND(D272/D273,5)</f>
        <v>4.8599999999999997E-3</v>
      </c>
      <c r="E274" s="22">
        <f t="shared" si="141"/>
        <v>4.0500000000000001E-2</v>
      </c>
      <c r="F274" s="22">
        <f t="shared" si="141"/>
        <v>8.455E-2</v>
      </c>
      <c r="G274" s="22">
        <f t="shared" si="141"/>
        <v>8.5879999999999998E-2</v>
      </c>
      <c r="H274" s="22">
        <f t="shared" si="141"/>
        <v>4.4179999999999997E-2</v>
      </c>
      <c r="I274" s="22">
        <f t="shared" si="141"/>
        <v>6.2100000000000002E-3</v>
      </c>
      <c r="J274" s="23">
        <f t="shared" si="141"/>
        <v>0</v>
      </c>
    </row>
    <row r="275" spans="1:10" ht="25.5" customHeight="1">
      <c r="A275" s="83"/>
      <c r="B275" s="39" t="s">
        <v>16</v>
      </c>
      <c r="C275" s="40">
        <f>SUM(D275+E275+F275+G275+H275+I275+J275)</f>
        <v>1.3309000000000002</v>
      </c>
      <c r="D275" s="41">
        <f t="shared" ref="D275:J275" si="142">ROUND(D274*5,5)</f>
        <v>2.4299999999999999E-2</v>
      </c>
      <c r="E275" s="41">
        <f t="shared" si="142"/>
        <v>0.20250000000000001</v>
      </c>
      <c r="F275" s="41">
        <f t="shared" si="142"/>
        <v>0.42275000000000001</v>
      </c>
      <c r="G275" s="41">
        <f t="shared" si="142"/>
        <v>0.4294</v>
      </c>
      <c r="H275" s="41">
        <f t="shared" si="142"/>
        <v>0.22090000000000001</v>
      </c>
      <c r="I275" s="41">
        <f t="shared" si="142"/>
        <v>3.1050000000000001E-2</v>
      </c>
      <c r="J275" s="52">
        <f t="shared" si="142"/>
        <v>0</v>
      </c>
    </row>
    <row r="276" spans="1:10" ht="25.5" customHeight="1">
      <c r="A276" s="79" t="s">
        <v>88</v>
      </c>
      <c r="B276" s="29" t="s">
        <v>14</v>
      </c>
      <c r="C276" s="14">
        <f>D276+E276+F276+G276+H276+I276+J276</f>
        <v>1239</v>
      </c>
      <c r="D276" s="84">
        <f>SUM(D52,D154,D180,D146,D188,D184)</f>
        <v>34</v>
      </c>
      <c r="E276" s="80">
        <f t="shared" ref="E276:J277" si="143">SUM(E52,E154,E180,E146,E188,E184)</f>
        <v>166</v>
      </c>
      <c r="F276" s="80">
        <f t="shared" si="143"/>
        <v>320</v>
      </c>
      <c r="G276" s="80">
        <f t="shared" si="143"/>
        <v>403</v>
      </c>
      <c r="H276" s="80">
        <f t="shared" si="143"/>
        <v>263</v>
      </c>
      <c r="I276" s="80">
        <f t="shared" si="143"/>
        <v>52</v>
      </c>
      <c r="J276" s="81">
        <f t="shared" si="143"/>
        <v>1</v>
      </c>
    </row>
    <row r="277" spans="1:10" ht="25.5" customHeight="1">
      <c r="A277" s="82"/>
      <c r="B277" s="13" t="s">
        <v>15</v>
      </c>
      <c r="C277" s="18">
        <f>SUM(D277:J277)</f>
        <v>37672</v>
      </c>
      <c r="D277" s="19">
        <f>SUM(D53,D155,D181,D147,D189,D185)</f>
        <v>4905</v>
      </c>
      <c r="E277" s="19">
        <f t="shared" si="143"/>
        <v>4790</v>
      </c>
      <c r="F277" s="19">
        <f t="shared" si="143"/>
        <v>4507</v>
      </c>
      <c r="G277" s="19">
        <f t="shared" si="143"/>
        <v>4981</v>
      </c>
      <c r="H277" s="19">
        <f t="shared" si="143"/>
        <v>5410</v>
      </c>
      <c r="I277" s="19">
        <f t="shared" si="143"/>
        <v>6636</v>
      </c>
      <c r="J277" s="20">
        <f t="shared" si="143"/>
        <v>6443</v>
      </c>
    </row>
    <row r="278" spans="1:10" ht="25.5" customHeight="1">
      <c r="A278" s="82"/>
      <c r="B278" s="13"/>
      <c r="C278" s="35"/>
      <c r="D278" s="22">
        <f t="shared" ref="D278:J278" si="144">ROUND(D276/D277,5)</f>
        <v>6.9300000000000004E-3</v>
      </c>
      <c r="E278" s="22">
        <f t="shared" si="144"/>
        <v>3.4660000000000003E-2</v>
      </c>
      <c r="F278" s="22">
        <f t="shared" si="144"/>
        <v>7.0999999999999994E-2</v>
      </c>
      <c r="G278" s="22">
        <f t="shared" si="144"/>
        <v>8.0909999999999996E-2</v>
      </c>
      <c r="H278" s="22">
        <f t="shared" si="144"/>
        <v>4.861E-2</v>
      </c>
      <c r="I278" s="22">
        <f t="shared" si="144"/>
        <v>7.8399999999999997E-3</v>
      </c>
      <c r="J278" s="23">
        <f t="shared" si="144"/>
        <v>1.6000000000000001E-4</v>
      </c>
    </row>
    <row r="279" spans="1:10" ht="25.5" customHeight="1">
      <c r="A279" s="83"/>
      <c r="B279" s="39" t="s">
        <v>16</v>
      </c>
      <c r="C279" s="40">
        <f>SUM(D279+E279+F279+G279+H279+I279+J279)</f>
        <v>1.2505499999999998</v>
      </c>
      <c r="D279" s="41">
        <f t="shared" ref="D279:J279" si="145">ROUND(D278*5,5)</f>
        <v>3.465E-2</v>
      </c>
      <c r="E279" s="41">
        <f t="shared" si="145"/>
        <v>0.17330000000000001</v>
      </c>
      <c r="F279" s="41">
        <f t="shared" si="145"/>
        <v>0.35499999999999998</v>
      </c>
      <c r="G279" s="41">
        <f t="shared" si="145"/>
        <v>0.40455000000000002</v>
      </c>
      <c r="H279" s="41">
        <f t="shared" si="145"/>
        <v>0.24304999999999999</v>
      </c>
      <c r="I279" s="41">
        <f t="shared" si="145"/>
        <v>3.9199999999999999E-2</v>
      </c>
      <c r="J279" s="52">
        <f t="shared" si="145"/>
        <v>8.0000000000000004E-4</v>
      </c>
    </row>
    <row r="280" spans="1:10" ht="25.5" customHeight="1">
      <c r="A280" s="79" t="s">
        <v>89</v>
      </c>
      <c r="B280" s="29" t="s">
        <v>14</v>
      </c>
      <c r="C280" s="14">
        <f>D280+E280+F280+G280+H280+I280+J280</f>
        <v>687</v>
      </c>
      <c r="D280" s="80">
        <f t="shared" ref="D280:J281" si="146">SUM(D24,D90,D134,D224)</f>
        <v>6</v>
      </c>
      <c r="E280" s="80">
        <f t="shared" si="146"/>
        <v>62</v>
      </c>
      <c r="F280" s="80">
        <f t="shared" si="146"/>
        <v>169</v>
      </c>
      <c r="G280" s="80">
        <f t="shared" si="146"/>
        <v>258</v>
      </c>
      <c r="H280" s="80">
        <f t="shared" si="146"/>
        <v>153</v>
      </c>
      <c r="I280" s="80">
        <f t="shared" si="146"/>
        <v>39</v>
      </c>
      <c r="J280" s="81">
        <f t="shared" si="146"/>
        <v>0</v>
      </c>
    </row>
    <row r="281" spans="1:10" ht="25.5" customHeight="1">
      <c r="A281" s="82"/>
      <c r="B281" s="13" t="s">
        <v>15</v>
      </c>
      <c r="C281" s="18">
        <f>SUM(D281:J281)</f>
        <v>20199</v>
      </c>
      <c r="D281" s="19">
        <f t="shared" si="146"/>
        <v>2510</v>
      </c>
      <c r="E281" s="19">
        <f t="shared" si="146"/>
        <v>2434</v>
      </c>
      <c r="F281" s="19">
        <f t="shared" si="146"/>
        <v>2084</v>
      </c>
      <c r="G281" s="19">
        <f t="shared" si="146"/>
        <v>2598</v>
      </c>
      <c r="H281" s="19">
        <f t="shared" si="146"/>
        <v>3226</v>
      </c>
      <c r="I281" s="19">
        <f t="shared" si="146"/>
        <v>3829</v>
      </c>
      <c r="J281" s="20">
        <f t="shared" si="146"/>
        <v>3518</v>
      </c>
    </row>
    <row r="282" spans="1:10" ht="25.5" customHeight="1">
      <c r="A282" s="82"/>
      <c r="B282" s="13"/>
      <c r="C282" s="35"/>
      <c r="D282" s="22">
        <f t="shared" ref="D282:J282" si="147">ROUND(D280/D281,5)</f>
        <v>2.3900000000000002E-3</v>
      </c>
      <c r="E282" s="22">
        <f t="shared" si="147"/>
        <v>2.547E-2</v>
      </c>
      <c r="F282" s="22">
        <f t="shared" si="147"/>
        <v>8.1089999999999995E-2</v>
      </c>
      <c r="G282" s="22">
        <f t="shared" si="147"/>
        <v>9.9309999999999996E-2</v>
      </c>
      <c r="H282" s="22">
        <f t="shared" si="147"/>
        <v>4.743E-2</v>
      </c>
      <c r="I282" s="22">
        <f t="shared" si="147"/>
        <v>1.0189999999999999E-2</v>
      </c>
      <c r="J282" s="23">
        <f t="shared" si="147"/>
        <v>0</v>
      </c>
    </row>
    <row r="283" spans="1:10" ht="25.5" customHeight="1" thickBot="1">
      <c r="A283" s="85"/>
      <c r="B283" s="60" t="s">
        <v>16</v>
      </c>
      <c r="C283" s="61">
        <f>SUM(D283+E283+F283+G283+H283+I283+J283)</f>
        <v>1.3293999999999999</v>
      </c>
      <c r="D283" s="86">
        <f t="shared" ref="D283:J283" si="148">ROUND(D282*5,5)</f>
        <v>1.1950000000000001E-2</v>
      </c>
      <c r="E283" s="86">
        <f t="shared" si="148"/>
        <v>0.12734999999999999</v>
      </c>
      <c r="F283" s="86">
        <f t="shared" si="148"/>
        <v>0.40544999999999998</v>
      </c>
      <c r="G283" s="86">
        <f t="shared" si="148"/>
        <v>0.49654999999999999</v>
      </c>
      <c r="H283" s="86">
        <f t="shared" si="148"/>
        <v>0.23715</v>
      </c>
      <c r="I283" s="86">
        <f t="shared" si="148"/>
        <v>5.0950000000000002E-2</v>
      </c>
      <c r="J283" s="87">
        <f t="shared" si="148"/>
        <v>0</v>
      </c>
    </row>
  </sheetData>
  <mergeCells count="2">
    <mergeCell ref="A228:J228"/>
    <mergeCell ref="A229:J229"/>
  </mergeCells>
  <phoneticPr fontId="3"/>
  <pageMargins left="0.62992125984251968" right="0.62992125984251968" top="0.62992125984251968" bottom="0.39370078740157483" header="0.51181102362204722" footer="0.51181102362204722"/>
  <pageSetup paperSize="9" scale="39" fitToHeight="0" orientation="portrait" r:id="rId1"/>
  <headerFooter alignWithMargins="0"/>
  <rowBreaks count="3" manualBreakCount="3">
    <brk id="87" max="9" man="1"/>
    <brk id="169" max="9" man="1"/>
    <brk id="2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82"/>
  <sheetViews>
    <sheetView view="pageBreakPreview" zoomScale="60" zoomScaleNormal="100" workbookViewId="0">
      <selection activeCell="B30" sqref="B30"/>
    </sheetView>
  </sheetViews>
  <sheetFormatPr defaultRowHeight="14.25"/>
  <cols>
    <col min="1" max="1" width="16" style="89" customWidth="1"/>
    <col min="2" max="2" width="52.796875" style="89" customWidth="1"/>
    <col min="3" max="16384" width="8.796875" style="89"/>
  </cols>
  <sheetData>
    <row r="1" spans="1:2" ht="17.25">
      <c r="A1" s="93" t="s">
        <v>90</v>
      </c>
      <c r="B1" s="94"/>
    </row>
    <row r="2" spans="1:2" ht="17.25">
      <c r="A2" s="90"/>
      <c r="B2" s="90"/>
    </row>
    <row r="3" spans="1:2" ht="17.25">
      <c r="A3" s="90"/>
      <c r="B3" s="90"/>
    </row>
    <row r="5" spans="1:2">
      <c r="A5" s="89" t="s">
        <v>91</v>
      </c>
      <c r="B5" s="89" t="s">
        <v>92</v>
      </c>
    </row>
    <row r="8" spans="1:2">
      <c r="A8" s="89" t="s">
        <v>93</v>
      </c>
      <c r="B8" s="89" t="s">
        <v>94</v>
      </c>
    </row>
    <row r="11" spans="1:2">
      <c r="B11" s="89" t="s">
        <v>95</v>
      </c>
    </row>
    <row r="12" spans="1:2">
      <c r="A12" s="89" t="s">
        <v>96</v>
      </c>
      <c r="B12" s="89" t="s">
        <v>97</v>
      </c>
    </row>
    <row r="13" spans="1:2">
      <c r="B13" s="89" t="s">
        <v>98</v>
      </c>
    </row>
    <row r="16" spans="1:2">
      <c r="A16" s="89" t="s">
        <v>99</v>
      </c>
    </row>
    <row r="18" spans="1:1">
      <c r="A18" s="89" t="s">
        <v>100</v>
      </c>
    </row>
    <row r="20" spans="1:1">
      <c r="A20" s="89" t="s">
        <v>101</v>
      </c>
    </row>
    <row r="23" spans="1:1">
      <c r="A23" s="89" t="s">
        <v>102</v>
      </c>
    </row>
    <row r="25" spans="1:1">
      <c r="A25" s="89" t="s">
        <v>103</v>
      </c>
    </row>
    <row r="237" spans="1:10" ht="21">
      <c r="A237" s="91"/>
    </row>
    <row r="238" spans="1:10">
      <c r="A238" s="95"/>
      <c r="B238" s="95"/>
      <c r="C238" s="95"/>
      <c r="D238" s="95"/>
      <c r="E238" s="95"/>
      <c r="F238" s="95"/>
      <c r="G238" s="95"/>
      <c r="H238" s="95"/>
      <c r="I238" s="95"/>
      <c r="J238" s="95"/>
    </row>
    <row r="266" spans="3:3">
      <c r="C266" s="89">
        <f>SUM(D266:J266)</f>
        <v>0</v>
      </c>
    </row>
    <row r="270" spans="3:3">
      <c r="C270" s="89">
        <f>SUM(D270:J270)</f>
        <v>0</v>
      </c>
    </row>
    <row r="274" spans="3:3">
      <c r="C274" s="89">
        <f>SUM(D274:J274)</f>
        <v>0</v>
      </c>
    </row>
    <row r="278" spans="3:3">
      <c r="C278" s="89">
        <f>SUM(D278:J278)</f>
        <v>0</v>
      </c>
    </row>
    <row r="282" spans="3:3">
      <c r="C282" s="89">
        <f>SUM(D282:J282)</f>
        <v>0</v>
      </c>
    </row>
  </sheetData>
  <mergeCells count="2">
    <mergeCell ref="A1:B1"/>
    <mergeCell ref="A238:J238"/>
  </mergeCells>
  <phoneticPr fontId="3"/>
  <pageMargins left="0.78700000000000003" right="0.78700000000000003" top="0.98399999999999999" bottom="0.98399999999999999" header="0.51200000000000001" footer="0.51200000000000001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Ｈ27市町村合計特殊出生率  </vt:lpstr>
      <vt:lpstr>説明</vt:lpstr>
      <vt:lpstr>'Ｈ27市町村合計特殊出生率  '!Print_Area</vt:lpstr>
      <vt:lpstr>説明!Print_Area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2016-12-06T04:22:25Z</cp:lastPrinted>
  <dcterms:created xsi:type="dcterms:W3CDTF">2016-12-06T04:08:39Z</dcterms:created>
  <dcterms:modified xsi:type="dcterms:W3CDTF">2016-12-06T04:22:27Z</dcterms:modified>
</cp:coreProperties>
</file>