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cv002fst01\新型コロナウイルス感染症対策本部$\03_統制班\18　新型コロナ日報（知事説明資料）\予測ツール\"/>
    </mc:Choice>
  </mc:AlternateContent>
  <bookViews>
    <workbookView xWindow="-105" yWindow="495" windowWidth="38625" windowHeight="21225"/>
  </bookViews>
  <sheets>
    <sheet name="短期予測" sheetId="5" r:id="rId1"/>
    <sheet name="var" sheetId="3" state="hidden" r:id="rId2"/>
  </sheets>
  <definedNames>
    <definedName name="_xlnm.Print_Area" localSheetId="0">短期予測!$A$1:$AS$105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294" i="5" l="1"/>
  <c r="BL294" i="5"/>
  <c r="BJ294" i="5"/>
  <c r="BI294" i="5"/>
  <c r="BH294" i="5"/>
  <c r="BG294" i="5"/>
  <c r="BF294" i="5"/>
  <c r="BD294" i="5"/>
  <c r="BC294" i="5"/>
  <c r="BA294" i="5"/>
  <c r="AZ294" i="5"/>
  <c r="AY294" i="5"/>
  <c r="AX294" i="5"/>
  <c r="AW294" i="5"/>
  <c r="AU294" i="5"/>
  <c r="AT294" i="5"/>
  <c r="AR294" i="5"/>
  <c r="AQ294" i="5"/>
  <c r="AP294" i="5"/>
  <c r="AO294" i="5"/>
  <c r="AN294" i="5"/>
  <c r="AL294" i="5"/>
  <c r="AK294" i="5"/>
  <c r="AI294" i="5"/>
  <c r="AH294" i="5"/>
  <c r="AG294" i="5"/>
  <c r="AF294" i="5"/>
  <c r="AE294" i="5"/>
  <c r="AA98" i="5"/>
  <c r="F74" i="5"/>
  <c r="AI99" i="5" s="1"/>
  <c r="I67" i="5"/>
  <c r="B67" i="5"/>
  <c r="I61" i="5"/>
  <c r="I68" i="5" s="1"/>
  <c r="B74" i="5"/>
  <c r="AE99" i="5" s="1"/>
  <c r="H67" i="5"/>
  <c r="G67" i="5"/>
  <c r="F67" i="5"/>
  <c r="E67" i="5"/>
  <c r="D67" i="5"/>
  <c r="C67" i="5"/>
  <c r="B48" i="5"/>
  <c r="I53" i="5"/>
  <c r="I57" i="5" s="1"/>
  <c r="H53" i="5"/>
  <c r="H57" i="5" s="1"/>
  <c r="G53" i="5"/>
  <c r="G57" i="5" s="1"/>
  <c r="F53" i="5"/>
  <c r="F57" i="5" s="1"/>
  <c r="E53" i="5"/>
  <c r="E57" i="5" s="1"/>
  <c r="D53" i="5"/>
  <c r="D57" i="5" s="1"/>
  <c r="C53" i="5"/>
  <c r="C57" i="5" s="1"/>
  <c r="B53" i="5"/>
  <c r="B57" i="5" s="1"/>
  <c r="I52" i="5"/>
  <c r="H52" i="5"/>
  <c r="G52" i="5"/>
  <c r="F52" i="5"/>
  <c r="E52" i="5"/>
  <c r="D52" i="5"/>
  <c r="D51" i="5" s="1"/>
  <c r="D55" i="5" s="1"/>
  <c r="C52" i="5"/>
  <c r="C51" i="5" s="1"/>
  <c r="C55" i="5" s="1"/>
  <c r="B52" i="5"/>
  <c r="B51" i="5" s="1"/>
  <c r="B55" i="5" s="1"/>
  <c r="B49" i="5"/>
  <c r="H61" i="5"/>
  <c r="G61" i="5"/>
  <c r="F61" i="5"/>
  <c r="E61" i="5"/>
  <c r="D61" i="5"/>
  <c r="C61" i="5"/>
  <c r="B61" i="5"/>
  <c r="B45" i="5"/>
  <c r="C45" i="5" s="1"/>
  <c r="BK293" i="5"/>
  <c r="BB293" i="5"/>
  <c r="AS293" i="5"/>
  <c r="AJ293" i="5"/>
  <c r="AA293" i="5"/>
  <c r="AS160" i="5"/>
  <c r="AJ294" i="5" l="1"/>
  <c r="AS294" i="5"/>
  <c r="BK294" i="5"/>
  <c r="BB294" i="5"/>
  <c r="AN295" i="5"/>
  <c r="AT295" i="5"/>
  <c r="AZ295" i="5"/>
  <c r="AR295" i="5"/>
  <c r="BA295" i="5"/>
  <c r="AP295" i="5"/>
  <c r="BC295" i="5"/>
  <c r="BC296" i="5" s="1"/>
  <c r="AW295" i="5"/>
  <c r="AW296" i="5" s="1"/>
  <c r="BD295" i="5"/>
  <c r="BF295" i="5"/>
  <c r="AQ295" i="5"/>
  <c r="AY295" i="5"/>
  <c r="AY296" i="5" s="1"/>
  <c r="BG295" i="5"/>
  <c r="AX295" i="5"/>
  <c r="BI295" i="5"/>
  <c r="BI296" i="5" s="1"/>
  <c r="BJ295" i="5"/>
  <c r="BJ296" i="5" s="1"/>
  <c r="BL295" i="5"/>
  <c r="BL296" i="5" s="1"/>
  <c r="AO295" i="5"/>
  <c r="AU295" i="5"/>
  <c r="BH295" i="5"/>
  <c r="BH296" i="5" s="1"/>
  <c r="BH297" i="5" s="1"/>
  <c r="BM295" i="5"/>
  <c r="BM296" i="5" s="1"/>
  <c r="AZ296" i="5"/>
  <c r="AX296" i="5"/>
  <c r="BD296" i="5"/>
  <c r="I51" i="5"/>
  <c r="I55" i="5" s="1"/>
  <c r="G51" i="5"/>
  <c r="G55" i="5" s="1"/>
  <c r="F51" i="5"/>
  <c r="F55" i="5" s="1"/>
  <c r="E51" i="5"/>
  <c r="E55" i="5" s="1"/>
  <c r="H51" i="5"/>
  <c r="H55" i="5" s="1"/>
  <c r="I56" i="5"/>
  <c r="B68" i="5"/>
  <c r="AN161" i="5" s="1"/>
  <c r="AN162" i="5" s="1"/>
  <c r="D56" i="5"/>
  <c r="D59" i="5" s="1"/>
  <c r="D64" i="5" s="1"/>
  <c r="F56" i="5"/>
  <c r="E56" i="5"/>
  <c r="G56" i="5"/>
  <c r="H56" i="5"/>
  <c r="B56" i="5"/>
  <c r="B59" i="5" s="1"/>
  <c r="B64" i="5" s="1"/>
  <c r="C56" i="5"/>
  <c r="C59" i="5" s="1"/>
  <c r="C64" i="5" s="1"/>
  <c r="AJ98" i="5"/>
  <c r="AS222" i="5"/>
  <c r="BB98" i="5"/>
  <c r="BK98" i="5"/>
  <c r="BT98" i="5"/>
  <c r="B228" i="5"/>
  <c r="I163" i="5"/>
  <c r="I293" i="5" s="1"/>
  <c r="H163" i="5"/>
  <c r="H293" i="5" s="1"/>
  <c r="F163" i="5"/>
  <c r="F293" i="5" s="1"/>
  <c r="E163" i="5"/>
  <c r="E293" i="5" s="1"/>
  <c r="D163" i="5"/>
  <c r="D293" i="5" s="1"/>
  <c r="C163" i="5"/>
  <c r="C293" i="5" s="1"/>
  <c r="B163" i="5"/>
  <c r="B293" i="5" s="1"/>
  <c r="T98" i="5"/>
  <c r="S98" i="5"/>
  <c r="R98" i="5"/>
  <c r="Q98" i="5"/>
  <c r="P98" i="5"/>
  <c r="O98" i="5"/>
  <c r="N98" i="5"/>
  <c r="M98" i="5"/>
  <c r="C74" i="5"/>
  <c r="D74" i="5"/>
  <c r="E74" i="5"/>
  <c r="G74" i="5"/>
  <c r="H74" i="5"/>
  <c r="I74" i="5"/>
  <c r="B75" i="5"/>
  <c r="C75" i="5"/>
  <c r="D75" i="5"/>
  <c r="E75" i="5"/>
  <c r="F75" i="5"/>
  <c r="G75" i="5"/>
  <c r="H75" i="5"/>
  <c r="I75" i="5"/>
  <c r="F59" i="5" l="1"/>
  <c r="F64" i="5" s="1"/>
  <c r="BF296" i="5"/>
  <c r="G59" i="5"/>
  <c r="G64" i="5" s="1"/>
  <c r="BA296" i="5"/>
  <c r="BJ297" i="5" s="1"/>
  <c r="AS295" i="5"/>
  <c r="BK295" i="5"/>
  <c r="E59" i="5"/>
  <c r="E64" i="5" s="1"/>
  <c r="E65" i="5" s="1"/>
  <c r="I59" i="5"/>
  <c r="I64" i="5" s="1"/>
  <c r="I65" i="5" s="1"/>
  <c r="BB295" i="5"/>
  <c r="BB296" i="5" s="1"/>
  <c r="H59" i="5"/>
  <c r="H64" i="5" s="1"/>
  <c r="H65" i="5" s="1"/>
  <c r="BM297" i="5"/>
  <c r="BI297" i="5"/>
  <c r="BG296" i="5"/>
  <c r="BG297" i="5" s="1"/>
  <c r="BL297" i="5"/>
  <c r="BF297" i="5"/>
  <c r="AN223" i="5"/>
  <c r="AN224" i="5" s="1"/>
  <c r="AU161" i="5"/>
  <c r="AU223" i="5"/>
  <c r="AL99" i="5"/>
  <c r="AH99" i="5"/>
  <c r="AG99" i="5"/>
  <c r="AK99" i="5"/>
  <c r="AF99" i="5"/>
  <c r="AJ99" i="5"/>
  <c r="BM99" i="5"/>
  <c r="BV99" i="5"/>
  <c r="BD99" i="5"/>
  <c r="BD100" i="5" s="1"/>
  <c r="BC99" i="5"/>
  <c r="BU99" i="5"/>
  <c r="BL99" i="5"/>
  <c r="BB99" i="5"/>
  <c r="BK99" i="5"/>
  <c r="BT99" i="5"/>
  <c r="BJ99" i="5"/>
  <c r="BA99" i="5"/>
  <c r="BS99" i="5"/>
  <c r="BI99" i="5"/>
  <c r="AZ99" i="5"/>
  <c r="BR99" i="5"/>
  <c r="AY99" i="5"/>
  <c r="BH99" i="5"/>
  <c r="BQ99" i="5"/>
  <c r="BG99" i="5"/>
  <c r="AX99" i="5"/>
  <c r="BP99" i="5"/>
  <c r="BO99" i="5"/>
  <c r="AW99" i="5"/>
  <c r="BF99" i="5"/>
  <c r="Q293" i="5"/>
  <c r="B98" i="5"/>
  <c r="N293" i="5"/>
  <c r="M293" i="5"/>
  <c r="D98" i="5"/>
  <c r="O293" i="5"/>
  <c r="G98" i="5"/>
  <c r="R293" i="5"/>
  <c r="H98" i="5"/>
  <c r="S293" i="5"/>
  <c r="I98" i="5"/>
  <c r="T293" i="5"/>
  <c r="E98" i="5"/>
  <c r="P293" i="5"/>
  <c r="G163" i="5"/>
  <c r="D65" i="5"/>
  <c r="E68" i="5"/>
  <c r="AQ223" i="5" s="1"/>
  <c r="G65" i="5"/>
  <c r="C65" i="5"/>
  <c r="B65" i="5"/>
  <c r="V99" i="5" s="1"/>
  <c r="AE100" i="5" s="1"/>
  <c r="F65" i="5"/>
  <c r="Z99" i="5" s="1"/>
  <c r="AI100" i="5" s="1"/>
  <c r="F68" i="5"/>
  <c r="G68" i="5"/>
  <c r="AS161" i="5" s="1"/>
  <c r="C68" i="5"/>
  <c r="C228" i="5" s="1"/>
  <c r="H68" i="5"/>
  <c r="AT223" i="5" s="1"/>
  <c r="D68" i="5"/>
  <c r="AP223" i="5" s="1"/>
  <c r="I228" i="5"/>
  <c r="O99" i="5"/>
  <c r="S99" i="5"/>
  <c r="R99" i="5"/>
  <c r="N99" i="5"/>
  <c r="Q99" i="5"/>
  <c r="M99" i="5"/>
  <c r="T99" i="5"/>
  <c r="P99" i="5"/>
  <c r="F98" i="5"/>
  <c r="C98" i="5"/>
  <c r="AQ161" i="5" l="1"/>
  <c r="AT161" i="5"/>
  <c r="AO223" i="5"/>
  <c r="AS223" i="5"/>
  <c r="BB100" i="5" s="1"/>
  <c r="AO161" i="5"/>
  <c r="BC100" i="5"/>
  <c r="AN225" i="5"/>
  <c r="BK296" i="5"/>
  <c r="BK297" i="5" s="1"/>
  <c r="AO224" i="5"/>
  <c r="AW100" i="5"/>
  <c r="AW101" i="5" s="1"/>
  <c r="BH100" i="5"/>
  <c r="AT224" i="5"/>
  <c r="BP100" i="5"/>
  <c r="BQ100" i="5"/>
  <c r="BQ101" i="5" s="1"/>
  <c r="BV100" i="5"/>
  <c r="BT100" i="5"/>
  <c r="BF100" i="5"/>
  <c r="AO162" i="5"/>
  <c r="AT162" i="5"/>
  <c r="Y294" i="5"/>
  <c r="AH295" i="5" s="1"/>
  <c r="Z294" i="5"/>
  <c r="AI295" i="5" s="1"/>
  <c r="W294" i="5"/>
  <c r="AF295" i="5" s="1"/>
  <c r="AP161" i="5"/>
  <c r="AP162" i="5" s="1"/>
  <c r="AS162" i="5"/>
  <c r="AU162" i="5"/>
  <c r="AR161" i="5"/>
  <c r="AR162" i="5" s="1"/>
  <c r="AR163" i="5" s="1"/>
  <c r="AR223" i="5"/>
  <c r="AR224" i="5" s="1"/>
  <c r="AR225" i="5" s="1"/>
  <c r="AZ100" i="5"/>
  <c r="X99" i="5"/>
  <c r="AG100" i="5" s="1"/>
  <c r="X294" i="5"/>
  <c r="I69" i="5"/>
  <c r="AC294" i="5"/>
  <c r="Y99" i="5"/>
  <c r="AH100" i="5" s="1"/>
  <c r="B69" i="5"/>
  <c r="V294" i="5"/>
  <c r="AA99" i="5"/>
  <c r="AJ100" i="5" s="1"/>
  <c r="AA294" i="5"/>
  <c r="AB99" i="5"/>
  <c r="AK100" i="5" s="1"/>
  <c r="AB294" i="5"/>
  <c r="BK100" i="5"/>
  <c r="BL100" i="5"/>
  <c r="BL101" i="5" s="1"/>
  <c r="BS100" i="5"/>
  <c r="AP224" i="5"/>
  <c r="AQ224" i="5"/>
  <c r="AX100" i="5"/>
  <c r="AX101" i="5" s="1"/>
  <c r="AY100" i="5"/>
  <c r="AQ162" i="5"/>
  <c r="BR100" i="5"/>
  <c r="AU224" i="5"/>
  <c r="BD101" i="5" s="1"/>
  <c r="AN163" i="5"/>
  <c r="BM100" i="5"/>
  <c r="BM101" i="5" s="1"/>
  <c r="BU100" i="5"/>
  <c r="BJ100" i="5"/>
  <c r="BI100" i="5"/>
  <c r="BG100" i="5"/>
  <c r="BO100" i="5"/>
  <c r="BO101" i="5" s="1"/>
  <c r="AC99" i="5"/>
  <c r="AL100" i="5" s="1"/>
  <c r="W99" i="5"/>
  <c r="AF100" i="5" s="1"/>
  <c r="Z100" i="5"/>
  <c r="AI101" i="5" s="1"/>
  <c r="V100" i="5"/>
  <c r="AE101" i="5" s="1"/>
  <c r="J163" i="5"/>
  <c r="G293" i="5"/>
  <c r="J293" i="5" s="1"/>
  <c r="Q100" i="5"/>
  <c r="Q294" i="5"/>
  <c r="M100" i="5"/>
  <c r="M295" i="5" s="1"/>
  <c r="M294" i="5"/>
  <c r="T100" i="5"/>
  <c r="T295" i="5" s="1"/>
  <c r="T294" i="5"/>
  <c r="P100" i="5"/>
  <c r="P295" i="5" s="1"/>
  <c r="P294" i="5"/>
  <c r="N100" i="5"/>
  <c r="N294" i="5"/>
  <c r="R100" i="5"/>
  <c r="R294" i="5"/>
  <c r="S100" i="5"/>
  <c r="S295" i="5" s="1"/>
  <c r="S294" i="5"/>
  <c r="O100" i="5"/>
  <c r="O294" i="5"/>
  <c r="E69" i="5"/>
  <c r="F228" i="5"/>
  <c r="F69" i="5"/>
  <c r="G228" i="5"/>
  <c r="G69" i="5"/>
  <c r="D228" i="5"/>
  <c r="C69" i="5"/>
  <c r="H69" i="5"/>
  <c r="D69" i="5"/>
  <c r="H228" i="5"/>
  <c r="I229" i="5"/>
  <c r="E228" i="5"/>
  <c r="F99" i="5"/>
  <c r="E99" i="5"/>
  <c r="H99" i="5"/>
  <c r="I99" i="5"/>
  <c r="G99" i="5"/>
  <c r="J98" i="5"/>
  <c r="B99" i="5"/>
  <c r="C99" i="5"/>
  <c r="D99" i="5"/>
  <c r="G229" i="5" l="1"/>
  <c r="Z295" i="5"/>
  <c r="AI296" i="5" s="1"/>
  <c r="AS224" i="5"/>
  <c r="AS225" i="5" s="1"/>
  <c r="AW102" i="5"/>
  <c r="BF103" i="5" s="1"/>
  <c r="BC101" i="5"/>
  <c r="BF101" i="5"/>
  <c r="BF102" i="5" s="1"/>
  <c r="Y295" i="5"/>
  <c r="Y296" i="5" s="1"/>
  <c r="W295" i="5"/>
  <c r="AF296" i="5" s="1"/>
  <c r="BK101" i="5"/>
  <c r="BO102" i="5"/>
  <c r="BO103" i="5" s="1"/>
  <c r="AY101" i="5"/>
  <c r="AS163" i="5"/>
  <c r="BI101" i="5"/>
  <c r="X100" i="5"/>
  <c r="AG101" i="5" s="1"/>
  <c r="BL102" i="5"/>
  <c r="BT101" i="5"/>
  <c r="Y100" i="5"/>
  <c r="Y101" i="5" s="1"/>
  <c r="BU101" i="5"/>
  <c r="BU102" i="5" s="1"/>
  <c r="AA100" i="5"/>
  <c r="AJ101" i="5" s="1"/>
  <c r="BM102" i="5"/>
  <c r="BA100" i="5"/>
  <c r="BA101" i="5" s="1"/>
  <c r="BA102" i="5" s="1"/>
  <c r="AB100" i="5"/>
  <c r="AK101" i="5" s="1"/>
  <c r="AQ225" i="5"/>
  <c r="AP163" i="5"/>
  <c r="AR296" i="5"/>
  <c r="AQ163" i="5"/>
  <c r="AB295" i="5"/>
  <c r="AB296" i="5" s="1"/>
  <c r="AK295" i="5"/>
  <c r="AQ296" i="5"/>
  <c r="AC295" i="5"/>
  <c r="AC296" i="5" s="1"/>
  <c r="AL295" i="5"/>
  <c r="AJ295" i="5"/>
  <c r="AA295" i="5"/>
  <c r="AO296" i="5"/>
  <c r="X295" i="5"/>
  <c r="AG295" i="5"/>
  <c r="V295" i="5"/>
  <c r="V296" i="5" s="1"/>
  <c r="AE295" i="5"/>
  <c r="AN226" i="5"/>
  <c r="AP225" i="5"/>
  <c r="BH101" i="5"/>
  <c r="AT225" i="5"/>
  <c r="BG101" i="5"/>
  <c r="BG102" i="5" s="1"/>
  <c r="AO225" i="5"/>
  <c r="AX102" i="5" s="1"/>
  <c r="AT163" i="5"/>
  <c r="AR226" i="5"/>
  <c r="AO163" i="5"/>
  <c r="AR164" i="5"/>
  <c r="AU225" i="5"/>
  <c r="AU163" i="5"/>
  <c r="AZ101" i="5"/>
  <c r="AN164" i="5"/>
  <c r="BV101" i="5"/>
  <c r="BV102" i="5" s="1"/>
  <c r="BS101" i="5"/>
  <c r="BR101" i="5"/>
  <c r="BR102" i="5" s="1"/>
  <c r="BP101" i="5"/>
  <c r="Z101" i="5"/>
  <c r="AI102" i="5" s="1"/>
  <c r="V101" i="5"/>
  <c r="AE102" i="5" s="1"/>
  <c r="W100" i="5"/>
  <c r="W101" i="5" s="1"/>
  <c r="AC100" i="5"/>
  <c r="AC101" i="5" s="1"/>
  <c r="F229" i="5"/>
  <c r="M101" i="5"/>
  <c r="M102" i="5" s="1"/>
  <c r="P101" i="5"/>
  <c r="P102" i="5" s="1"/>
  <c r="T101" i="5"/>
  <c r="T296" i="5" s="1"/>
  <c r="O101" i="5"/>
  <c r="O295" i="5"/>
  <c r="N101" i="5"/>
  <c r="N295" i="5"/>
  <c r="Q101" i="5"/>
  <c r="Q295" i="5"/>
  <c r="R101" i="5"/>
  <c r="R295" i="5"/>
  <c r="S101" i="5"/>
  <c r="I164" i="5"/>
  <c r="I294" i="5" s="1"/>
  <c r="C164" i="5"/>
  <c r="C294" i="5" s="1"/>
  <c r="E164" i="5"/>
  <c r="E294" i="5" s="1"/>
  <c r="D164" i="5"/>
  <c r="D294" i="5" s="1"/>
  <c r="F164" i="5"/>
  <c r="F294" i="5" s="1"/>
  <c r="B164" i="5"/>
  <c r="B294" i="5" s="1"/>
  <c r="H164" i="5"/>
  <c r="H294" i="5" s="1"/>
  <c r="G164" i="5"/>
  <c r="G294" i="5" s="1"/>
  <c r="C229" i="5"/>
  <c r="H229" i="5"/>
  <c r="I230" i="5"/>
  <c r="J228" i="5"/>
  <c r="E229" i="5"/>
  <c r="D230" i="5"/>
  <c r="D229" i="5"/>
  <c r="J99" i="5"/>
  <c r="E100" i="5"/>
  <c r="C100" i="5"/>
  <c r="F100" i="5"/>
  <c r="D100" i="5"/>
  <c r="B100" i="5"/>
  <c r="H100" i="5"/>
  <c r="B229" i="5"/>
  <c r="G100" i="5"/>
  <c r="I100" i="5"/>
  <c r="G230" i="5"/>
  <c r="BB101" i="5" l="1"/>
  <c r="BK102" i="5" s="1"/>
  <c r="AW103" i="5"/>
  <c r="Z296" i="5"/>
  <c r="AI297" i="5" s="1"/>
  <c r="W296" i="5"/>
  <c r="AF297" i="5" s="1"/>
  <c r="AH296" i="5"/>
  <c r="AH297" i="5" s="1"/>
  <c r="BU103" i="5"/>
  <c r="BV103" i="5"/>
  <c r="AB101" i="5"/>
  <c r="AK102" i="5" s="1"/>
  <c r="X101" i="5"/>
  <c r="D166" i="5" s="1"/>
  <c r="AP164" i="5"/>
  <c r="AS164" i="5"/>
  <c r="W102" i="5"/>
  <c r="BT102" i="5"/>
  <c r="AA101" i="5"/>
  <c r="AJ102" i="5" s="1"/>
  <c r="X296" i="5"/>
  <c r="AA296" i="5"/>
  <c r="AZ102" i="5"/>
  <c r="AH101" i="5"/>
  <c r="AH102" i="5" s="1"/>
  <c r="Y102" i="5"/>
  <c r="Y103" i="5" s="1"/>
  <c r="AS226" i="5"/>
  <c r="AT164" i="5"/>
  <c r="AC297" i="5"/>
  <c r="M296" i="5"/>
  <c r="V297" i="5" s="1"/>
  <c r="P296" i="5"/>
  <c r="Y297" i="5" s="1"/>
  <c r="BJ101" i="5"/>
  <c r="BJ102" i="5" s="1"/>
  <c r="BJ103" i="5" s="1"/>
  <c r="AP226" i="5"/>
  <c r="BF104" i="5"/>
  <c r="AG296" i="5"/>
  <c r="AP296" i="5"/>
  <c r="AO297" i="5"/>
  <c r="AX297" i="5"/>
  <c r="AZ297" i="5"/>
  <c r="AE296" i="5"/>
  <c r="AE297" i="5" s="1"/>
  <c r="AN296" i="5"/>
  <c r="AJ296" i="5"/>
  <c r="AS296" i="5"/>
  <c r="AL101" i="5"/>
  <c r="AL102" i="5" s="1"/>
  <c r="AK296" i="5"/>
  <c r="AK297" i="5" s="1"/>
  <c r="AT296" i="5"/>
  <c r="AR297" i="5"/>
  <c r="BA297" i="5"/>
  <c r="AL296" i="5"/>
  <c r="AL297" i="5" s="1"/>
  <c r="AU296" i="5"/>
  <c r="BO104" i="5"/>
  <c r="BI102" i="5"/>
  <c r="AT226" i="5"/>
  <c r="BC102" i="5"/>
  <c r="BG103" i="5"/>
  <c r="AR165" i="5"/>
  <c r="BD102" i="5"/>
  <c r="BB102" i="5"/>
  <c r="AN227" i="5"/>
  <c r="AR227" i="5"/>
  <c r="BP102" i="5"/>
  <c r="BP103" i="5" s="1"/>
  <c r="AY102" i="5"/>
  <c r="AF101" i="5"/>
  <c r="AF102" i="5" s="1"/>
  <c r="BH102" i="5"/>
  <c r="BQ102" i="5"/>
  <c r="AN165" i="5"/>
  <c r="BA103" i="5"/>
  <c r="T102" i="5"/>
  <c r="T103" i="5" s="1"/>
  <c r="AC102" i="5"/>
  <c r="V102" i="5"/>
  <c r="V103" i="5" s="1"/>
  <c r="Z102" i="5"/>
  <c r="AI103" i="5" s="1"/>
  <c r="D165" i="5"/>
  <c r="D295" i="5" s="1"/>
  <c r="J294" i="5"/>
  <c r="S102" i="5"/>
  <c r="S296" i="5"/>
  <c r="AB297" i="5" s="1"/>
  <c r="P103" i="5"/>
  <c r="P297" i="5"/>
  <c r="N102" i="5"/>
  <c r="N296" i="5"/>
  <c r="R102" i="5"/>
  <c r="R296" i="5"/>
  <c r="O102" i="5"/>
  <c r="O296" i="5"/>
  <c r="I165" i="5"/>
  <c r="I295" i="5" s="1"/>
  <c r="Q102" i="5"/>
  <c r="Q296" i="5"/>
  <c r="M103" i="5"/>
  <c r="M297" i="5"/>
  <c r="B166" i="5"/>
  <c r="B165" i="5"/>
  <c r="B295" i="5" s="1"/>
  <c r="E165" i="5"/>
  <c r="E295" i="5" s="1"/>
  <c r="H165" i="5"/>
  <c r="H295" i="5" s="1"/>
  <c r="F165" i="5"/>
  <c r="F295" i="5" s="1"/>
  <c r="C165" i="5"/>
  <c r="C295" i="5" s="1"/>
  <c r="G165" i="5"/>
  <c r="G295" i="5" s="1"/>
  <c r="E230" i="5"/>
  <c r="F230" i="5"/>
  <c r="C230" i="5"/>
  <c r="H230" i="5"/>
  <c r="I231" i="5"/>
  <c r="J229" i="5"/>
  <c r="J164" i="5"/>
  <c r="I101" i="5"/>
  <c r="B230" i="5"/>
  <c r="D231" i="5"/>
  <c r="C101" i="5"/>
  <c r="E101" i="5"/>
  <c r="B101" i="5"/>
  <c r="G101" i="5"/>
  <c r="H101" i="5"/>
  <c r="J100" i="5"/>
  <c r="D101" i="5"/>
  <c r="F101" i="5"/>
  <c r="AQ297" i="5" l="1"/>
  <c r="AQ298" i="5" s="1"/>
  <c r="Z297" i="5"/>
  <c r="W297" i="5"/>
  <c r="AF298" i="5" s="1"/>
  <c r="AH298" i="5"/>
  <c r="AB102" i="5"/>
  <c r="AK103" i="5" s="1"/>
  <c r="X102" i="5"/>
  <c r="X103" i="5" s="1"/>
  <c r="AG102" i="5"/>
  <c r="AP227" i="5" s="1"/>
  <c r="AA102" i="5"/>
  <c r="AA103" i="5" s="1"/>
  <c r="AY103" i="5"/>
  <c r="AH103" i="5"/>
  <c r="AH104" i="5" s="1"/>
  <c r="X297" i="5"/>
  <c r="AG297" i="5"/>
  <c r="AA297" i="5"/>
  <c r="BB103" i="5"/>
  <c r="AJ297" i="5"/>
  <c r="BI103" i="5"/>
  <c r="AO298" i="5"/>
  <c r="W103" i="5"/>
  <c r="AF103" i="5"/>
  <c r="AQ226" i="5"/>
  <c r="AQ164" i="5"/>
  <c r="AQ165" i="5" s="1"/>
  <c r="AR298" i="5"/>
  <c r="D296" i="5"/>
  <c r="AL298" i="5"/>
  <c r="BH103" i="5"/>
  <c r="AT165" i="5"/>
  <c r="BQ103" i="5"/>
  <c r="AK298" i="5"/>
  <c r="AT227" i="5"/>
  <c r="V298" i="5"/>
  <c r="Y298" i="5"/>
  <c r="AE298" i="5"/>
  <c r="AU164" i="5"/>
  <c r="AU165" i="5" s="1"/>
  <c r="AI298" i="5"/>
  <c r="AO164" i="5"/>
  <c r="AO165" i="5" s="1"/>
  <c r="BO105" i="5"/>
  <c r="AU226" i="5"/>
  <c r="AU227" i="5" s="1"/>
  <c r="BS102" i="5"/>
  <c r="BS103" i="5" s="1"/>
  <c r="BS104" i="5" s="1"/>
  <c r="BJ104" i="5"/>
  <c r="Y104" i="5"/>
  <c r="AB103" i="5"/>
  <c r="T297" i="5"/>
  <c r="AC298" i="5" s="1"/>
  <c r="AC103" i="5"/>
  <c r="AC104" i="5" s="1"/>
  <c r="AS227" i="5"/>
  <c r="AO226" i="5"/>
  <c r="AO227" i="5" s="1"/>
  <c r="AT297" i="5"/>
  <c r="AT298" i="5" s="1"/>
  <c r="BC297" i="5"/>
  <c r="AS297" i="5"/>
  <c r="BB297" i="5"/>
  <c r="AU297" i="5"/>
  <c r="AU298" i="5" s="1"/>
  <c r="BD297" i="5"/>
  <c r="BA298" i="5"/>
  <c r="BJ298" i="5"/>
  <c r="AN297" i="5"/>
  <c r="AN298" i="5" s="1"/>
  <c r="AW297" i="5"/>
  <c r="BP104" i="5"/>
  <c r="AZ298" i="5"/>
  <c r="AZ299" i="5" s="1"/>
  <c r="BI298" i="5"/>
  <c r="AX298" i="5"/>
  <c r="BG298" i="5"/>
  <c r="AP297" i="5"/>
  <c r="AY297" i="5"/>
  <c r="BR103" i="5"/>
  <c r="AR166" i="5"/>
  <c r="BM103" i="5"/>
  <c r="AR228" i="5"/>
  <c r="AE103" i="5"/>
  <c r="AE104" i="5" s="1"/>
  <c r="AL103" i="5"/>
  <c r="AS165" i="5"/>
  <c r="AW104" i="5"/>
  <c r="BA104" i="5"/>
  <c r="BK103" i="5"/>
  <c r="BT103" i="5"/>
  <c r="BC103" i="5"/>
  <c r="BL103" i="5"/>
  <c r="Z103" i="5"/>
  <c r="AI104" i="5" s="1"/>
  <c r="V104" i="5"/>
  <c r="I166" i="5"/>
  <c r="I296" i="5" s="1"/>
  <c r="J295" i="5"/>
  <c r="B296" i="5"/>
  <c r="N103" i="5"/>
  <c r="N297" i="5"/>
  <c r="R103" i="5"/>
  <c r="R297" i="5"/>
  <c r="P104" i="5"/>
  <c r="P298" i="5"/>
  <c r="T104" i="5"/>
  <c r="T298" i="5"/>
  <c r="Q103" i="5"/>
  <c r="Q297" i="5"/>
  <c r="Z298" i="5" s="1"/>
  <c r="O103" i="5"/>
  <c r="O297" i="5"/>
  <c r="S103" i="5"/>
  <c r="S297" i="5"/>
  <c r="AB298" i="5" s="1"/>
  <c r="M104" i="5"/>
  <c r="M298" i="5"/>
  <c r="H166" i="5"/>
  <c r="H296" i="5" s="1"/>
  <c r="E231" i="5"/>
  <c r="F166" i="5"/>
  <c r="F296" i="5" s="1"/>
  <c r="C166" i="5"/>
  <c r="C296" i="5" s="1"/>
  <c r="E166" i="5"/>
  <c r="E296" i="5" s="1"/>
  <c r="F231" i="5"/>
  <c r="G166" i="5"/>
  <c r="G296" i="5" s="1"/>
  <c r="C231" i="5"/>
  <c r="G231" i="5"/>
  <c r="J230" i="5"/>
  <c r="D232" i="5"/>
  <c r="J165" i="5"/>
  <c r="C102" i="5"/>
  <c r="F102" i="5"/>
  <c r="B102" i="5"/>
  <c r="E102" i="5"/>
  <c r="B231" i="5"/>
  <c r="I102" i="5"/>
  <c r="G102" i="5"/>
  <c r="J101" i="5"/>
  <c r="D102" i="5"/>
  <c r="H102" i="5"/>
  <c r="H231" i="5"/>
  <c r="AQ299" i="5" l="1"/>
  <c r="AJ103" i="5"/>
  <c r="AJ104" i="5" s="1"/>
  <c r="X298" i="5"/>
  <c r="W298" i="5"/>
  <c r="AF299" i="5" s="1"/>
  <c r="AH299" i="5"/>
  <c r="AQ300" i="5" s="1"/>
  <c r="AP165" i="5"/>
  <c r="D167" i="5"/>
  <c r="D297" i="5" s="1"/>
  <c r="AG103" i="5"/>
  <c r="AP228" i="5" s="1"/>
  <c r="BH104" i="5"/>
  <c r="AQ166" i="5"/>
  <c r="AG298" i="5"/>
  <c r="AG299" i="5" s="1"/>
  <c r="W104" i="5"/>
  <c r="BK104" i="5"/>
  <c r="AP298" i="5"/>
  <c r="AF104" i="5"/>
  <c r="AS298" i="5"/>
  <c r="AO166" i="5"/>
  <c r="AY104" i="5"/>
  <c r="AJ298" i="5"/>
  <c r="AA298" i="5"/>
  <c r="AZ300" i="5"/>
  <c r="V299" i="5"/>
  <c r="AS166" i="5"/>
  <c r="BR104" i="5"/>
  <c r="AX299" i="5"/>
  <c r="AE299" i="5"/>
  <c r="AU166" i="5"/>
  <c r="AU299" i="5"/>
  <c r="AO228" i="5"/>
  <c r="AH105" i="5"/>
  <c r="AB104" i="5"/>
  <c r="BA299" i="5"/>
  <c r="Y299" i="5"/>
  <c r="AQ227" i="5"/>
  <c r="AQ228" i="5" s="1"/>
  <c r="AQ229" i="5" s="1"/>
  <c r="AQ230" i="5" s="1"/>
  <c r="AZ103" i="5"/>
  <c r="AC299" i="5"/>
  <c r="BQ104" i="5"/>
  <c r="BI299" i="5"/>
  <c r="BI300" i="5" s="1"/>
  <c r="AQ167" i="5"/>
  <c r="AT299" i="5"/>
  <c r="BC104" i="5"/>
  <c r="BS105" i="5"/>
  <c r="AN299" i="5"/>
  <c r="AA104" i="5"/>
  <c r="V105" i="5"/>
  <c r="BJ299" i="5"/>
  <c r="BB104" i="5"/>
  <c r="AL299" i="5"/>
  <c r="AI299" i="5"/>
  <c r="AK299" i="5"/>
  <c r="Y105" i="5"/>
  <c r="AO299" i="5"/>
  <c r="BG299" i="5"/>
  <c r="AR299" i="5"/>
  <c r="BD103" i="5"/>
  <c r="BD104" i="5" s="1"/>
  <c r="AX103" i="5"/>
  <c r="AX104" i="5" s="1"/>
  <c r="I167" i="5"/>
  <c r="I297" i="5" s="1"/>
  <c r="I232" i="5"/>
  <c r="AK104" i="5"/>
  <c r="BT104" i="5"/>
  <c r="AE105" i="5"/>
  <c r="AY298" i="5"/>
  <c r="BH298" i="5"/>
  <c r="AW298" i="5"/>
  <c r="AW299" i="5" s="1"/>
  <c r="BF298" i="5"/>
  <c r="BD298" i="5"/>
  <c r="BD299" i="5" s="1"/>
  <c r="BM298" i="5"/>
  <c r="BA105" i="5"/>
  <c r="BB298" i="5"/>
  <c r="BK298" i="5"/>
  <c r="BC298" i="5"/>
  <c r="BC299" i="5" s="1"/>
  <c r="BL298" i="5"/>
  <c r="AR229" i="5"/>
  <c r="BF105" i="5"/>
  <c r="AR167" i="5"/>
  <c r="AN228" i="5"/>
  <c r="AN229" i="5" s="1"/>
  <c r="AT166" i="5"/>
  <c r="AT228" i="5"/>
  <c r="AN166" i="5"/>
  <c r="AN167" i="5" s="1"/>
  <c r="BV104" i="5"/>
  <c r="BJ105" i="5"/>
  <c r="AL104" i="5"/>
  <c r="AL105" i="5" s="1"/>
  <c r="AU228" i="5"/>
  <c r="BL104" i="5"/>
  <c r="BU104" i="5"/>
  <c r="AC105" i="5"/>
  <c r="Z104" i="5"/>
  <c r="AI105" i="5" s="1"/>
  <c r="X104" i="5"/>
  <c r="J296" i="5"/>
  <c r="P105" i="5"/>
  <c r="P299" i="5"/>
  <c r="N104" i="5"/>
  <c r="N298" i="5"/>
  <c r="S104" i="5"/>
  <c r="S298" i="5"/>
  <c r="AB299" i="5" s="1"/>
  <c r="T105" i="5"/>
  <c r="T299" i="5"/>
  <c r="R104" i="5"/>
  <c r="R298" i="5"/>
  <c r="Q104" i="5"/>
  <c r="Q298" i="5"/>
  <c r="Z299" i="5" s="1"/>
  <c r="B167" i="5"/>
  <c r="B297" i="5" s="1"/>
  <c r="M105" i="5"/>
  <c r="M299" i="5"/>
  <c r="O104" i="5"/>
  <c r="O298" i="5"/>
  <c r="X299" i="5" s="1"/>
  <c r="E232" i="5"/>
  <c r="F233" i="5"/>
  <c r="F167" i="5"/>
  <c r="F297" i="5" s="1"/>
  <c r="F232" i="5"/>
  <c r="H167" i="5"/>
  <c r="H297" i="5" s="1"/>
  <c r="C167" i="5"/>
  <c r="C297" i="5" s="1"/>
  <c r="E167" i="5"/>
  <c r="E297" i="5" s="1"/>
  <c r="G167" i="5"/>
  <c r="G297" i="5" s="1"/>
  <c r="G232" i="5"/>
  <c r="C232" i="5"/>
  <c r="D233" i="5"/>
  <c r="I103" i="5"/>
  <c r="H103" i="5"/>
  <c r="F103" i="5"/>
  <c r="C103" i="5"/>
  <c r="H232" i="5"/>
  <c r="B232" i="5"/>
  <c r="G103" i="5"/>
  <c r="E103" i="5"/>
  <c r="B103" i="5"/>
  <c r="D103" i="5"/>
  <c r="J231" i="5"/>
  <c r="J102" i="5"/>
  <c r="J166" i="5"/>
  <c r="AS228" i="5" l="1"/>
  <c r="AS229" i="5" s="1"/>
  <c r="W299" i="5"/>
  <c r="AS167" i="5"/>
  <c r="AE300" i="5"/>
  <c r="AG104" i="5"/>
  <c r="AG105" i="5" s="1"/>
  <c r="BH105" i="5"/>
  <c r="AH300" i="5"/>
  <c r="AQ301" i="5" s="1"/>
  <c r="D168" i="5"/>
  <c r="AP166" i="5"/>
  <c r="D169" i="5" s="1"/>
  <c r="BQ105" i="5"/>
  <c r="AY299" i="5"/>
  <c r="BT105" i="5"/>
  <c r="AP299" i="5"/>
  <c r="AP300" i="5" s="1"/>
  <c r="AO167" i="5"/>
  <c r="W105" i="5"/>
  <c r="BB299" i="5"/>
  <c r="BB105" i="5"/>
  <c r="AJ105" i="5"/>
  <c r="AF105" i="5"/>
  <c r="AO229" i="5"/>
  <c r="AY105" i="5"/>
  <c r="BH106" i="5" s="1"/>
  <c r="AS299" i="5"/>
  <c r="AJ299" i="5"/>
  <c r="AP229" i="5"/>
  <c r="AK105" i="5"/>
  <c r="AX105" i="5"/>
  <c r="AA299" i="5"/>
  <c r="Y300" i="5"/>
  <c r="BI301" i="5"/>
  <c r="AN300" i="5"/>
  <c r="V300" i="5"/>
  <c r="AE301" i="5" s="1"/>
  <c r="AR300" i="5"/>
  <c r="AH106" i="5"/>
  <c r="AQ231" i="5" s="1"/>
  <c r="AQ168" i="5"/>
  <c r="AB105" i="5"/>
  <c r="BG300" i="5"/>
  <c r="BD300" i="5"/>
  <c r="AC300" i="5"/>
  <c r="AO300" i="5"/>
  <c r="AL300" i="5"/>
  <c r="BJ300" i="5"/>
  <c r="BQ106" i="5"/>
  <c r="AA105" i="5"/>
  <c r="AZ104" i="5"/>
  <c r="AZ105" i="5" s="1"/>
  <c r="AZ106" i="5" s="1"/>
  <c r="AZ107" i="5" s="1"/>
  <c r="BI104" i="5"/>
  <c r="BC300" i="5"/>
  <c r="V106" i="5"/>
  <c r="BA106" i="5"/>
  <c r="AU300" i="5"/>
  <c r="BL299" i="5"/>
  <c r="BL300" i="5" s="1"/>
  <c r="BL301" i="5" s="1"/>
  <c r="BF299" i="5"/>
  <c r="BF300" i="5" s="1"/>
  <c r="BM299" i="5"/>
  <c r="BM300" i="5" s="1"/>
  <c r="AW300" i="5"/>
  <c r="BL105" i="5"/>
  <c r="BK105" i="5"/>
  <c r="D298" i="5"/>
  <c r="AU229" i="5"/>
  <c r="AU230" i="5" s="1"/>
  <c r="BK299" i="5"/>
  <c r="AE106" i="5"/>
  <c r="BU105" i="5"/>
  <c r="AN168" i="5"/>
  <c r="AT229" i="5"/>
  <c r="AK300" i="5"/>
  <c r="AT167" i="5"/>
  <c r="AT168" i="5" s="1"/>
  <c r="Y106" i="5"/>
  <c r="X105" i="5"/>
  <c r="I168" i="5"/>
  <c r="I298" i="5" s="1"/>
  <c r="BA300" i="5"/>
  <c r="BG104" i="5"/>
  <c r="BG105" i="5" s="1"/>
  <c r="AI300" i="5"/>
  <c r="BM104" i="5"/>
  <c r="BM105" i="5" s="1"/>
  <c r="AX300" i="5"/>
  <c r="AZ301" i="5"/>
  <c r="AF300" i="5"/>
  <c r="I233" i="5"/>
  <c r="AG300" i="5"/>
  <c r="AT300" i="5"/>
  <c r="BH299" i="5"/>
  <c r="AN230" i="5"/>
  <c r="BJ106" i="5"/>
  <c r="BD105" i="5"/>
  <c r="BS106" i="5"/>
  <c r="BO106" i="5"/>
  <c r="BC105" i="5"/>
  <c r="AW105" i="5"/>
  <c r="AW106" i="5" s="1"/>
  <c r="AL106" i="5"/>
  <c r="AU167" i="5"/>
  <c r="AU168" i="5" s="1"/>
  <c r="AR168" i="5"/>
  <c r="AR230" i="5"/>
  <c r="Z105" i="5"/>
  <c r="AI106" i="5" s="1"/>
  <c r="AC106" i="5"/>
  <c r="B168" i="5"/>
  <c r="B298" i="5" s="1"/>
  <c r="J297" i="5"/>
  <c r="H168" i="5"/>
  <c r="H298" i="5" s="1"/>
  <c r="T106" i="5"/>
  <c r="T300" i="5"/>
  <c r="M106" i="5"/>
  <c r="M300" i="5"/>
  <c r="O105" i="5"/>
  <c r="O299" i="5"/>
  <c r="X300" i="5" s="1"/>
  <c r="N105" i="5"/>
  <c r="N299" i="5"/>
  <c r="W300" i="5" s="1"/>
  <c r="Q105" i="5"/>
  <c r="Q299" i="5"/>
  <c r="Z300" i="5" s="1"/>
  <c r="S105" i="5"/>
  <c r="S299" i="5"/>
  <c r="AB300" i="5" s="1"/>
  <c r="P106" i="5"/>
  <c r="P300" i="5"/>
  <c r="R105" i="5"/>
  <c r="R299" i="5"/>
  <c r="E233" i="5"/>
  <c r="C168" i="5"/>
  <c r="C298" i="5" s="1"/>
  <c r="F168" i="5"/>
  <c r="F298" i="5" s="1"/>
  <c r="E168" i="5"/>
  <c r="E298" i="5" s="1"/>
  <c r="G168" i="5"/>
  <c r="G298" i="5" s="1"/>
  <c r="G233" i="5"/>
  <c r="D234" i="5"/>
  <c r="J232" i="5"/>
  <c r="H79" i="5" s="1"/>
  <c r="J167" i="5"/>
  <c r="C79" i="5" s="1"/>
  <c r="C233" i="5"/>
  <c r="C104" i="5"/>
  <c r="H104" i="5"/>
  <c r="D104" i="5"/>
  <c r="J103" i="5"/>
  <c r="G104" i="5"/>
  <c r="F104" i="5"/>
  <c r="E104" i="5"/>
  <c r="B233" i="5"/>
  <c r="B104" i="5"/>
  <c r="H233" i="5"/>
  <c r="I104" i="5"/>
  <c r="AS168" i="5" l="1"/>
  <c r="AN301" i="5"/>
  <c r="AF106" i="5"/>
  <c r="AX106" i="5"/>
  <c r="W106" i="5"/>
  <c r="AF107" i="5" s="1"/>
  <c r="AH301" i="5"/>
  <c r="AQ302" i="5" s="1"/>
  <c r="AP167" i="5"/>
  <c r="AP168" i="5" s="1"/>
  <c r="BH300" i="5"/>
  <c r="BK300" i="5"/>
  <c r="BB300" i="5"/>
  <c r="AY300" i="5"/>
  <c r="AY301" i="5" s="1"/>
  <c r="AO168" i="5"/>
  <c r="AO169" i="5" s="1"/>
  <c r="BU106" i="5"/>
  <c r="AJ106" i="5"/>
  <c r="AS169" i="5" s="1"/>
  <c r="AO230" i="5"/>
  <c r="AY106" i="5"/>
  <c r="BH107" i="5" s="1"/>
  <c r="BK106" i="5"/>
  <c r="AS230" i="5"/>
  <c r="BG106" i="5"/>
  <c r="AS300" i="5"/>
  <c r="BB106" i="5"/>
  <c r="AK106" i="5"/>
  <c r="AT169" i="5" s="1"/>
  <c r="AJ300" i="5"/>
  <c r="AN169" i="5"/>
  <c r="AA300" i="5"/>
  <c r="V301" i="5"/>
  <c r="AE302" i="5" s="1"/>
  <c r="AB106" i="5"/>
  <c r="BT106" i="5"/>
  <c r="BD301" i="5"/>
  <c r="AC301" i="5"/>
  <c r="BA107" i="5"/>
  <c r="AT230" i="5"/>
  <c r="AW301" i="5"/>
  <c r="AW302" i="5" s="1"/>
  <c r="AL301" i="5"/>
  <c r="AR301" i="5"/>
  <c r="Y301" i="5"/>
  <c r="AU301" i="5"/>
  <c r="BD302" i="5" s="1"/>
  <c r="AQ169" i="5"/>
  <c r="BM301" i="5"/>
  <c r="AZ108" i="5"/>
  <c r="AH107" i="5"/>
  <c r="AQ232" i="5" s="1"/>
  <c r="AZ302" i="5"/>
  <c r="AO301" i="5"/>
  <c r="BJ107" i="5"/>
  <c r="AX301" i="5"/>
  <c r="AE107" i="5"/>
  <c r="BC106" i="5"/>
  <c r="BC301" i="5"/>
  <c r="BL302" i="5" s="1"/>
  <c r="AA106" i="5"/>
  <c r="BD106" i="5"/>
  <c r="BD107" i="5" s="1"/>
  <c r="AN231" i="5"/>
  <c r="BF301" i="5"/>
  <c r="BI105" i="5"/>
  <c r="BI106" i="5" s="1"/>
  <c r="BI107" i="5" s="1"/>
  <c r="BI108" i="5" s="1"/>
  <c r="BR105" i="5"/>
  <c r="V107" i="5"/>
  <c r="AT301" i="5"/>
  <c r="BS107" i="5"/>
  <c r="X106" i="5"/>
  <c r="BG301" i="5"/>
  <c r="AG106" i="5"/>
  <c r="BP105" i="5"/>
  <c r="BP106" i="5" s="1"/>
  <c r="BV105" i="5"/>
  <c r="BV106" i="5" s="1"/>
  <c r="Y107" i="5"/>
  <c r="I234" i="5"/>
  <c r="AI301" i="5"/>
  <c r="BI302" i="5"/>
  <c r="AG301" i="5"/>
  <c r="I169" i="5"/>
  <c r="I299" i="5" s="1"/>
  <c r="AK301" i="5"/>
  <c r="D299" i="5"/>
  <c r="AW107" i="5"/>
  <c r="AP301" i="5"/>
  <c r="BA301" i="5"/>
  <c r="BJ301" i="5"/>
  <c r="AN302" i="5"/>
  <c r="AF301" i="5"/>
  <c r="AL107" i="5"/>
  <c r="AU169" i="5"/>
  <c r="AP230" i="5"/>
  <c r="BM106" i="5"/>
  <c r="AU231" i="5"/>
  <c r="BQ107" i="5"/>
  <c r="BF106" i="5"/>
  <c r="BF107" i="5" s="1"/>
  <c r="AR169" i="5"/>
  <c r="AR231" i="5"/>
  <c r="BL106" i="5"/>
  <c r="AC107" i="5"/>
  <c r="Z106" i="5"/>
  <c r="AI107" i="5" s="1"/>
  <c r="H169" i="5"/>
  <c r="H299" i="5" s="1"/>
  <c r="H170" i="5"/>
  <c r="H300" i="5" s="1"/>
  <c r="J298" i="5"/>
  <c r="R106" i="5"/>
  <c r="R300" i="5"/>
  <c r="S106" i="5"/>
  <c r="S300" i="5"/>
  <c r="AB301" i="5" s="1"/>
  <c r="M107" i="5"/>
  <c r="M301" i="5"/>
  <c r="P107" i="5"/>
  <c r="P301" i="5"/>
  <c r="O106" i="5"/>
  <c r="O300" i="5"/>
  <c r="X301" i="5" s="1"/>
  <c r="T107" i="5"/>
  <c r="T301" i="5"/>
  <c r="Q106" i="5"/>
  <c r="Q300" i="5"/>
  <c r="Z301" i="5" s="1"/>
  <c r="N106" i="5"/>
  <c r="N300" i="5"/>
  <c r="W301" i="5" s="1"/>
  <c r="C85" i="5"/>
  <c r="C91" i="5"/>
  <c r="B169" i="5"/>
  <c r="B299" i="5" s="1"/>
  <c r="F234" i="5"/>
  <c r="E234" i="5"/>
  <c r="F169" i="5"/>
  <c r="F299" i="5" s="1"/>
  <c r="C169" i="5"/>
  <c r="C299" i="5" s="1"/>
  <c r="E169" i="5"/>
  <c r="E299" i="5" s="1"/>
  <c r="G169" i="5"/>
  <c r="G299" i="5" s="1"/>
  <c r="G234" i="5"/>
  <c r="J233" i="5"/>
  <c r="B105" i="5"/>
  <c r="I105" i="5"/>
  <c r="J104" i="5"/>
  <c r="F105" i="5"/>
  <c r="D105" i="5"/>
  <c r="B234" i="5"/>
  <c r="H234" i="5"/>
  <c r="J168" i="5"/>
  <c r="E105" i="5"/>
  <c r="H105" i="5"/>
  <c r="C105" i="5"/>
  <c r="C234" i="5"/>
  <c r="G105" i="5"/>
  <c r="W107" i="5" l="1"/>
  <c r="BT107" i="5"/>
  <c r="D170" i="5"/>
  <c r="D300" i="5" s="1"/>
  <c r="BK301" i="5"/>
  <c r="BG107" i="5"/>
  <c r="AX107" i="5"/>
  <c r="BH301" i="5"/>
  <c r="AP169" i="5"/>
  <c r="AH302" i="5"/>
  <c r="AQ303" i="5" s="1"/>
  <c r="AJ107" i="5"/>
  <c r="AS170" i="5" s="1"/>
  <c r="BB301" i="5"/>
  <c r="BK107" i="5"/>
  <c r="AO231" i="5"/>
  <c r="AC302" i="5"/>
  <c r="AP231" i="5"/>
  <c r="BB107" i="5"/>
  <c r="AY302" i="5"/>
  <c r="BP107" i="5"/>
  <c r="AS231" i="5"/>
  <c r="BM302" i="5"/>
  <c r="BM303" i="5" s="1"/>
  <c r="AT231" i="5"/>
  <c r="AK107" i="5"/>
  <c r="BF302" i="5"/>
  <c r="BF303" i="5" s="1"/>
  <c r="AS301" i="5"/>
  <c r="AT302" i="5"/>
  <c r="AN170" i="5"/>
  <c r="AJ301" i="5"/>
  <c r="AL302" i="5"/>
  <c r="AA301" i="5"/>
  <c r="V302" i="5"/>
  <c r="AE303" i="5" s="1"/>
  <c r="AB107" i="5"/>
  <c r="BA302" i="5"/>
  <c r="BC107" i="5"/>
  <c r="BJ108" i="5"/>
  <c r="BI303" i="5"/>
  <c r="V108" i="5"/>
  <c r="Y302" i="5"/>
  <c r="AR302" i="5"/>
  <c r="BH302" i="5"/>
  <c r="AU302" i="5"/>
  <c r="BD303" i="5" s="1"/>
  <c r="BM107" i="5"/>
  <c r="BM108" i="5" s="1"/>
  <c r="AG107" i="5"/>
  <c r="BI109" i="5"/>
  <c r="AX302" i="5"/>
  <c r="AZ109" i="5"/>
  <c r="X107" i="5"/>
  <c r="AH108" i="5"/>
  <c r="AQ233" i="5" s="1"/>
  <c r="BS108" i="5"/>
  <c r="AW108" i="5"/>
  <c r="AQ170" i="5"/>
  <c r="AE108" i="5"/>
  <c r="AN232" i="5"/>
  <c r="BG302" i="5"/>
  <c r="BC302" i="5"/>
  <c r="BL303" i="5" s="1"/>
  <c r="AU170" i="5"/>
  <c r="AA107" i="5"/>
  <c r="AO170" i="5"/>
  <c r="BR106" i="5"/>
  <c r="BR107" i="5" s="1"/>
  <c r="BR108" i="5" s="1"/>
  <c r="BR109" i="5" s="1"/>
  <c r="Y108" i="5"/>
  <c r="AZ303" i="5"/>
  <c r="I170" i="5"/>
  <c r="I300" i="5" s="1"/>
  <c r="BF108" i="5"/>
  <c r="BJ302" i="5"/>
  <c r="AL108" i="5"/>
  <c r="AG302" i="5"/>
  <c r="AF302" i="5"/>
  <c r="AY107" i="5"/>
  <c r="AO302" i="5"/>
  <c r="AN303" i="5"/>
  <c r="AW303" i="5"/>
  <c r="AP302" i="5"/>
  <c r="AF108" i="5"/>
  <c r="AI302" i="5"/>
  <c r="BQ108" i="5"/>
  <c r="BV107" i="5"/>
  <c r="AK302" i="5"/>
  <c r="AR170" i="5"/>
  <c r="BO107" i="5"/>
  <c r="BO108" i="5" s="1"/>
  <c r="BL107" i="5"/>
  <c r="BU107" i="5"/>
  <c r="AU232" i="5"/>
  <c r="BD108" i="5"/>
  <c r="AR232" i="5"/>
  <c r="BA108" i="5"/>
  <c r="AC108" i="5"/>
  <c r="Z107" i="5"/>
  <c r="AI108" i="5" s="1"/>
  <c r="B170" i="5"/>
  <c r="B300" i="5" s="1"/>
  <c r="J299" i="5"/>
  <c r="P108" i="5"/>
  <c r="P302" i="5"/>
  <c r="M108" i="5"/>
  <c r="M302" i="5"/>
  <c r="N107" i="5"/>
  <c r="W108" i="5" s="1"/>
  <c r="N301" i="5"/>
  <c r="W302" i="5" s="1"/>
  <c r="T108" i="5"/>
  <c r="T302" i="5"/>
  <c r="O107" i="5"/>
  <c r="O301" i="5"/>
  <c r="X302" i="5" s="1"/>
  <c r="S107" i="5"/>
  <c r="S301" i="5"/>
  <c r="AB302" i="5" s="1"/>
  <c r="R107" i="5"/>
  <c r="R301" i="5"/>
  <c r="Q107" i="5"/>
  <c r="Q301" i="5"/>
  <c r="Z302" i="5" s="1"/>
  <c r="F170" i="5"/>
  <c r="F300" i="5" s="1"/>
  <c r="C170" i="5"/>
  <c r="C300" i="5" s="1"/>
  <c r="E170" i="5"/>
  <c r="E300" i="5" s="1"/>
  <c r="I171" i="5"/>
  <c r="I301" i="5" s="1"/>
  <c r="G170" i="5"/>
  <c r="G300" i="5" s="1"/>
  <c r="G235" i="5"/>
  <c r="F235" i="5"/>
  <c r="I235" i="5"/>
  <c r="J234" i="5"/>
  <c r="C235" i="5"/>
  <c r="D235" i="5"/>
  <c r="E235" i="5"/>
  <c r="I106" i="5"/>
  <c r="C106" i="5"/>
  <c r="J105" i="5"/>
  <c r="G106" i="5"/>
  <c r="E106" i="5"/>
  <c r="H235" i="5"/>
  <c r="B235" i="5"/>
  <c r="F106" i="5"/>
  <c r="H106" i="5"/>
  <c r="D106" i="5"/>
  <c r="J169" i="5"/>
  <c r="B106" i="5"/>
  <c r="BT108" i="5" l="1"/>
  <c r="AX108" i="5"/>
  <c r="BG109" i="5" s="1"/>
  <c r="BK302" i="5"/>
  <c r="AP170" i="5"/>
  <c r="BG108" i="5"/>
  <c r="AH303" i="5"/>
  <c r="AQ304" i="5" s="1"/>
  <c r="BP108" i="5"/>
  <c r="BP109" i="5" s="1"/>
  <c r="AJ108" i="5"/>
  <c r="AS171" i="5" s="1"/>
  <c r="AO232" i="5"/>
  <c r="BH303" i="5"/>
  <c r="AL303" i="5"/>
  <c r="BB302" i="5"/>
  <c r="BK303" i="5" s="1"/>
  <c r="BK108" i="5"/>
  <c r="BT109" i="5" s="1"/>
  <c r="AT232" i="5"/>
  <c r="BB108" i="5"/>
  <c r="AC303" i="5"/>
  <c r="AB108" i="5"/>
  <c r="BC108" i="5"/>
  <c r="AY108" i="5"/>
  <c r="AS302" i="5"/>
  <c r="BA303" i="5"/>
  <c r="AS232" i="5"/>
  <c r="V109" i="5"/>
  <c r="BL108" i="5"/>
  <c r="AE109" i="5"/>
  <c r="BJ303" i="5"/>
  <c r="AU303" i="5"/>
  <c r="BD304" i="5" s="1"/>
  <c r="AT170" i="5"/>
  <c r="AK108" i="5"/>
  <c r="AT303" i="5"/>
  <c r="BV108" i="5"/>
  <c r="BV109" i="5" s="1"/>
  <c r="AJ302" i="5"/>
  <c r="V303" i="5"/>
  <c r="AE304" i="5" s="1"/>
  <c r="AO303" i="5"/>
  <c r="AA302" i="5"/>
  <c r="BS109" i="5"/>
  <c r="BG303" i="5"/>
  <c r="AH109" i="5"/>
  <c r="AQ234" i="5" s="1"/>
  <c r="Y303" i="5"/>
  <c r="BM304" i="5"/>
  <c r="AR303" i="5"/>
  <c r="BA304" i="5" s="1"/>
  <c r="AG108" i="5"/>
  <c r="BI110" i="5"/>
  <c r="BA109" i="5"/>
  <c r="AP232" i="5"/>
  <c r="X108" i="5"/>
  <c r="BR110" i="5"/>
  <c r="BF109" i="5"/>
  <c r="AQ171" i="5"/>
  <c r="BC303" i="5"/>
  <c r="BC304" i="5" s="1"/>
  <c r="AO171" i="5"/>
  <c r="AN171" i="5"/>
  <c r="AN233" i="5"/>
  <c r="AU171" i="5"/>
  <c r="AZ304" i="5"/>
  <c r="AW109" i="5"/>
  <c r="AA108" i="5"/>
  <c r="BI304" i="5"/>
  <c r="AP303" i="5"/>
  <c r="AX303" i="5"/>
  <c r="BO109" i="5"/>
  <c r="AU233" i="5"/>
  <c r="AW304" i="5"/>
  <c r="Y109" i="5"/>
  <c r="AN304" i="5"/>
  <c r="AZ110" i="5"/>
  <c r="BF304" i="5"/>
  <c r="AL109" i="5"/>
  <c r="BU108" i="5"/>
  <c r="AF109" i="5"/>
  <c r="AK303" i="5"/>
  <c r="AY303" i="5"/>
  <c r="AG303" i="5"/>
  <c r="BH108" i="5"/>
  <c r="AI303" i="5"/>
  <c r="AF303" i="5"/>
  <c r="BJ109" i="5"/>
  <c r="AR171" i="5"/>
  <c r="BD109" i="5"/>
  <c r="BM109" i="5"/>
  <c r="AR233" i="5"/>
  <c r="B171" i="5"/>
  <c r="B301" i="5" s="1"/>
  <c r="H171" i="5"/>
  <c r="H301" i="5" s="1"/>
  <c r="Z108" i="5"/>
  <c r="AI109" i="5" s="1"/>
  <c r="AC109" i="5"/>
  <c r="D171" i="5"/>
  <c r="D301" i="5" s="1"/>
  <c r="C172" i="5"/>
  <c r="C302" i="5" s="1"/>
  <c r="J300" i="5"/>
  <c r="N79" i="5" s="1"/>
  <c r="T109" i="5"/>
  <c r="T303" i="5"/>
  <c r="S108" i="5"/>
  <c r="S302" i="5"/>
  <c r="AB303" i="5" s="1"/>
  <c r="Q108" i="5"/>
  <c r="Q302" i="5"/>
  <c r="Z303" i="5" s="1"/>
  <c r="N108" i="5"/>
  <c r="W109" i="5" s="1"/>
  <c r="N302" i="5"/>
  <c r="W303" i="5" s="1"/>
  <c r="O108" i="5"/>
  <c r="O302" i="5"/>
  <c r="X303" i="5" s="1"/>
  <c r="R108" i="5"/>
  <c r="R302" i="5"/>
  <c r="M109" i="5"/>
  <c r="M303" i="5"/>
  <c r="P109" i="5"/>
  <c r="P303" i="5"/>
  <c r="F171" i="5"/>
  <c r="F301" i="5" s="1"/>
  <c r="F172" i="5"/>
  <c r="F302" i="5" s="1"/>
  <c r="C171" i="5"/>
  <c r="C301" i="5" s="1"/>
  <c r="D172" i="5"/>
  <c r="D302" i="5" s="1"/>
  <c r="H172" i="5"/>
  <c r="H302" i="5" s="1"/>
  <c r="E171" i="5"/>
  <c r="E301" i="5" s="1"/>
  <c r="I172" i="5"/>
  <c r="I302" i="5" s="1"/>
  <c r="G171" i="5"/>
  <c r="G301" i="5" s="1"/>
  <c r="G236" i="5"/>
  <c r="I237" i="5"/>
  <c r="I236" i="5"/>
  <c r="J235" i="5"/>
  <c r="H107" i="5"/>
  <c r="D107" i="5"/>
  <c r="J170" i="5"/>
  <c r="H236" i="5"/>
  <c r="I107" i="5"/>
  <c r="J106" i="5"/>
  <c r="E107" i="5"/>
  <c r="C107" i="5"/>
  <c r="C236" i="5"/>
  <c r="B236" i="5"/>
  <c r="F236" i="5"/>
  <c r="B107" i="5"/>
  <c r="F107" i="5"/>
  <c r="G107" i="5"/>
  <c r="E236" i="5"/>
  <c r="D236" i="5"/>
  <c r="AP171" i="5" l="1"/>
  <c r="AJ109" i="5"/>
  <c r="AX109" i="5"/>
  <c r="AT233" i="5"/>
  <c r="AO233" i="5"/>
  <c r="AO234" i="5" s="1"/>
  <c r="AL304" i="5"/>
  <c r="AH304" i="5"/>
  <c r="AQ305" i="5" s="1"/>
  <c r="AC304" i="5"/>
  <c r="AL305" i="5" s="1"/>
  <c r="BK109" i="5"/>
  <c r="BT110" i="5" s="1"/>
  <c r="BB303" i="5"/>
  <c r="BK304" i="5" s="1"/>
  <c r="AB109" i="5"/>
  <c r="AN172" i="5"/>
  <c r="BB109" i="5"/>
  <c r="BC109" i="5"/>
  <c r="BL109" i="5"/>
  <c r="AS233" i="5"/>
  <c r="AS234" i="5" s="1"/>
  <c r="AO304" i="5"/>
  <c r="AY109" i="5"/>
  <c r="BU109" i="5"/>
  <c r="BH109" i="5"/>
  <c r="AS303" i="5"/>
  <c r="BJ304" i="5"/>
  <c r="BJ305" i="5" s="1"/>
  <c r="AT304" i="5"/>
  <c r="BC305" i="5" s="1"/>
  <c r="AQ172" i="5"/>
  <c r="AU304" i="5"/>
  <c r="AU305" i="5" s="1"/>
  <c r="BM305" i="5"/>
  <c r="V110" i="5"/>
  <c r="BR111" i="5"/>
  <c r="AU234" i="5"/>
  <c r="AE110" i="5"/>
  <c r="AK109" i="5"/>
  <c r="AN234" i="5"/>
  <c r="AG109" i="5"/>
  <c r="AP172" i="5" s="1"/>
  <c r="AA303" i="5"/>
  <c r="BO110" i="5"/>
  <c r="AT171" i="5"/>
  <c r="BJ110" i="5"/>
  <c r="BF110" i="5"/>
  <c r="V304" i="5"/>
  <c r="AE305" i="5" s="1"/>
  <c r="BA110" i="5"/>
  <c r="AR304" i="5"/>
  <c r="BA305" i="5" s="1"/>
  <c r="AH110" i="5"/>
  <c r="AX304" i="5"/>
  <c r="AJ303" i="5"/>
  <c r="BG110" i="5"/>
  <c r="AP233" i="5"/>
  <c r="AW110" i="5"/>
  <c r="Y304" i="5"/>
  <c r="BG304" i="5"/>
  <c r="BF305" i="5"/>
  <c r="BI111" i="5"/>
  <c r="X109" i="5"/>
  <c r="AS172" i="5"/>
  <c r="BL304" i="5"/>
  <c r="BL305" i="5" s="1"/>
  <c r="AO172" i="5"/>
  <c r="BI305" i="5"/>
  <c r="AX110" i="5"/>
  <c r="BG111" i="5" s="1"/>
  <c r="AP304" i="5"/>
  <c r="Y110" i="5"/>
  <c r="AA109" i="5"/>
  <c r="AJ110" i="5" s="1"/>
  <c r="AW305" i="5"/>
  <c r="AU172" i="5"/>
  <c r="AN305" i="5"/>
  <c r="AZ111" i="5"/>
  <c r="BD110" i="5"/>
  <c r="AF110" i="5"/>
  <c r="AZ305" i="5"/>
  <c r="AY304" i="5"/>
  <c r="BH304" i="5"/>
  <c r="AC110" i="5"/>
  <c r="AF304" i="5"/>
  <c r="BP110" i="5"/>
  <c r="BS110" i="5"/>
  <c r="AI304" i="5"/>
  <c r="AG304" i="5"/>
  <c r="AK304" i="5"/>
  <c r="BQ109" i="5"/>
  <c r="AL110" i="5"/>
  <c r="AR234" i="5"/>
  <c r="BM110" i="5"/>
  <c r="BV110" i="5"/>
  <c r="AR172" i="5"/>
  <c r="Z109" i="5"/>
  <c r="AI110" i="5" s="1"/>
  <c r="B172" i="5"/>
  <c r="B302" i="5" s="1"/>
  <c r="J301" i="5"/>
  <c r="N109" i="5"/>
  <c r="W110" i="5" s="1"/>
  <c r="N303" i="5"/>
  <c r="W304" i="5" s="1"/>
  <c r="M110" i="5"/>
  <c r="M304" i="5"/>
  <c r="Q109" i="5"/>
  <c r="Q303" i="5"/>
  <c r="Z304" i="5" s="1"/>
  <c r="T110" i="5"/>
  <c r="T304" i="5"/>
  <c r="S109" i="5"/>
  <c r="S303" i="5"/>
  <c r="AB304" i="5" s="1"/>
  <c r="R109" i="5"/>
  <c r="R303" i="5"/>
  <c r="P110" i="5"/>
  <c r="P304" i="5"/>
  <c r="O109" i="5"/>
  <c r="O303" i="5"/>
  <c r="X304" i="5" s="1"/>
  <c r="H173" i="5"/>
  <c r="H303" i="5" s="1"/>
  <c r="D173" i="5"/>
  <c r="D303" i="5" s="1"/>
  <c r="I173" i="5"/>
  <c r="I303" i="5" s="1"/>
  <c r="E172" i="5"/>
  <c r="E302" i="5" s="1"/>
  <c r="G172" i="5"/>
  <c r="G302" i="5" s="1"/>
  <c r="B173" i="5"/>
  <c r="G237" i="5"/>
  <c r="I238" i="5"/>
  <c r="D237" i="5"/>
  <c r="E108" i="5"/>
  <c r="J107" i="5"/>
  <c r="B237" i="5"/>
  <c r="G108" i="5"/>
  <c r="I108" i="5"/>
  <c r="F108" i="5"/>
  <c r="B108" i="5"/>
  <c r="C108" i="5"/>
  <c r="J171" i="5"/>
  <c r="H108" i="5"/>
  <c r="J236" i="5"/>
  <c r="E237" i="5"/>
  <c r="F237" i="5"/>
  <c r="C237" i="5"/>
  <c r="H237" i="5"/>
  <c r="D108" i="5"/>
  <c r="AT234" i="5" l="1"/>
  <c r="AH305" i="5"/>
  <c r="AC305" i="5"/>
  <c r="AL306" i="5" s="1"/>
  <c r="BU110" i="5"/>
  <c r="BB304" i="5"/>
  <c r="BK305" i="5" s="1"/>
  <c r="BD305" i="5"/>
  <c r="BD306" i="5" s="1"/>
  <c r="V111" i="5"/>
  <c r="AB110" i="5"/>
  <c r="BL110" i="5"/>
  <c r="BB110" i="5"/>
  <c r="BK110" i="5"/>
  <c r="BT111" i="5" s="1"/>
  <c r="BC110" i="5"/>
  <c r="AG110" i="5"/>
  <c r="AP173" i="5" s="1"/>
  <c r="AS304" i="5"/>
  <c r="AY110" i="5"/>
  <c r="AN235" i="5"/>
  <c r="BH110" i="5"/>
  <c r="BD111" i="5"/>
  <c r="AX305" i="5"/>
  <c r="AT305" i="5"/>
  <c r="BC306" i="5" s="1"/>
  <c r="BR112" i="5"/>
  <c r="AW111" i="5"/>
  <c r="AE111" i="5"/>
  <c r="AE112" i="5" s="1"/>
  <c r="BP111" i="5"/>
  <c r="BP112" i="5" s="1"/>
  <c r="BQ110" i="5"/>
  <c r="BQ111" i="5" s="1"/>
  <c r="AQ173" i="5"/>
  <c r="BI112" i="5"/>
  <c r="AN173" i="5"/>
  <c r="BO111" i="5"/>
  <c r="AK110" i="5"/>
  <c r="AT235" i="5" s="1"/>
  <c r="AT172" i="5"/>
  <c r="AA304" i="5"/>
  <c r="AS173" i="5"/>
  <c r="BJ111" i="5"/>
  <c r="BS111" i="5"/>
  <c r="AP234" i="5"/>
  <c r="BF111" i="5"/>
  <c r="BG305" i="5"/>
  <c r="AP305" i="5"/>
  <c r="AH111" i="5"/>
  <c r="V305" i="5"/>
  <c r="AE306" i="5" s="1"/>
  <c r="AQ235" i="5"/>
  <c r="BF306" i="5"/>
  <c r="AJ304" i="5"/>
  <c r="X110" i="5"/>
  <c r="Y305" i="5"/>
  <c r="AH306" i="5" s="1"/>
  <c r="AX111" i="5"/>
  <c r="BG112" i="5" s="1"/>
  <c r="AN306" i="5"/>
  <c r="AY305" i="5"/>
  <c r="Y111" i="5"/>
  <c r="AO173" i="5"/>
  <c r="AF111" i="5"/>
  <c r="BM111" i="5"/>
  <c r="AA110" i="5"/>
  <c r="AJ111" i="5" s="1"/>
  <c r="AS235" i="5"/>
  <c r="BJ306" i="5"/>
  <c r="AW306" i="5"/>
  <c r="AO235" i="5"/>
  <c r="BL306" i="5"/>
  <c r="BH305" i="5"/>
  <c r="BV111" i="5"/>
  <c r="AU306" i="5"/>
  <c r="AC111" i="5"/>
  <c r="AI305" i="5"/>
  <c r="AR305" i="5"/>
  <c r="AF305" i="5"/>
  <c r="AZ306" i="5"/>
  <c r="BI306" i="5"/>
  <c r="AK305" i="5"/>
  <c r="AQ306" i="5"/>
  <c r="AO305" i="5"/>
  <c r="AG305" i="5"/>
  <c r="AR173" i="5"/>
  <c r="AR235" i="5"/>
  <c r="AL111" i="5"/>
  <c r="AU235" i="5"/>
  <c r="BA111" i="5"/>
  <c r="AU173" i="5"/>
  <c r="Z110" i="5"/>
  <c r="AI111" i="5" s="1"/>
  <c r="C173" i="5"/>
  <c r="C303" i="5" s="1"/>
  <c r="B303" i="5"/>
  <c r="J302" i="5"/>
  <c r="S110" i="5"/>
  <c r="S304" i="5"/>
  <c r="AB305" i="5" s="1"/>
  <c r="P111" i="5"/>
  <c r="P305" i="5"/>
  <c r="N110" i="5"/>
  <c r="W111" i="5" s="1"/>
  <c r="N304" i="5"/>
  <c r="W305" i="5" s="1"/>
  <c r="Q110" i="5"/>
  <c r="Q304" i="5"/>
  <c r="Z305" i="5" s="1"/>
  <c r="F173" i="5"/>
  <c r="F303" i="5" s="1"/>
  <c r="T111" i="5"/>
  <c r="T305" i="5"/>
  <c r="O110" i="5"/>
  <c r="O304" i="5"/>
  <c r="X305" i="5" s="1"/>
  <c r="R110" i="5"/>
  <c r="R304" i="5"/>
  <c r="M111" i="5"/>
  <c r="M305" i="5"/>
  <c r="I174" i="5"/>
  <c r="I304" i="5" s="1"/>
  <c r="F174" i="5"/>
  <c r="F304" i="5" s="1"/>
  <c r="E173" i="5"/>
  <c r="E303" i="5" s="1"/>
  <c r="C174" i="5"/>
  <c r="C304" i="5" s="1"/>
  <c r="H174" i="5"/>
  <c r="H304" i="5" s="1"/>
  <c r="G173" i="5"/>
  <c r="G303" i="5" s="1"/>
  <c r="B174" i="5"/>
  <c r="G238" i="5"/>
  <c r="I239" i="5"/>
  <c r="J237" i="5"/>
  <c r="D109" i="5"/>
  <c r="J108" i="5"/>
  <c r="I109" i="5"/>
  <c r="B238" i="5"/>
  <c r="E238" i="5"/>
  <c r="C109" i="5"/>
  <c r="C238" i="5"/>
  <c r="F109" i="5"/>
  <c r="G109" i="5"/>
  <c r="J172" i="5"/>
  <c r="E109" i="5"/>
  <c r="D238" i="5"/>
  <c r="H238" i="5"/>
  <c r="F238" i="5"/>
  <c r="H109" i="5"/>
  <c r="B109" i="5"/>
  <c r="BC111" i="5" l="1"/>
  <c r="AC306" i="5"/>
  <c r="BU111" i="5"/>
  <c r="BG306" i="5"/>
  <c r="BM306" i="5"/>
  <c r="BM307" i="5" s="1"/>
  <c r="BH111" i="5"/>
  <c r="AY111" i="5"/>
  <c r="V112" i="5"/>
  <c r="AE113" i="5" s="1"/>
  <c r="BB305" i="5"/>
  <c r="BK306" i="5" s="1"/>
  <c r="AN236" i="5"/>
  <c r="AN237" i="5" s="1"/>
  <c r="AB111" i="5"/>
  <c r="AG111" i="5"/>
  <c r="AP174" i="5" s="1"/>
  <c r="BL111" i="5"/>
  <c r="BL112" i="5" s="1"/>
  <c r="BK111" i="5"/>
  <c r="BT112" i="5" s="1"/>
  <c r="BB111" i="5"/>
  <c r="BB112" i="5" s="1"/>
  <c r="AW112" i="5"/>
  <c r="AH112" i="5"/>
  <c r="BR113" i="5"/>
  <c r="BM112" i="5"/>
  <c r="AS174" i="5"/>
  <c r="BO112" i="5"/>
  <c r="AQ174" i="5"/>
  <c r="BF112" i="5"/>
  <c r="BH306" i="5"/>
  <c r="AN174" i="5"/>
  <c r="AN175" i="5" s="1"/>
  <c r="AP235" i="5"/>
  <c r="AY306" i="5"/>
  <c r="BF307" i="5"/>
  <c r="AA305" i="5"/>
  <c r="BV112" i="5"/>
  <c r="AO236" i="5"/>
  <c r="AJ305" i="5"/>
  <c r="BS112" i="5"/>
  <c r="AS305" i="5"/>
  <c r="BC112" i="5"/>
  <c r="AT173" i="5"/>
  <c r="AK111" i="5"/>
  <c r="AT236" i="5" s="1"/>
  <c r="V306" i="5"/>
  <c r="AE307" i="5" s="1"/>
  <c r="AQ236" i="5"/>
  <c r="AZ112" i="5"/>
  <c r="BI113" i="5" s="1"/>
  <c r="X111" i="5"/>
  <c r="Y306" i="5"/>
  <c r="AH307" i="5" s="1"/>
  <c r="AF112" i="5"/>
  <c r="AX112" i="5"/>
  <c r="AO174" i="5"/>
  <c r="Y112" i="5"/>
  <c r="AS236" i="5"/>
  <c r="AA111" i="5"/>
  <c r="AJ112" i="5" s="1"/>
  <c r="BP113" i="5"/>
  <c r="BD307" i="5"/>
  <c r="AW307" i="5"/>
  <c r="BI307" i="5"/>
  <c r="AC112" i="5"/>
  <c r="BA112" i="5"/>
  <c r="AZ307" i="5"/>
  <c r="AL112" i="5"/>
  <c r="AF306" i="5"/>
  <c r="AG306" i="5"/>
  <c r="AP306" i="5"/>
  <c r="AR306" i="5"/>
  <c r="BA306" i="5"/>
  <c r="AI306" i="5"/>
  <c r="BL307" i="5"/>
  <c r="AO306" i="5"/>
  <c r="AQ307" i="5"/>
  <c r="AK306" i="5"/>
  <c r="AL307" i="5"/>
  <c r="AX306" i="5"/>
  <c r="AN307" i="5"/>
  <c r="AU307" i="5"/>
  <c r="AT306" i="5"/>
  <c r="BC307" i="5" s="1"/>
  <c r="BJ112" i="5"/>
  <c r="AU174" i="5"/>
  <c r="AR236" i="5"/>
  <c r="AU236" i="5"/>
  <c r="BD112" i="5"/>
  <c r="AR174" i="5"/>
  <c r="BQ112" i="5"/>
  <c r="Z111" i="5"/>
  <c r="AI112" i="5" s="1"/>
  <c r="J303" i="5"/>
  <c r="B304" i="5"/>
  <c r="D174" i="5"/>
  <c r="D304" i="5" s="1"/>
  <c r="P112" i="5"/>
  <c r="P306" i="5"/>
  <c r="S111" i="5"/>
  <c r="S305" i="5"/>
  <c r="AB306" i="5" s="1"/>
  <c r="N111" i="5"/>
  <c r="W112" i="5" s="1"/>
  <c r="N305" i="5"/>
  <c r="W306" i="5" s="1"/>
  <c r="Q111" i="5"/>
  <c r="Q305" i="5"/>
  <c r="Z306" i="5" s="1"/>
  <c r="R111" i="5"/>
  <c r="R305" i="5"/>
  <c r="M112" i="5"/>
  <c r="V113" i="5" s="1"/>
  <c r="M306" i="5"/>
  <c r="O111" i="5"/>
  <c r="O305" i="5"/>
  <c r="X306" i="5" s="1"/>
  <c r="T112" i="5"/>
  <c r="T306" i="5"/>
  <c r="AC307" i="5" s="1"/>
  <c r="E174" i="5"/>
  <c r="E304" i="5" s="1"/>
  <c r="H175" i="5"/>
  <c r="H305" i="5" s="1"/>
  <c r="C175" i="5"/>
  <c r="C305" i="5" s="1"/>
  <c r="I175" i="5"/>
  <c r="I305" i="5" s="1"/>
  <c r="G174" i="5"/>
  <c r="G304" i="5" s="1"/>
  <c r="B175" i="5"/>
  <c r="G239" i="5"/>
  <c r="J173" i="5"/>
  <c r="J109" i="5"/>
  <c r="J238" i="5"/>
  <c r="B110" i="5"/>
  <c r="D239" i="5"/>
  <c r="G110" i="5"/>
  <c r="F239" i="5"/>
  <c r="F110" i="5"/>
  <c r="H110" i="5"/>
  <c r="B239" i="5"/>
  <c r="I110" i="5"/>
  <c r="H239" i="5"/>
  <c r="E110" i="5"/>
  <c r="C239" i="5"/>
  <c r="D110" i="5"/>
  <c r="C110" i="5"/>
  <c r="E239" i="5"/>
  <c r="AG112" i="5" l="1"/>
  <c r="BU112" i="5"/>
  <c r="AP236" i="5"/>
  <c r="AP237" i="5" s="1"/>
  <c r="BB306" i="5"/>
  <c r="BK307" i="5" s="1"/>
  <c r="BF113" i="5"/>
  <c r="BH112" i="5"/>
  <c r="AW113" i="5"/>
  <c r="BF114" i="5" s="1"/>
  <c r="AB112" i="5"/>
  <c r="BR114" i="5"/>
  <c r="V307" i="5"/>
  <c r="AE308" i="5" s="1"/>
  <c r="BK112" i="5"/>
  <c r="BK113" i="5" s="1"/>
  <c r="BO113" i="5"/>
  <c r="AY112" i="5"/>
  <c r="BU113" i="5"/>
  <c r="BL113" i="5"/>
  <c r="AH113" i="5"/>
  <c r="AQ175" i="5"/>
  <c r="AS175" i="5"/>
  <c r="BV113" i="5"/>
  <c r="BM308" i="5"/>
  <c r="BF308" i="5"/>
  <c r="AX113" i="5"/>
  <c r="AJ306" i="5"/>
  <c r="BH307" i="5"/>
  <c r="Y307" i="5"/>
  <c r="AH308" i="5" s="1"/>
  <c r="AA306" i="5"/>
  <c r="X112" i="5"/>
  <c r="AG113" i="5" s="1"/>
  <c r="AS306" i="5"/>
  <c r="BB307" i="5" s="1"/>
  <c r="AE114" i="5"/>
  <c r="AN238" i="5"/>
  <c r="AN176" i="5"/>
  <c r="AZ113" i="5"/>
  <c r="BI114" i="5" s="1"/>
  <c r="AK112" i="5"/>
  <c r="AT237" i="5" s="1"/>
  <c r="BC113" i="5"/>
  <c r="AT174" i="5"/>
  <c r="AO175" i="5"/>
  <c r="AQ237" i="5"/>
  <c r="AF113" i="5"/>
  <c r="AO237" i="5"/>
  <c r="BI308" i="5"/>
  <c r="BG113" i="5"/>
  <c r="AS237" i="5"/>
  <c r="Y113" i="5"/>
  <c r="BB113" i="5"/>
  <c r="AA112" i="5"/>
  <c r="AJ113" i="5" s="1"/>
  <c r="BD308" i="5"/>
  <c r="AC113" i="5"/>
  <c r="AW308" i="5"/>
  <c r="AL113" i="5"/>
  <c r="AU237" i="5"/>
  <c r="AO307" i="5"/>
  <c r="AU175" i="5"/>
  <c r="AP175" i="5"/>
  <c r="BJ113" i="5"/>
  <c r="BL308" i="5"/>
  <c r="AQ308" i="5"/>
  <c r="AZ308" i="5"/>
  <c r="AR307" i="5"/>
  <c r="AL308" i="5"/>
  <c r="AI307" i="5"/>
  <c r="AK307" i="5"/>
  <c r="AT307" i="5"/>
  <c r="AP307" i="5"/>
  <c r="AY307" i="5"/>
  <c r="AF307" i="5"/>
  <c r="AU308" i="5"/>
  <c r="BA307" i="5"/>
  <c r="BJ307" i="5"/>
  <c r="AG307" i="5"/>
  <c r="AN308" i="5"/>
  <c r="AX307" i="5"/>
  <c r="BG307" i="5"/>
  <c r="BQ113" i="5"/>
  <c r="AR237" i="5"/>
  <c r="AR175" i="5"/>
  <c r="BA113" i="5"/>
  <c r="BD113" i="5"/>
  <c r="BM113" i="5"/>
  <c r="BS113" i="5"/>
  <c r="Z112" i="5"/>
  <c r="F175" i="5"/>
  <c r="F305" i="5" s="1"/>
  <c r="B305" i="5"/>
  <c r="D175" i="5"/>
  <c r="D305" i="5" s="1"/>
  <c r="J304" i="5"/>
  <c r="M113" i="5"/>
  <c r="V114" i="5" s="1"/>
  <c r="M307" i="5"/>
  <c r="O112" i="5"/>
  <c r="O306" i="5"/>
  <c r="X307" i="5" s="1"/>
  <c r="P113" i="5"/>
  <c r="P307" i="5"/>
  <c r="S112" i="5"/>
  <c r="S306" i="5"/>
  <c r="AB307" i="5" s="1"/>
  <c r="T113" i="5"/>
  <c r="T307" i="5"/>
  <c r="AC308" i="5" s="1"/>
  <c r="R112" i="5"/>
  <c r="R306" i="5"/>
  <c r="N112" i="5"/>
  <c r="W113" i="5" s="1"/>
  <c r="N306" i="5"/>
  <c r="W307" i="5" s="1"/>
  <c r="Q112" i="5"/>
  <c r="Q306" i="5"/>
  <c r="Z307" i="5" s="1"/>
  <c r="C176" i="5"/>
  <c r="C306" i="5" s="1"/>
  <c r="F176" i="5"/>
  <c r="F306" i="5" s="1"/>
  <c r="I176" i="5"/>
  <c r="I306" i="5" s="1"/>
  <c r="E175" i="5"/>
  <c r="E305" i="5" s="1"/>
  <c r="H176" i="5"/>
  <c r="H306" i="5" s="1"/>
  <c r="G175" i="5"/>
  <c r="G305" i="5" s="1"/>
  <c r="B176" i="5"/>
  <c r="G240" i="5"/>
  <c r="I240" i="5"/>
  <c r="J239" i="5"/>
  <c r="H80" i="5" s="1"/>
  <c r="C111" i="5"/>
  <c r="I111" i="5"/>
  <c r="B240" i="5"/>
  <c r="D240" i="5"/>
  <c r="E240" i="5"/>
  <c r="D111" i="5"/>
  <c r="H111" i="5"/>
  <c r="F111" i="5"/>
  <c r="G111" i="5"/>
  <c r="J110" i="5"/>
  <c r="J174" i="5"/>
  <c r="C80" i="5" s="1"/>
  <c r="E111" i="5"/>
  <c r="F240" i="5"/>
  <c r="B111" i="5"/>
  <c r="H240" i="5"/>
  <c r="C240" i="5"/>
  <c r="AY113" i="5" l="1"/>
  <c r="AU309" i="5"/>
  <c r="BT113" i="5"/>
  <c r="AW114" i="5"/>
  <c r="BF115" i="5" s="1"/>
  <c r="BO114" i="5"/>
  <c r="BO115" i="5" s="1"/>
  <c r="AB113" i="5"/>
  <c r="BR115" i="5"/>
  <c r="V308" i="5"/>
  <c r="AE309" i="5" s="1"/>
  <c r="BH113" i="5"/>
  <c r="BQ114" i="5" s="1"/>
  <c r="BU114" i="5"/>
  <c r="BL114" i="5"/>
  <c r="Y308" i="5"/>
  <c r="AH309" i="5" s="1"/>
  <c r="AQ176" i="5"/>
  <c r="AS307" i="5"/>
  <c r="BB308" i="5" s="1"/>
  <c r="AF114" i="5"/>
  <c r="AQ238" i="5"/>
  <c r="AQ239" i="5" s="1"/>
  <c r="BM309" i="5"/>
  <c r="AH114" i="5"/>
  <c r="BG114" i="5"/>
  <c r="BF309" i="5"/>
  <c r="AJ307" i="5"/>
  <c r="AA307" i="5"/>
  <c r="X113" i="5"/>
  <c r="AG114" i="5" s="1"/>
  <c r="AO176" i="5"/>
  <c r="AE115" i="5"/>
  <c r="AO238" i="5"/>
  <c r="AO239" i="5" s="1"/>
  <c r="AN239" i="5"/>
  <c r="AX114" i="5"/>
  <c r="AZ114" i="5"/>
  <c r="BK308" i="5"/>
  <c r="AN177" i="5"/>
  <c r="AT175" i="5"/>
  <c r="BC114" i="5"/>
  <c r="AK113" i="5"/>
  <c r="BP114" i="5"/>
  <c r="Y114" i="5"/>
  <c r="AS238" i="5"/>
  <c r="BB114" i="5"/>
  <c r="BK114" i="5"/>
  <c r="AC114" i="5"/>
  <c r="AL114" i="5"/>
  <c r="AP238" i="5"/>
  <c r="BT114" i="5"/>
  <c r="AS176" i="5"/>
  <c r="AW309" i="5"/>
  <c r="BD114" i="5"/>
  <c r="AA113" i="5"/>
  <c r="AJ114" i="5" s="1"/>
  <c r="AQ309" i="5"/>
  <c r="AU176" i="5"/>
  <c r="AY114" i="5"/>
  <c r="BS114" i="5"/>
  <c r="AU238" i="5"/>
  <c r="BA308" i="5"/>
  <c r="AP176" i="5"/>
  <c r="AX308" i="5"/>
  <c r="AT308" i="5"/>
  <c r="BA114" i="5"/>
  <c r="AP308" i="5"/>
  <c r="AY308" i="5"/>
  <c r="BH308" i="5"/>
  <c r="BJ308" i="5"/>
  <c r="AF308" i="5"/>
  <c r="AO308" i="5"/>
  <c r="AI308" i="5"/>
  <c r="BC308" i="5"/>
  <c r="AR308" i="5"/>
  <c r="AK308" i="5"/>
  <c r="AZ309" i="5"/>
  <c r="BI309" i="5"/>
  <c r="BG308" i="5"/>
  <c r="AL309" i="5"/>
  <c r="BD309" i="5"/>
  <c r="AN309" i="5"/>
  <c r="Z113" i="5"/>
  <c r="AG308" i="5"/>
  <c r="BJ114" i="5"/>
  <c r="BM114" i="5"/>
  <c r="BV114" i="5"/>
  <c r="AI113" i="5"/>
  <c r="D177" i="5"/>
  <c r="D307" i="5" s="1"/>
  <c r="J305" i="5"/>
  <c r="B306" i="5"/>
  <c r="M114" i="5"/>
  <c r="V115" i="5" s="1"/>
  <c r="M308" i="5"/>
  <c r="R113" i="5"/>
  <c r="R307" i="5"/>
  <c r="Q113" i="5"/>
  <c r="Q307" i="5"/>
  <c r="Z308" i="5" s="1"/>
  <c r="T114" i="5"/>
  <c r="T308" i="5"/>
  <c r="AC309" i="5" s="1"/>
  <c r="S113" i="5"/>
  <c r="AB114" i="5" s="1"/>
  <c r="S307" i="5"/>
  <c r="AB308" i="5" s="1"/>
  <c r="O113" i="5"/>
  <c r="O307" i="5"/>
  <c r="X308" i="5" s="1"/>
  <c r="N113" i="5"/>
  <c r="W114" i="5" s="1"/>
  <c r="N307" i="5"/>
  <c r="W308" i="5" s="1"/>
  <c r="P114" i="5"/>
  <c r="P308" i="5"/>
  <c r="C177" i="5"/>
  <c r="C307" i="5" s="1"/>
  <c r="D176" i="5"/>
  <c r="D306" i="5" s="1"/>
  <c r="C92" i="5"/>
  <c r="C86" i="5"/>
  <c r="I177" i="5"/>
  <c r="I307" i="5" s="1"/>
  <c r="F177" i="5"/>
  <c r="F307" i="5" s="1"/>
  <c r="H177" i="5"/>
  <c r="H307" i="5" s="1"/>
  <c r="E176" i="5"/>
  <c r="E306" i="5" s="1"/>
  <c r="G176" i="5"/>
  <c r="G306" i="5" s="1"/>
  <c r="B177" i="5"/>
  <c r="G241" i="5"/>
  <c r="I242" i="5"/>
  <c r="I241" i="5"/>
  <c r="J240" i="5"/>
  <c r="C241" i="5"/>
  <c r="B241" i="5"/>
  <c r="I112" i="5"/>
  <c r="H112" i="5"/>
  <c r="J175" i="5"/>
  <c r="J111" i="5"/>
  <c r="E241" i="5"/>
  <c r="F241" i="5"/>
  <c r="G112" i="5"/>
  <c r="D112" i="5"/>
  <c r="D241" i="5"/>
  <c r="C112" i="5"/>
  <c r="B112" i="5"/>
  <c r="H241" i="5"/>
  <c r="E112" i="5"/>
  <c r="F112" i="5"/>
  <c r="BF310" i="5" l="1"/>
  <c r="Y309" i="5"/>
  <c r="AW115" i="5"/>
  <c r="AW116" i="5" s="1"/>
  <c r="V309" i="5"/>
  <c r="AZ115" i="5"/>
  <c r="AF115" i="5"/>
  <c r="BL115" i="5"/>
  <c r="BH114" i="5"/>
  <c r="BH115" i="5" s="1"/>
  <c r="BU115" i="5"/>
  <c r="AQ177" i="5"/>
  <c r="AH115" i="5"/>
  <c r="BP115" i="5"/>
  <c r="BG115" i="5"/>
  <c r="AO177" i="5"/>
  <c r="AO178" i="5" s="1"/>
  <c r="AS308" i="5"/>
  <c r="BB309" i="5" s="1"/>
  <c r="AA308" i="5"/>
  <c r="AJ308" i="5"/>
  <c r="X114" i="5"/>
  <c r="AG115" i="5" s="1"/>
  <c r="AE116" i="5"/>
  <c r="AN240" i="5"/>
  <c r="AW117" i="5" s="1"/>
  <c r="BF116" i="5"/>
  <c r="BF117" i="5" s="1"/>
  <c r="AN178" i="5"/>
  <c r="AX115" i="5"/>
  <c r="BI115" i="5"/>
  <c r="BR116" i="5" s="1"/>
  <c r="AP239" i="5"/>
  <c r="AP177" i="5"/>
  <c r="BO116" i="5"/>
  <c r="AU177" i="5"/>
  <c r="AZ116" i="5"/>
  <c r="AT176" i="5"/>
  <c r="Y115" i="5"/>
  <c r="AH116" i="5" s="1"/>
  <c r="AU239" i="5"/>
  <c r="AS239" i="5"/>
  <c r="AK114" i="5"/>
  <c r="AT238" i="5"/>
  <c r="AQ240" i="5"/>
  <c r="AL115" i="5"/>
  <c r="AC115" i="5"/>
  <c r="BK115" i="5"/>
  <c r="BB115" i="5"/>
  <c r="BM115" i="5"/>
  <c r="BT115" i="5"/>
  <c r="BA309" i="5"/>
  <c r="AW310" i="5"/>
  <c r="BF311" i="5" s="1"/>
  <c r="AA114" i="5"/>
  <c r="AJ115" i="5" s="1"/>
  <c r="AS177" i="5"/>
  <c r="BD115" i="5"/>
  <c r="AZ310" i="5"/>
  <c r="AY115" i="5"/>
  <c r="BJ309" i="5"/>
  <c r="BG309" i="5"/>
  <c r="AX309" i="5"/>
  <c r="AY309" i="5"/>
  <c r="BJ115" i="5"/>
  <c r="BI310" i="5"/>
  <c r="AO309" i="5"/>
  <c r="AR309" i="5"/>
  <c r="AP309" i="5"/>
  <c r="BV115" i="5"/>
  <c r="BH309" i="5"/>
  <c r="BS115" i="5"/>
  <c r="Z114" i="5"/>
  <c r="BC309" i="5"/>
  <c r="BL309" i="5"/>
  <c r="BK309" i="5"/>
  <c r="BD310" i="5"/>
  <c r="BM310" i="5"/>
  <c r="AH310" i="5"/>
  <c r="AK309" i="5"/>
  <c r="AE310" i="5"/>
  <c r="AI309" i="5"/>
  <c r="AT309" i="5"/>
  <c r="AL310" i="5"/>
  <c r="AU310" i="5"/>
  <c r="AF309" i="5"/>
  <c r="AG309" i="5"/>
  <c r="AI114" i="5"/>
  <c r="AQ310" i="5"/>
  <c r="AN310" i="5"/>
  <c r="AR176" i="5"/>
  <c r="AR238" i="5"/>
  <c r="AO240" i="5"/>
  <c r="J306" i="5"/>
  <c r="B307" i="5"/>
  <c r="S114" i="5"/>
  <c r="AB115" i="5" s="1"/>
  <c r="S308" i="5"/>
  <c r="AB309" i="5" s="1"/>
  <c r="Q114" i="5"/>
  <c r="Q308" i="5"/>
  <c r="Z309" i="5" s="1"/>
  <c r="R114" i="5"/>
  <c r="R308" i="5"/>
  <c r="T115" i="5"/>
  <c r="T309" i="5"/>
  <c r="AC310" i="5" s="1"/>
  <c r="F178" i="5"/>
  <c r="F308" i="5" s="1"/>
  <c r="M115" i="5"/>
  <c r="V116" i="5" s="1"/>
  <c r="M309" i="5"/>
  <c r="V310" i="5" s="1"/>
  <c r="N114" i="5"/>
  <c r="W115" i="5" s="1"/>
  <c r="AF116" i="5" s="1"/>
  <c r="N308" i="5"/>
  <c r="W309" i="5" s="1"/>
  <c r="P115" i="5"/>
  <c r="P309" i="5"/>
  <c r="Y310" i="5" s="1"/>
  <c r="O114" i="5"/>
  <c r="O308" i="5"/>
  <c r="X309" i="5" s="1"/>
  <c r="E177" i="5"/>
  <c r="E307" i="5" s="1"/>
  <c r="I178" i="5"/>
  <c r="I308" i="5" s="1"/>
  <c r="B178" i="5"/>
  <c r="G177" i="5"/>
  <c r="G307" i="5" s="1"/>
  <c r="I243" i="5"/>
  <c r="J241" i="5"/>
  <c r="F113" i="5"/>
  <c r="E242" i="5"/>
  <c r="B113" i="5"/>
  <c r="D242" i="5"/>
  <c r="D113" i="5"/>
  <c r="C242" i="5"/>
  <c r="E113" i="5"/>
  <c r="C113" i="5"/>
  <c r="G113" i="5"/>
  <c r="I113" i="5"/>
  <c r="J176" i="5"/>
  <c r="H242" i="5"/>
  <c r="F242" i="5"/>
  <c r="H113" i="5"/>
  <c r="B242" i="5"/>
  <c r="J112" i="5"/>
  <c r="G242" i="5"/>
  <c r="AA309" i="5" l="1"/>
  <c r="AJ309" i="5"/>
  <c r="AJ310" i="5" s="1"/>
  <c r="BP116" i="5"/>
  <c r="BU116" i="5"/>
  <c r="AU178" i="5"/>
  <c r="BQ115" i="5"/>
  <c r="AQ178" i="5"/>
  <c r="AQ179" i="5" s="1"/>
  <c r="X115" i="5"/>
  <c r="AG116" i="5" s="1"/>
  <c r="BH116" i="5"/>
  <c r="BQ116" i="5"/>
  <c r="BG116" i="5"/>
  <c r="AP178" i="5"/>
  <c r="AP240" i="5"/>
  <c r="AS309" i="5"/>
  <c r="BB310" i="5" s="1"/>
  <c r="AN179" i="5"/>
  <c r="AN241" i="5"/>
  <c r="AW118" i="5" s="1"/>
  <c r="AE117" i="5"/>
  <c r="BD116" i="5"/>
  <c r="BO117" i="5"/>
  <c r="BO118" i="5" s="1"/>
  <c r="AX116" i="5"/>
  <c r="AT177" i="5"/>
  <c r="AZ117" i="5"/>
  <c r="BI116" i="5"/>
  <c r="AQ241" i="5"/>
  <c r="AS240" i="5"/>
  <c r="AC116" i="5"/>
  <c r="BB116" i="5"/>
  <c r="Y116" i="5"/>
  <c r="AH117" i="5" s="1"/>
  <c r="BF118" i="5"/>
  <c r="AK115" i="5"/>
  <c r="AL116" i="5"/>
  <c r="AU179" i="5" s="1"/>
  <c r="AU240" i="5"/>
  <c r="AT239" i="5"/>
  <c r="BC115" i="5"/>
  <c r="BT116" i="5"/>
  <c r="BV116" i="5"/>
  <c r="BK116" i="5"/>
  <c r="AA115" i="5"/>
  <c r="AJ116" i="5" s="1"/>
  <c r="BA310" i="5"/>
  <c r="BJ310" i="5"/>
  <c r="AW311" i="5"/>
  <c r="BF312" i="5" s="1"/>
  <c r="AS178" i="5"/>
  <c r="AZ311" i="5"/>
  <c r="BM116" i="5"/>
  <c r="BI311" i="5"/>
  <c r="BQ117" i="5"/>
  <c r="AO310" i="5"/>
  <c r="BS116" i="5"/>
  <c r="BG310" i="5"/>
  <c r="AP310" i="5"/>
  <c r="AX310" i="5"/>
  <c r="AX311" i="5" s="1"/>
  <c r="AY116" i="5"/>
  <c r="BH117" i="5" s="1"/>
  <c r="AY310" i="5"/>
  <c r="BH310" i="5"/>
  <c r="AO241" i="5"/>
  <c r="AT310" i="5"/>
  <c r="BM311" i="5"/>
  <c r="Z115" i="5"/>
  <c r="AI115" i="5"/>
  <c r="BL310" i="5"/>
  <c r="AU311" i="5"/>
  <c r="BP117" i="5"/>
  <c r="AR239" i="5"/>
  <c r="AR177" i="5"/>
  <c r="BK310" i="5"/>
  <c r="AI310" i="5"/>
  <c r="AL311" i="5"/>
  <c r="AE311" i="5"/>
  <c r="BD311" i="5"/>
  <c r="AQ311" i="5"/>
  <c r="BA115" i="5"/>
  <c r="AK310" i="5"/>
  <c r="BC310" i="5"/>
  <c r="AR310" i="5"/>
  <c r="AN311" i="5"/>
  <c r="AG310" i="5"/>
  <c r="AH311" i="5"/>
  <c r="AF310" i="5"/>
  <c r="AO179" i="5"/>
  <c r="C178" i="5"/>
  <c r="C308" i="5" s="1"/>
  <c r="B308" i="5"/>
  <c r="D178" i="5"/>
  <c r="D308" i="5" s="1"/>
  <c r="J307" i="5"/>
  <c r="N80" i="5" s="1"/>
  <c r="Q115" i="5"/>
  <c r="Q309" i="5"/>
  <c r="Z310" i="5" s="1"/>
  <c r="O115" i="5"/>
  <c r="O309" i="5"/>
  <c r="X310" i="5" s="1"/>
  <c r="S115" i="5"/>
  <c r="AB116" i="5" s="1"/>
  <c r="S309" i="5"/>
  <c r="AB310" i="5" s="1"/>
  <c r="P116" i="5"/>
  <c r="P310" i="5"/>
  <c r="Y311" i="5" s="1"/>
  <c r="H178" i="5"/>
  <c r="H308" i="5" s="1"/>
  <c r="T116" i="5"/>
  <c r="T310" i="5"/>
  <c r="AC311" i="5" s="1"/>
  <c r="N115" i="5"/>
  <c r="W116" i="5" s="1"/>
  <c r="AF117" i="5" s="1"/>
  <c r="N309" i="5"/>
  <c r="W310" i="5" s="1"/>
  <c r="M116" i="5"/>
  <c r="V117" i="5" s="1"/>
  <c r="M310" i="5"/>
  <c r="V311" i="5" s="1"/>
  <c r="R115" i="5"/>
  <c r="R309" i="5"/>
  <c r="AA310" i="5" s="1"/>
  <c r="H179" i="5"/>
  <c r="H309" i="5" s="1"/>
  <c r="E178" i="5"/>
  <c r="E308" i="5" s="1"/>
  <c r="I179" i="5"/>
  <c r="I309" i="5" s="1"/>
  <c r="G178" i="5"/>
  <c r="G308" i="5" s="1"/>
  <c r="B179" i="5"/>
  <c r="I244" i="5"/>
  <c r="J177" i="5"/>
  <c r="J242" i="5"/>
  <c r="G243" i="5"/>
  <c r="B243" i="5"/>
  <c r="H114" i="5"/>
  <c r="I114" i="5"/>
  <c r="B114" i="5"/>
  <c r="F243" i="5"/>
  <c r="G114" i="5"/>
  <c r="D114" i="5"/>
  <c r="J113" i="5"/>
  <c r="F114" i="5"/>
  <c r="H243" i="5"/>
  <c r="E114" i="5"/>
  <c r="C243" i="5"/>
  <c r="D243" i="5"/>
  <c r="C114" i="5"/>
  <c r="E243" i="5"/>
  <c r="AN242" i="5" l="1"/>
  <c r="X116" i="5"/>
  <c r="AG117" i="5" s="1"/>
  <c r="BG117" i="5"/>
  <c r="AQ180" i="5"/>
  <c r="AP179" i="5"/>
  <c r="Y117" i="5"/>
  <c r="AH118" i="5" s="1"/>
  <c r="AS310" i="5"/>
  <c r="BB311" i="5" s="1"/>
  <c r="AP241" i="5"/>
  <c r="AP242" i="5" s="1"/>
  <c r="AT178" i="5"/>
  <c r="AN180" i="5"/>
  <c r="AE118" i="5"/>
  <c r="AN243" i="5" s="1"/>
  <c r="AX117" i="5"/>
  <c r="BG118" i="5" s="1"/>
  <c r="BF119" i="5"/>
  <c r="BM117" i="5"/>
  <c r="BD117" i="5"/>
  <c r="AQ242" i="5"/>
  <c r="AQ243" i="5" s="1"/>
  <c r="BO119" i="5"/>
  <c r="BO120" i="5" s="1"/>
  <c r="BI312" i="5"/>
  <c r="BB117" i="5"/>
  <c r="AZ118" i="5"/>
  <c r="AZ119" i="5" s="1"/>
  <c r="BR117" i="5"/>
  <c r="BI117" i="5"/>
  <c r="BI118" i="5" s="1"/>
  <c r="AS241" i="5"/>
  <c r="BJ311" i="5"/>
  <c r="AC117" i="5"/>
  <c r="AU241" i="5"/>
  <c r="BK117" i="5"/>
  <c r="AT240" i="5"/>
  <c r="AK116" i="5"/>
  <c r="AT179" i="5" s="1"/>
  <c r="AL117" i="5"/>
  <c r="BL116" i="5"/>
  <c r="BC116" i="5"/>
  <c r="BC117" i="5" s="1"/>
  <c r="BT117" i="5"/>
  <c r="AA116" i="5"/>
  <c r="AJ117" i="5" s="1"/>
  <c r="AS179" i="5"/>
  <c r="BP118" i="5"/>
  <c r="BV117" i="5"/>
  <c r="BH311" i="5"/>
  <c r="AY311" i="5"/>
  <c r="AX118" i="5"/>
  <c r="BQ118" i="5"/>
  <c r="AY117" i="5"/>
  <c r="AO311" i="5"/>
  <c r="AX312" i="5" s="1"/>
  <c r="BK311" i="5"/>
  <c r="AP311" i="5"/>
  <c r="AU312" i="5"/>
  <c r="BG311" i="5"/>
  <c r="BG312" i="5" s="1"/>
  <c r="BD312" i="5"/>
  <c r="AR240" i="5"/>
  <c r="AI116" i="5"/>
  <c r="BA116" i="5"/>
  <c r="AR178" i="5"/>
  <c r="BC311" i="5"/>
  <c r="Z116" i="5"/>
  <c r="BL311" i="5"/>
  <c r="AQ312" i="5"/>
  <c r="AK311" i="5"/>
  <c r="BM312" i="5"/>
  <c r="AE312" i="5"/>
  <c r="AG311" i="5"/>
  <c r="AN312" i="5"/>
  <c r="AJ311" i="5"/>
  <c r="AZ312" i="5"/>
  <c r="AI311" i="5"/>
  <c r="AF311" i="5"/>
  <c r="AH312" i="5"/>
  <c r="AW312" i="5"/>
  <c r="BF313" i="5" s="1"/>
  <c r="BJ116" i="5"/>
  <c r="AR311" i="5"/>
  <c r="BA311" i="5"/>
  <c r="AT311" i="5"/>
  <c r="AL312" i="5"/>
  <c r="AO242" i="5"/>
  <c r="AO180" i="5"/>
  <c r="AW119" i="5"/>
  <c r="AP180" i="5"/>
  <c r="D179" i="5"/>
  <c r="D309" i="5" s="1"/>
  <c r="C179" i="5"/>
  <c r="C309" i="5" s="1"/>
  <c r="B309" i="5"/>
  <c r="J308" i="5"/>
  <c r="C180" i="5"/>
  <c r="C310" i="5" s="1"/>
  <c r="S116" i="5"/>
  <c r="AB117" i="5" s="1"/>
  <c r="S310" i="5"/>
  <c r="AB311" i="5" s="1"/>
  <c r="O116" i="5"/>
  <c r="X117" i="5" s="1"/>
  <c r="AG118" i="5" s="1"/>
  <c r="O310" i="5"/>
  <c r="X311" i="5" s="1"/>
  <c r="M117" i="5"/>
  <c r="V118" i="5" s="1"/>
  <c r="AE119" i="5" s="1"/>
  <c r="M311" i="5"/>
  <c r="V312" i="5" s="1"/>
  <c r="Q116" i="5"/>
  <c r="Q310" i="5"/>
  <c r="Z311" i="5" s="1"/>
  <c r="T117" i="5"/>
  <c r="T311" i="5"/>
  <c r="AC312" i="5" s="1"/>
  <c r="N116" i="5"/>
  <c r="W117" i="5" s="1"/>
  <c r="AF118" i="5" s="1"/>
  <c r="N310" i="5"/>
  <c r="W311" i="5" s="1"/>
  <c r="F179" i="5"/>
  <c r="F309" i="5" s="1"/>
  <c r="P117" i="5"/>
  <c r="Y118" i="5" s="1"/>
  <c r="AH119" i="5" s="1"/>
  <c r="P311" i="5"/>
  <c r="Y312" i="5" s="1"/>
  <c r="R116" i="5"/>
  <c r="R310" i="5"/>
  <c r="AA311" i="5" s="1"/>
  <c r="E179" i="5"/>
  <c r="E309" i="5" s="1"/>
  <c r="I180" i="5"/>
  <c r="I310" i="5" s="1"/>
  <c r="G179" i="5"/>
  <c r="G309" i="5" s="1"/>
  <c r="B180" i="5"/>
  <c r="I245" i="5"/>
  <c r="H244" i="5"/>
  <c r="F244" i="5"/>
  <c r="J114" i="5"/>
  <c r="I115" i="5"/>
  <c r="H115" i="5"/>
  <c r="F115" i="5"/>
  <c r="D244" i="5"/>
  <c r="E115" i="5"/>
  <c r="D115" i="5"/>
  <c r="G115" i="5"/>
  <c r="B115" i="5"/>
  <c r="G244" i="5"/>
  <c r="E244" i="5"/>
  <c r="C115" i="5"/>
  <c r="C244" i="5"/>
  <c r="J243" i="5"/>
  <c r="J178" i="5"/>
  <c r="B244" i="5"/>
  <c r="AQ181" i="5" l="1"/>
  <c r="AY118" i="5"/>
  <c r="AN181" i="5"/>
  <c r="AS311" i="5"/>
  <c r="BB312" i="5" s="1"/>
  <c r="BK118" i="5"/>
  <c r="BD118" i="5"/>
  <c r="BB118" i="5"/>
  <c r="BF120" i="5"/>
  <c r="BO121" i="5" s="1"/>
  <c r="AL118" i="5"/>
  <c r="BM118" i="5"/>
  <c r="BV118" i="5"/>
  <c r="AU180" i="5"/>
  <c r="BP119" i="5"/>
  <c r="BI119" i="5"/>
  <c r="BI120" i="5" s="1"/>
  <c r="AU242" i="5"/>
  <c r="AC118" i="5"/>
  <c r="BR118" i="5"/>
  <c r="BR119" i="5" s="1"/>
  <c r="BT118" i="5"/>
  <c r="AT241" i="5"/>
  <c r="AK117" i="5"/>
  <c r="AT180" i="5" s="1"/>
  <c r="AS180" i="5"/>
  <c r="AS242" i="5"/>
  <c r="AA117" i="5"/>
  <c r="AJ118" i="5" s="1"/>
  <c r="BL117" i="5"/>
  <c r="BL118" i="5" s="1"/>
  <c r="BU117" i="5"/>
  <c r="AR241" i="5"/>
  <c r="BH312" i="5"/>
  <c r="BG119" i="5"/>
  <c r="AR179" i="5"/>
  <c r="AX119" i="5"/>
  <c r="BA117" i="5"/>
  <c r="AY312" i="5"/>
  <c r="BH118" i="5"/>
  <c r="BQ119" i="5" s="1"/>
  <c r="BD313" i="5"/>
  <c r="AU313" i="5"/>
  <c r="BM313" i="5"/>
  <c r="BK312" i="5"/>
  <c r="AP312" i="5"/>
  <c r="BM119" i="5"/>
  <c r="BC312" i="5"/>
  <c r="AI117" i="5"/>
  <c r="AR242" i="5" s="1"/>
  <c r="AN313" i="5"/>
  <c r="Z117" i="5"/>
  <c r="AQ313" i="5"/>
  <c r="BL312" i="5"/>
  <c r="BG313" i="5"/>
  <c r="AF312" i="5"/>
  <c r="AI312" i="5"/>
  <c r="AJ312" i="5"/>
  <c r="BV119" i="5"/>
  <c r="AZ313" i="5"/>
  <c r="BI313" i="5"/>
  <c r="AE313" i="5"/>
  <c r="AG312" i="5"/>
  <c r="AO312" i="5"/>
  <c r="AK312" i="5"/>
  <c r="BA312" i="5"/>
  <c r="BJ312" i="5"/>
  <c r="BJ117" i="5"/>
  <c r="BS117" i="5"/>
  <c r="AW313" i="5"/>
  <c r="AL313" i="5"/>
  <c r="AT312" i="5"/>
  <c r="AR312" i="5"/>
  <c r="AH313" i="5"/>
  <c r="AO243" i="5"/>
  <c r="AQ182" i="5"/>
  <c r="AZ120" i="5"/>
  <c r="AQ244" i="5"/>
  <c r="AP243" i="5"/>
  <c r="AN182" i="5"/>
  <c r="AN244" i="5"/>
  <c r="AY119" i="5"/>
  <c r="AO181" i="5"/>
  <c r="AP181" i="5"/>
  <c r="AW120" i="5"/>
  <c r="F180" i="5"/>
  <c r="F310" i="5" s="1"/>
  <c r="D180" i="5"/>
  <c r="D310" i="5" s="1"/>
  <c r="B310" i="5"/>
  <c r="J309" i="5"/>
  <c r="R117" i="5"/>
  <c r="R311" i="5"/>
  <c r="AA312" i="5" s="1"/>
  <c r="S117" i="5"/>
  <c r="AB118" i="5" s="1"/>
  <c r="S311" i="5"/>
  <c r="AB312" i="5" s="1"/>
  <c r="Q117" i="5"/>
  <c r="Q311" i="5"/>
  <c r="Z312" i="5" s="1"/>
  <c r="P118" i="5"/>
  <c r="Y119" i="5" s="1"/>
  <c r="AH120" i="5" s="1"/>
  <c r="P312" i="5"/>
  <c r="Y313" i="5" s="1"/>
  <c r="H180" i="5"/>
  <c r="H310" i="5" s="1"/>
  <c r="O117" i="5"/>
  <c r="X118" i="5" s="1"/>
  <c r="AG119" i="5" s="1"/>
  <c r="O311" i="5"/>
  <c r="X312" i="5" s="1"/>
  <c r="N117" i="5"/>
  <c r="W118" i="5" s="1"/>
  <c r="AF119" i="5" s="1"/>
  <c r="N311" i="5"/>
  <c r="W312" i="5" s="1"/>
  <c r="T118" i="5"/>
  <c r="T312" i="5"/>
  <c r="AC313" i="5" s="1"/>
  <c r="M118" i="5"/>
  <c r="V119" i="5" s="1"/>
  <c r="AE120" i="5" s="1"/>
  <c r="M312" i="5"/>
  <c r="V313" i="5" s="1"/>
  <c r="E180" i="5"/>
  <c r="E310" i="5" s="1"/>
  <c r="I181" i="5"/>
  <c r="I311" i="5" s="1"/>
  <c r="G180" i="5"/>
  <c r="G310" i="5" s="1"/>
  <c r="B181" i="5"/>
  <c r="I246" i="5"/>
  <c r="J244" i="5"/>
  <c r="J115" i="5"/>
  <c r="G116" i="5"/>
  <c r="E116" i="5"/>
  <c r="I116" i="5"/>
  <c r="H245" i="5"/>
  <c r="B116" i="5"/>
  <c r="B245" i="5"/>
  <c r="D245" i="5"/>
  <c r="H116" i="5"/>
  <c r="C245" i="5"/>
  <c r="C116" i="5"/>
  <c r="G245" i="5"/>
  <c r="D116" i="5"/>
  <c r="E245" i="5"/>
  <c r="J179" i="5"/>
  <c r="F116" i="5"/>
  <c r="F245" i="5"/>
  <c r="BT119" i="5" l="1"/>
  <c r="BK119" i="5"/>
  <c r="AS312" i="5"/>
  <c r="BB313" i="5" s="1"/>
  <c r="AU243" i="5"/>
  <c r="BB119" i="5"/>
  <c r="BK120" i="5" s="1"/>
  <c r="AL119" i="5"/>
  <c r="AU181" i="5"/>
  <c r="BD119" i="5"/>
  <c r="BD120" i="5" s="1"/>
  <c r="AC119" i="5"/>
  <c r="BR120" i="5"/>
  <c r="BR121" i="5" s="1"/>
  <c r="AS181" i="5"/>
  <c r="AT242" i="5"/>
  <c r="AK118" i="5"/>
  <c r="AT181" i="5" s="1"/>
  <c r="AA118" i="5"/>
  <c r="AJ119" i="5" s="1"/>
  <c r="AS243" i="5"/>
  <c r="BC118" i="5"/>
  <c r="BU118" i="5"/>
  <c r="BU119" i="5" s="1"/>
  <c r="AY313" i="5"/>
  <c r="BG120" i="5"/>
  <c r="BA118" i="5"/>
  <c r="BA119" i="5" s="1"/>
  <c r="BH119" i="5"/>
  <c r="BQ120" i="5" s="1"/>
  <c r="BP120" i="5"/>
  <c r="BH313" i="5"/>
  <c r="AW314" i="5"/>
  <c r="AR180" i="5"/>
  <c r="AO313" i="5"/>
  <c r="BI314" i="5"/>
  <c r="BK313" i="5"/>
  <c r="BM314" i="5"/>
  <c r="BD314" i="5"/>
  <c r="BJ118" i="5"/>
  <c r="AU314" i="5"/>
  <c r="AI118" i="5"/>
  <c r="BV120" i="5"/>
  <c r="Z118" i="5"/>
  <c r="BL313" i="5"/>
  <c r="AZ314" i="5"/>
  <c r="BJ313" i="5"/>
  <c r="BS118" i="5"/>
  <c r="BF314" i="5"/>
  <c r="BA313" i="5"/>
  <c r="AG313" i="5"/>
  <c r="AH314" i="5"/>
  <c r="AE314" i="5"/>
  <c r="AX313" i="5"/>
  <c r="AK313" i="5"/>
  <c r="AJ313" i="5"/>
  <c r="AQ314" i="5"/>
  <c r="AR313" i="5"/>
  <c r="AF313" i="5"/>
  <c r="AL314" i="5"/>
  <c r="AP313" i="5"/>
  <c r="AI313" i="5"/>
  <c r="AN314" i="5"/>
  <c r="AT313" i="5"/>
  <c r="BC313" i="5"/>
  <c r="BT120" i="5"/>
  <c r="AN183" i="5"/>
  <c r="AP244" i="5"/>
  <c r="AQ183" i="5"/>
  <c r="AW121" i="5"/>
  <c r="BI121" i="5"/>
  <c r="BF121" i="5"/>
  <c r="AZ121" i="5"/>
  <c r="AY120" i="5"/>
  <c r="AO182" i="5"/>
  <c r="AN245" i="5"/>
  <c r="AO244" i="5"/>
  <c r="AQ245" i="5"/>
  <c r="AP182" i="5"/>
  <c r="AX120" i="5"/>
  <c r="BG121" i="5" s="1"/>
  <c r="C181" i="5"/>
  <c r="C311" i="5" s="1"/>
  <c r="D181" i="5"/>
  <c r="D311" i="5" s="1"/>
  <c r="H181" i="5"/>
  <c r="H311" i="5" s="1"/>
  <c r="B311" i="5"/>
  <c r="J310" i="5"/>
  <c r="F181" i="5"/>
  <c r="F311" i="5" s="1"/>
  <c r="M119" i="5"/>
  <c r="V120" i="5" s="1"/>
  <c r="AE121" i="5" s="1"/>
  <c r="M313" i="5"/>
  <c r="V314" i="5" s="1"/>
  <c r="N118" i="5"/>
  <c r="W119" i="5" s="1"/>
  <c r="AF120" i="5" s="1"/>
  <c r="N312" i="5"/>
  <c r="W313" i="5" s="1"/>
  <c r="T119" i="5"/>
  <c r="T313" i="5"/>
  <c r="AC314" i="5" s="1"/>
  <c r="R118" i="5"/>
  <c r="R312" i="5"/>
  <c r="AA313" i="5" s="1"/>
  <c r="P119" i="5"/>
  <c r="Y120" i="5" s="1"/>
  <c r="AH121" i="5" s="1"/>
  <c r="P313" i="5"/>
  <c r="Y314" i="5" s="1"/>
  <c r="Q118" i="5"/>
  <c r="Q312" i="5"/>
  <c r="Z313" i="5" s="1"/>
  <c r="S118" i="5"/>
  <c r="AB119" i="5" s="1"/>
  <c r="S312" i="5"/>
  <c r="AB313" i="5" s="1"/>
  <c r="O118" i="5"/>
  <c r="X119" i="5" s="1"/>
  <c r="AG120" i="5" s="1"/>
  <c r="O312" i="5"/>
  <c r="X313" i="5" s="1"/>
  <c r="E181" i="5"/>
  <c r="E311" i="5" s="1"/>
  <c r="I182" i="5"/>
  <c r="I312" i="5" s="1"/>
  <c r="C182" i="5"/>
  <c r="C312" i="5" s="1"/>
  <c r="B182" i="5"/>
  <c r="G181" i="5"/>
  <c r="G311" i="5" s="1"/>
  <c r="F246" i="5"/>
  <c r="F117" i="5"/>
  <c r="D117" i="5"/>
  <c r="G246" i="5"/>
  <c r="C246" i="5"/>
  <c r="G117" i="5"/>
  <c r="D246" i="5"/>
  <c r="J245" i="5"/>
  <c r="E246" i="5"/>
  <c r="C117" i="5"/>
  <c r="H117" i="5"/>
  <c r="J116" i="5"/>
  <c r="B246" i="5"/>
  <c r="J180" i="5"/>
  <c r="B117" i="5"/>
  <c r="H246" i="5"/>
  <c r="I117" i="5"/>
  <c r="E117" i="5"/>
  <c r="AS313" i="5" l="1"/>
  <c r="BM120" i="5"/>
  <c r="AL120" i="5"/>
  <c r="AU244" i="5"/>
  <c r="AU245" i="5" s="1"/>
  <c r="AC120" i="5"/>
  <c r="AL121" i="5" s="1"/>
  <c r="AU182" i="5"/>
  <c r="BB120" i="5"/>
  <c r="BK121" i="5" s="1"/>
  <c r="BH314" i="5"/>
  <c r="AS182" i="5"/>
  <c r="AA119" i="5"/>
  <c r="AJ120" i="5" s="1"/>
  <c r="AS244" i="5"/>
  <c r="AK119" i="5"/>
  <c r="AT182" i="5" s="1"/>
  <c r="AT243" i="5"/>
  <c r="BJ119" i="5"/>
  <c r="BJ120" i="5" s="1"/>
  <c r="BI315" i="5"/>
  <c r="AK120" i="5"/>
  <c r="BS119" i="5"/>
  <c r="BC119" i="5"/>
  <c r="BL119" i="5"/>
  <c r="BU120" i="5" s="1"/>
  <c r="BP121" i="5"/>
  <c r="BP122" i="5" s="1"/>
  <c r="BH120" i="5"/>
  <c r="BH121" i="5" s="1"/>
  <c r="AW315" i="5"/>
  <c r="AR181" i="5"/>
  <c r="BF315" i="5"/>
  <c r="BM315" i="5"/>
  <c r="AP314" i="5"/>
  <c r="BK314" i="5"/>
  <c r="Z119" i="5"/>
  <c r="BD315" i="5"/>
  <c r="BM316" i="5" s="1"/>
  <c r="AQ315" i="5"/>
  <c r="BJ314" i="5"/>
  <c r="AI119" i="5"/>
  <c r="AR243" i="5"/>
  <c r="BA120" i="5" s="1"/>
  <c r="BR122" i="5"/>
  <c r="BF122" i="5"/>
  <c r="AR314" i="5"/>
  <c r="AL315" i="5"/>
  <c r="AY121" i="5"/>
  <c r="AF314" i="5"/>
  <c r="AJ314" i="5"/>
  <c r="AX314" i="5"/>
  <c r="BG314" i="5"/>
  <c r="AY314" i="5"/>
  <c r="AG314" i="5"/>
  <c r="AO314" i="5"/>
  <c r="AE315" i="5"/>
  <c r="AT314" i="5"/>
  <c r="AS314" i="5"/>
  <c r="AK314" i="5"/>
  <c r="AH315" i="5"/>
  <c r="BA314" i="5"/>
  <c r="AI314" i="5"/>
  <c r="AZ315" i="5"/>
  <c r="BC314" i="5"/>
  <c r="BL314" i="5"/>
  <c r="AN315" i="5"/>
  <c r="BB314" i="5"/>
  <c r="AU315" i="5"/>
  <c r="AW122" i="5"/>
  <c r="AZ122" i="5"/>
  <c r="AX121" i="5"/>
  <c r="BG122" i="5" s="1"/>
  <c r="AQ246" i="5"/>
  <c r="AP183" i="5"/>
  <c r="AN246" i="5"/>
  <c r="AN184" i="5"/>
  <c r="BO122" i="5"/>
  <c r="AQ184" i="5"/>
  <c r="AO245" i="5"/>
  <c r="AO183" i="5"/>
  <c r="BI122" i="5"/>
  <c r="BM121" i="5"/>
  <c r="BV121" i="5"/>
  <c r="AP245" i="5"/>
  <c r="BT121" i="5"/>
  <c r="J311" i="5"/>
  <c r="D182" i="5"/>
  <c r="D312" i="5" s="1"/>
  <c r="F182" i="5"/>
  <c r="F312" i="5" s="1"/>
  <c r="B312" i="5"/>
  <c r="H182" i="5"/>
  <c r="H312" i="5" s="1"/>
  <c r="Q119" i="5"/>
  <c r="Q313" i="5"/>
  <c r="Z314" i="5" s="1"/>
  <c r="M120" i="5"/>
  <c r="V121" i="5" s="1"/>
  <c r="AE122" i="5" s="1"/>
  <c r="M314" i="5"/>
  <c r="V315" i="5" s="1"/>
  <c r="R119" i="5"/>
  <c r="R313" i="5"/>
  <c r="AA314" i="5" s="1"/>
  <c r="P120" i="5"/>
  <c r="Y121" i="5" s="1"/>
  <c r="AH122" i="5" s="1"/>
  <c r="P314" i="5"/>
  <c r="Y315" i="5" s="1"/>
  <c r="O119" i="5"/>
  <c r="X120" i="5" s="1"/>
  <c r="AG121" i="5" s="1"/>
  <c r="O313" i="5"/>
  <c r="X314" i="5" s="1"/>
  <c r="T120" i="5"/>
  <c r="AC121" i="5" s="1"/>
  <c r="T314" i="5"/>
  <c r="AC315" i="5" s="1"/>
  <c r="S119" i="5"/>
  <c r="AB120" i="5" s="1"/>
  <c r="S313" i="5"/>
  <c r="AB314" i="5" s="1"/>
  <c r="N119" i="5"/>
  <c r="W120" i="5" s="1"/>
  <c r="AF121" i="5" s="1"/>
  <c r="N313" i="5"/>
  <c r="W314" i="5" s="1"/>
  <c r="I183" i="5"/>
  <c r="I313" i="5" s="1"/>
  <c r="E182" i="5"/>
  <c r="E312" i="5" s="1"/>
  <c r="C183" i="5"/>
  <c r="C313" i="5" s="1"/>
  <c r="G182" i="5"/>
  <c r="G312" i="5" s="1"/>
  <c r="B183" i="5"/>
  <c r="J246" i="5"/>
  <c r="H81" i="5" s="1"/>
  <c r="F118" i="5"/>
  <c r="I118" i="5"/>
  <c r="C118" i="5"/>
  <c r="B118" i="5"/>
  <c r="I247" i="5"/>
  <c r="B247" i="5"/>
  <c r="E247" i="5"/>
  <c r="C247" i="5"/>
  <c r="J181" i="5"/>
  <c r="C81" i="5" s="1"/>
  <c r="F247" i="5"/>
  <c r="D247" i="5"/>
  <c r="E118" i="5"/>
  <c r="J117" i="5"/>
  <c r="H247" i="5"/>
  <c r="H118" i="5"/>
  <c r="G118" i="5"/>
  <c r="G247" i="5"/>
  <c r="D118" i="5"/>
  <c r="BD121" i="5" l="1"/>
  <c r="AU183" i="5"/>
  <c r="AW316" i="5"/>
  <c r="AP315" i="5"/>
  <c r="AS183" i="5"/>
  <c r="AA120" i="5"/>
  <c r="AJ121" i="5" s="1"/>
  <c r="BB121" i="5"/>
  <c r="AS245" i="5"/>
  <c r="BB122" i="5" s="1"/>
  <c r="AY315" i="5"/>
  <c r="BC120" i="5"/>
  <c r="AQ316" i="5"/>
  <c r="AR182" i="5"/>
  <c r="BF316" i="5"/>
  <c r="BS120" i="5"/>
  <c r="BQ121" i="5"/>
  <c r="BQ122" i="5" s="1"/>
  <c r="AT183" i="5"/>
  <c r="BL120" i="5"/>
  <c r="AT244" i="5"/>
  <c r="AT245" i="5" s="1"/>
  <c r="AK121" i="5"/>
  <c r="Z120" i="5"/>
  <c r="BD122" i="5"/>
  <c r="BS121" i="5"/>
  <c r="AX122" i="5"/>
  <c r="BG123" i="5" s="1"/>
  <c r="AR244" i="5"/>
  <c r="BJ121" i="5"/>
  <c r="BH315" i="5"/>
  <c r="BH316" i="5" s="1"/>
  <c r="AI120" i="5"/>
  <c r="BM122" i="5"/>
  <c r="AR315" i="5"/>
  <c r="AO315" i="5"/>
  <c r="BP123" i="5"/>
  <c r="BK122" i="5"/>
  <c r="BT122" i="5"/>
  <c r="AY122" i="5"/>
  <c r="BH122" i="5"/>
  <c r="AS315" i="5"/>
  <c r="BO123" i="5"/>
  <c r="AL122" i="5"/>
  <c r="BL315" i="5"/>
  <c r="BG315" i="5"/>
  <c r="AU316" i="5"/>
  <c r="BF123" i="5"/>
  <c r="BD316" i="5"/>
  <c r="BM317" i="5" s="1"/>
  <c r="BA315" i="5"/>
  <c r="BJ315" i="5"/>
  <c r="AE316" i="5"/>
  <c r="AX315" i="5"/>
  <c r="AK315" i="5"/>
  <c r="AF315" i="5"/>
  <c r="AZ316" i="5"/>
  <c r="BI316" i="5"/>
  <c r="BB315" i="5"/>
  <c r="BK315" i="5"/>
  <c r="AN316" i="5"/>
  <c r="AI315" i="5"/>
  <c r="AT315" i="5"/>
  <c r="AH316" i="5"/>
  <c r="AG315" i="5"/>
  <c r="AJ315" i="5"/>
  <c r="AL316" i="5"/>
  <c r="BC315" i="5"/>
  <c r="BV122" i="5"/>
  <c r="BI123" i="5"/>
  <c r="AU246" i="5"/>
  <c r="AN185" i="5"/>
  <c r="AN247" i="5"/>
  <c r="AW123" i="5"/>
  <c r="AP184" i="5"/>
  <c r="AP246" i="5"/>
  <c r="AO184" i="5"/>
  <c r="AQ185" i="5"/>
  <c r="AO246" i="5"/>
  <c r="AQ247" i="5"/>
  <c r="AU184" i="5"/>
  <c r="AZ123" i="5"/>
  <c r="BR123" i="5"/>
  <c r="H183" i="5"/>
  <c r="H313" i="5" s="1"/>
  <c r="D183" i="5"/>
  <c r="D313" i="5" s="1"/>
  <c r="F183" i="5"/>
  <c r="F313" i="5" s="1"/>
  <c r="B313" i="5"/>
  <c r="J312" i="5"/>
  <c r="M121" i="5"/>
  <c r="V122" i="5" s="1"/>
  <c r="AE123" i="5" s="1"/>
  <c r="M315" i="5"/>
  <c r="V316" i="5" s="1"/>
  <c r="P121" i="5"/>
  <c r="Y122" i="5" s="1"/>
  <c r="AH123" i="5" s="1"/>
  <c r="P315" i="5"/>
  <c r="Y316" i="5" s="1"/>
  <c r="R120" i="5"/>
  <c r="R314" i="5"/>
  <c r="AA315" i="5" s="1"/>
  <c r="N120" i="5"/>
  <c r="W121" i="5" s="1"/>
  <c r="AF122" i="5" s="1"/>
  <c r="N314" i="5"/>
  <c r="W315" i="5" s="1"/>
  <c r="Q120" i="5"/>
  <c r="Q314" i="5"/>
  <c r="Z315" i="5" s="1"/>
  <c r="O120" i="5"/>
  <c r="X121" i="5" s="1"/>
  <c r="AG122" i="5" s="1"/>
  <c r="O314" i="5"/>
  <c r="X315" i="5" s="1"/>
  <c r="S120" i="5"/>
  <c r="AB121" i="5" s="1"/>
  <c r="S314" i="5"/>
  <c r="AB315" i="5" s="1"/>
  <c r="T121" i="5"/>
  <c r="AC122" i="5" s="1"/>
  <c r="T315" i="5"/>
  <c r="AC316" i="5" s="1"/>
  <c r="C93" i="5"/>
  <c r="C87" i="5"/>
  <c r="I184" i="5"/>
  <c r="I314" i="5" s="1"/>
  <c r="C184" i="5"/>
  <c r="C314" i="5" s="1"/>
  <c r="E183" i="5"/>
  <c r="E313" i="5" s="1"/>
  <c r="B184" i="5"/>
  <c r="G183" i="5"/>
  <c r="G313" i="5" s="1"/>
  <c r="J247" i="5"/>
  <c r="E248" i="5"/>
  <c r="F248" i="5"/>
  <c r="B119" i="5"/>
  <c r="C119" i="5"/>
  <c r="D248" i="5"/>
  <c r="J118" i="5"/>
  <c r="D119" i="5"/>
  <c r="G119" i="5"/>
  <c r="G248" i="5"/>
  <c r="J182" i="5"/>
  <c r="F119" i="5"/>
  <c r="E119" i="5"/>
  <c r="I248" i="5"/>
  <c r="H248" i="5"/>
  <c r="C248" i="5"/>
  <c r="H119" i="5"/>
  <c r="B248" i="5"/>
  <c r="I119" i="5"/>
  <c r="Z121" i="5" l="1"/>
  <c r="AP316" i="5"/>
  <c r="AS246" i="5"/>
  <c r="AS247" i="5" s="1"/>
  <c r="BF317" i="5"/>
  <c r="AY316" i="5"/>
  <c r="AA121" i="5"/>
  <c r="AJ122" i="5" s="1"/>
  <c r="AS184" i="5"/>
  <c r="AT184" i="5"/>
  <c r="AZ317" i="5"/>
  <c r="AQ317" i="5"/>
  <c r="AT246" i="5"/>
  <c r="BM123" i="5"/>
  <c r="AR183" i="5"/>
  <c r="BL121" i="5"/>
  <c r="AK122" i="5"/>
  <c r="BU121" i="5"/>
  <c r="BC121" i="5"/>
  <c r="AR316" i="5"/>
  <c r="BA316" i="5"/>
  <c r="AX316" i="5"/>
  <c r="AO316" i="5"/>
  <c r="AS316" i="5"/>
  <c r="BB316" i="5"/>
  <c r="BS122" i="5"/>
  <c r="AN317" i="5"/>
  <c r="AR245" i="5"/>
  <c r="BQ123" i="5"/>
  <c r="BB123" i="5"/>
  <c r="BT123" i="5"/>
  <c r="AL123" i="5"/>
  <c r="BV123" i="5"/>
  <c r="BK123" i="5"/>
  <c r="AI121" i="5"/>
  <c r="AR184" i="5" s="1"/>
  <c r="BA121" i="5"/>
  <c r="AU317" i="5"/>
  <c r="BO124" i="5"/>
  <c r="BH123" i="5"/>
  <c r="AU185" i="5"/>
  <c r="AU247" i="5"/>
  <c r="BG316" i="5"/>
  <c r="AY123" i="5"/>
  <c r="BD317" i="5"/>
  <c r="BC316" i="5"/>
  <c r="BJ316" i="5"/>
  <c r="BJ317" i="5" s="1"/>
  <c r="BI317" i="5"/>
  <c r="BI318" i="5" s="1"/>
  <c r="BK316" i="5"/>
  <c r="AZ124" i="5"/>
  <c r="BD123" i="5"/>
  <c r="AY317" i="5"/>
  <c r="AF316" i="5"/>
  <c r="AW317" i="5"/>
  <c r="BH317" i="5"/>
  <c r="AK316" i="5"/>
  <c r="AJ316" i="5"/>
  <c r="AG316" i="5"/>
  <c r="AH317" i="5"/>
  <c r="BR124" i="5"/>
  <c r="AL317" i="5"/>
  <c r="BL316" i="5"/>
  <c r="AE317" i="5"/>
  <c r="AT316" i="5"/>
  <c r="AI316" i="5"/>
  <c r="AT247" i="5"/>
  <c r="AO247" i="5"/>
  <c r="AQ186" i="5"/>
  <c r="AX123" i="5"/>
  <c r="AS185" i="5"/>
  <c r="AN248" i="5"/>
  <c r="AO185" i="5"/>
  <c r="AP247" i="5"/>
  <c r="AW124" i="5"/>
  <c r="BF124" i="5"/>
  <c r="AP185" i="5"/>
  <c r="AN186" i="5"/>
  <c r="BI124" i="5"/>
  <c r="AQ248" i="5"/>
  <c r="BP124" i="5"/>
  <c r="F184" i="5"/>
  <c r="F314" i="5" s="1"/>
  <c r="H184" i="5"/>
  <c r="H314" i="5" s="1"/>
  <c r="J313" i="5"/>
  <c r="H185" i="5"/>
  <c r="H315" i="5" s="1"/>
  <c r="D184" i="5"/>
  <c r="D314" i="5" s="1"/>
  <c r="B314" i="5"/>
  <c r="T122" i="5"/>
  <c r="AC123" i="5" s="1"/>
  <c r="T316" i="5"/>
  <c r="AC317" i="5" s="1"/>
  <c r="N121" i="5"/>
  <c r="W122" i="5" s="1"/>
  <c r="AF123" i="5" s="1"/>
  <c r="N315" i="5"/>
  <c r="W316" i="5" s="1"/>
  <c r="O121" i="5"/>
  <c r="X122" i="5" s="1"/>
  <c r="AG123" i="5" s="1"/>
  <c r="O315" i="5"/>
  <c r="X316" i="5" s="1"/>
  <c r="M122" i="5"/>
  <c r="V123" i="5" s="1"/>
  <c r="AE124" i="5" s="1"/>
  <c r="M316" i="5"/>
  <c r="V317" i="5" s="1"/>
  <c r="R121" i="5"/>
  <c r="AA122" i="5" s="1"/>
  <c r="AJ123" i="5" s="1"/>
  <c r="R315" i="5"/>
  <c r="AA316" i="5" s="1"/>
  <c r="P122" i="5"/>
  <c r="Y123" i="5" s="1"/>
  <c r="AH124" i="5" s="1"/>
  <c r="P316" i="5"/>
  <c r="Y317" i="5" s="1"/>
  <c r="S121" i="5"/>
  <c r="AB122" i="5" s="1"/>
  <c r="S315" i="5"/>
  <c r="AB316" i="5" s="1"/>
  <c r="Q121" i="5"/>
  <c r="Z122" i="5" s="1"/>
  <c r="Q315" i="5"/>
  <c r="Z316" i="5" s="1"/>
  <c r="E184" i="5"/>
  <c r="E314" i="5" s="1"/>
  <c r="I185" i="5"/>
  <c r="I315" i="5" s="1"/>
  <c r="F185" i="5"/>
  <c r="F315" i="5" s="1"/>
  <c r="B185" i="5"/>
  <c r="G184" i="5"/>
  <c r="G314" i="5" s="1"/>
  <c r="J248" i="5"/>
  <c r="E249" i="5"/>
  <c r="I249" i="5"/>
  <c r="G249" i="5"/>
  <c r="D249" i="5"/>
  <c r="F120" i="5"/>
  <c r="D120" i="5"/>
  <c r="I120" i="5"/>
  <c r="C249" i="5"/>
  <c r="H249" i="5"/>
  <c r="E120" i="5"/>
  <c r="G120" i="5"/>
  <c r="J119" i="5"/>
  <c r="H120" i="5"/>
  <c r="J183" i="5"/>
  <c r="C120" i="5"/>
  <c r="B249" i="5"/>
  <c r="B120" i="5"/>
  <c r="F249" i="5"/>
  <c r="AP317" i="5" l="1"/>
  <c r="AT185" i="5"/>
  <c r="AZ318" i="5"/>
  <c r="BI319" i="5" s="1"/>
  <c r="AK123" i="5"/>
  <c r="BG317" i="5"/>
  <c r="AU318" i="5"/>
  <c r="AQ318" i="5"/>
  <c r="BU122" i="5"/>
  <c r="AR317" i="5"/>
  <c r="BV124" i="5"/>
  <c r="BK317" i="5"/>
  <c r="BD318" i="5"/>
  <c r="BA317" i="5"/>
  <c r="BA318" i="5" s="1"/>
  <c r="BQ124" i="5"/>
  <c r="BL122" i="5"/>
  <c r="BC122" i="5"/>
  <c r="BC123" i="5" s="1"/>
  <c r="BC124" i="5" s="1"/>
  <c r="AX317" i="5"/>
  <c r="BH318" i="5"/>
  <c r="AO317" i="5"/>
  <c r="BB317" i="5"/>
  <c r="AN318" i="5"/>
  <c r="BK124" i="5"/>
  <c r="AI122" i="5"/>
  <c r="AR185" i="5" s="1"/>
  <c r="BD124" i="5"/>
  <c r="AU248" i="5"/>
  <c r="AL124" i="5"/>
  <c r="AU186" i="5"/>
  <c r="BT124" i="5"/>
  <c r="BA122" i="5"/>
  <c r="BJ122" i="5"/>
  <c r="AZ319" i="5"/>
  <c r="BI125" i="5"/>
  <c r="AR246" i="5"/>
  <c r="BH124" i="5"/>
  <c r="BL317" i="5"/>
  <c r="BC317" i="5"/>
  <c r="AW125" i="5"/>
  <c r="BM318" i="5"/>
  <c r="AX124" i="5"/>
  <c r="BM124" i="5"/>
  <c r="AJ317" i="5"/>
  <c r="AK317" i="5"/>
  <c r="AG317" i="5"/>
  <c r="AP318" i="5" s="1"/>
  <c r="AF317" i="5"/>
  <c r="AI317" i="5"/>
  <c r="AW318" i="5"/>
  <c r="BF318" i="5"/>
  <c r="AS317" i="5"/>
  <c r="AY318" i="5"/>
  <c r="AE318" i="5"/>
  <c r="AL318" i="5"/>
  <c r="AT317" i="5"/>
  <c r="AH318" i="5"/>
  <c r="BR125" i="5"/>
  <c r="BF125" i="5"/>
  <c r="BO125" i="5"/>
  <c r="AP186" i="5"/>
  <c r="AP248" i="5"/>
  <c r="AN249" i="5"/>
  <c r="AO248" i="5"/>
  <c r="AQ249" i="5"/>
  <c r="AT248" i="5"/>
  <c r="AT186" i="5"/>
  <c r="AS186" i="5"/>
  <c r="AS248" i="5"/>
  <c r="AZ125" i="5"/>
  <c r="AY124" i="5"/>
  <c r="BG124" i="5"/>
  <c r="BB124" i="5"/>
  <c r="AO186" i="5"/>
  <c r="AQ187" i="5"/>
  <c r="AN187" i="5"/>
  <c r="D185" i="5"/>
  <c r="D315" i="5" s="1"/>
  <c r="C185" i="5"/>
  <c r="C315" i="5" s="1"/>
  <c r="C186" i="5"/>
  <c r="C316" i="5" s="1"/>
  <c r="B315" i="5"/>
  <c r="J314" i="5"/>
  <c r="N81" i="5" s="1"/>
  <c r="S122" i="5"/>
  <c r="AB123" i="5" s="1"/>
  <c r="AK124" i="5" s="1"/>
  <c r="S316" i="5"/>
  <c r="AB317" i="5" s="1"/>
  <c r="P123" i="5"/>
  <c r="Y124" i="5" s="1"/>
  <c r="AH125" i="5" s="1"/>
  <c r="P317" i="5"/>
  <c r="Y318" i="5" s="1"/>
  <c r="O122" i="5"/>
  <c r="X123" i="5" s="1"/>
  <c r="AG124" i="5" s="1"/>
  <c r="O316" i="5"/>
  <c r="X317" i="5" s="1"/>
  <c r="R122" i="5"/>
  <c r="AA123" i="5" s="1"/>
  <c r="AJ124" i="5" s="1"/>
  <c r="R316" i="5"/>
  <c r="AA317" i="5" s="1"/>
  <c r="D186" i="5"/>
  <c r="D316" i="5" s="1"/>
  <c r="M123" i="5"/>
  <c r="V124" i="5" s="1"/>
  <c r="AE125" i="5" s="1"/>
  <c r="M317" i="5"/>
  <c r="V318" i="5" s="1"/>
  <c r="Q122" i="5"/>
  <c r="Z123" i="5" s="1"/>
  <c r="Q316" i="5"/>
  <c r="Z317" i="5" s="1"/>
  <c r="N122" i="5"/>
  <c r="W123" i="5" s="1"/>
  <c r="AF124" i="5" s="1"/>
  <c r="N316" i="5"/>
  <c r="W317" i="5" s="1"/>
  <c r="T123" i="5"/>
  <c r="AC124" i="5" s="1"/>
  <c r="T317" i="5"/>
  <c r="AC318" i="5" s="1"/>
  <c r="I186" i="5"/>
  <c r="I316" i="5" s="1"/>
  <c r="E185" i="5"/>
  <c r="E315" i="5" s="1"/>
  <c r="F186" i="5"/>
  <c r="F316" i="5" s="1"/>
  <c r="G185" i="5"/>
  <c r="G315" i="5" s="1"/>
  <c r="B186" i="5"/>
  <c r="G250" i="5"/>
  <c r="J184" i="5"/>
  <c r="B121" i="5"/>
  <c r="H250" i="5"/>
  <c r="D250" i="5"/>
  <c r="J120" i="5"/>
  <c r="H121" i="5"/>
  <c r="E250" i="5"/>
  <c r="B250" i="5"/>
  <c r="C121" i="5"/>
  <c r="G121" i="5"/>
  <c r="D121" i="5"/>
  <c r="F250" i="5"/>
  <c r="E121" i="5"/>
  <c r="I121" i="5"/>
  <c r="J249" i="5"/>
  <c r="C250" i="5"/>
  <c r="F121" i="5"/>
  <c r="I250" i="5"/>
  <c r="AU319" i="5" l="1"/>
  <c r="BD319" i="5"/>
  <c r="AQ319" i="5"/>
  <c r="AR318" i="5"/>
  <c r="BA319" i="5" s="1"/>
  <c r="BM319" i="5"/>
  <c r="BK318" i="5"/>
  <c r="AX318" i="5"/>
  <c r="BG318" i="5"/>
  <c r="BJ318" i="5"/>
  <c r="BJ319" i="5" s="1"/>
  <c r="BQ125" i="5"/>
  <c r="BL123" i="5"/>
  <c r="BL124" i="5" s="1"/>
  <c r="BL125" i="5" s="1"/>
  <c r="BU123" i="5"/>
  <c r="AO318" i="5"/>
  <c r="BI126" i="5"/>
  <c r="BR126" i="5"/>
  <c r="AN319" i="5"/>
  <c r="AW319" i="5"/>
  <c r="BD125" i="5"/>
  <c r="BM125" i="5"/>
  <c r="AR247" i="5"/>
  <c r="BT125" i="5"/>
  <c r="AU249" i="5"/>
  <c r="AL125" i="5"/>
  <c r="AI123" i="5"/>
  <c r="AR186" i="5" s="1"/>
  <c r="AU187" i="5"/>
  <c r="BL318" i="5"/>
  <c r="BI320" i="5"/>
  <c r="BH125" i="5"/>
  <c r="BJ123" i="5"/>
  <c r="BS123" i="5"/>
  <c r="BA123" i="5"/>
  <c r="AZ320" i="5"/>
  <c r="BC318" i="5"/>
  <c r="BF126" i="5"/>
  <c r="BB125" i="5"/>
  <c r="BG125" i="5"/>
  <c r="BF319" i="5"/>
  <c r="BV125" i="5"/>
  <c r="AY319" i="5"/>
  <c r="AS318" i="5"/>
  <c r="BB318" i="5"/>
  <c r="AJ318" i="5"/>
  <c r="AK318" i="5"/>
  <c r="AH319" i="5"/>
  <c r="AQ320" i="5" s="1"/>
  <c r="AI318" i="5"/>
  <c r="BD320" i="5"/>
  <c r="BM320" i="5"/>
  <c r="BH319" i="5"/>
  <c r="AT318" i="5"/>
  <c r="AF318" i="5"/>
  <c r="AL319" i="5"/>
  <c r="AU320" i="5" s="1"/>
  <c r="AG318" i="5"/>
  <c r="AP319" i="5" s="1"/>
  <c r="AE319" i="5"/>
  <c r="BO126" i="5"/>
  <c r="AO187" i="5"/>
  <c r="AO249" i="5"/>
  <c r="BP125" i="5"/>
  <c r="BK125" i="5"/>
  <c r="AT187" i="5"/>
  <c r="AQ250" i="5"/>
  <c r="AT249" i="5"/>
  <c r="AS187" i="5"/>
  <c r="AN250" i="5"/>
  <c r="AX125" i="5"/>
  <c r="AP187" i="5"/>
  <c r="AW126" i="5"/>
  <c r="BC125" i="5"/>
  <c r="AN188" i="5"/>
  <c r="AY125" i="5"/>
  <c r="AQ188" i="5"/>
  <c r="AZ126" i="5"/>
  <c r="AP249" i="5"/>
  <c r="AS249" i="5"/>
  <c r="H186" i="5"/>
  <c r="H316" i="5" s="1"/>
  <c r="B316" i="5"/>
  <c r="J315" i="5"/>
  <c r="Q123" i="5"/>
  <c r="Z124" i="5" s="1"/>
  <c r="Q317" i="5"/>
  <c r="Z318" i="5" s="1"/>
  <c r="O123" i="5"/>
  <c r="X124" i="5" s="1"/>
  <c r="AG125" i="5" s="1"/>
  <c r="O317" i="5"/>
  <c r="X318" i="5" s="1"/>
  <c r="N123" i="5"/>
  <c r="W124" i="5" s="1"/>
  <c r="AF125" i="5" s="1"/>
  <c r="N317" i="5"/>
  <c r="W318" i="5" s="1"/>
  <c r="S123" i="5"/>
  <c r="AB124" i="5" s="1"/>
  <c r="AK125" i="5" s="1"/>
  <c r="S317" i="5"/>
  <c r="AB318" i="5" s="1"/>
  <c r="M124" i="5"/>
  <c r="V125" i="5" s="1"/>
  <c r="AE126" i="5" s="1"/>
  <c r="M318" i="5"/>
  <c r="V319" i="5" s="1"/>
  <c r="T124" i="5"/>
  <c r="AC125" i="5" s="1"/>
  <c r="T318" i="5"/>
  <c r="AC319" i="5" s="1"/>
  <c r="R123" i="5"/>
  <c r="AA124" i="5" s="1"/>
  <c r="AJ125" i="5" s="1"/>
  <c r="R317" i="5"/>
  <c r="AA318" i="5" s="1"/>
  <c r="P124" i="5"/>
  <c r="Y125" i="5" s="1"/>
  <c r="AH126" i="5" s="1"/>
  <c r="P318" i="5"/>
  <c r="Y319" i="5" s="1"/>
  <c r="E186" i="5"/>
  <c r="E316" i="5" s="1"/>
  <c r="H187" i="5"/>
  <c r="H317" i="5" s="1"/>
  <c r="F187" i="5"/>
  <c r="F317" i="5" s="1"/>
  <c r="I187" i="5"/>
  <c r="I317" i="5" s="1"/>
  <c r="G186" i="5"/>
  <c r="G316" i="5" s="1"/>
  <c r="B187" i="5"/>
  <c r="J185" i="5"/>
  <c r="C251" i="5"/>
  <c r="I122" i="5"/>
  <c r="B251" i="5"/>
  <c r="J121" i="5"/>
  <c r="I251" i="5"/>
  <c r="G251" i="5"/>
  <c r="F122" i="5"/>
  <c r="E122" i="5"/>
  <c r="J250" i="5"/>
  <c r="D122" i="5"/>
  <c r="G122" i="5"/>
  <c r="F251" i="5"/>
  <c r="E251" i="5"/>
  <c r="H122" i="5"/>
  <c r="D251" i="5"/>
  <c r="C122" i="5"/>
  <c r="H251" i="5"/>
  <c r="B122" i="5"/>
  <c r="BG319" i="5" l="1"/>
  <c r="BG320" i="5" s="1"/>
  <c r="AX319" i="5"/>
  <c r="AO319" i="5"/>
  <c r="BI321" i="5"/>
  <c r="BQ126" i="5"/>
  <c r="AU188" i="5"/>
  <c r="BU124" i="5"/>
  <c r="BU125" i="5" s="1"/>
  <c r="BU126" i="5" s="1"/>
  <c r="BR127" i="5"/>
  <c r="BV126" i="5"/>
  <c r="AL126" i="5"/>
  <c r="BI127" i="5"/>
  <c r="AW320" i="5"/>
  <c r="BM126" i="5"/>
  <c r="BF320" i="5"/>
  <c r="AU250" i="5"/>
  <c r="BJ320" i="5"/>
  <c r="BD126" i="5"/>
  <c r="BA124" i="5"/>
  <c r="BH126" i="5"/>
  <c r="BO127" i="5"/>
  <c r="AR248" i="5"/>
  <c r="AI124" i="5"/>
  <c r="BL319" i="5"/>
  <c r="BS124" i="5"/>
  <c r="BK126" i="5"/>
  <c r="BC319" i="5"/>
  <c r="BJ124" i="5"/>
  <c r="BB126" i="5"/>
  <c r="AW127" i="5"/>
  <c r="BP126" i="5"/>
  <c r="BH320" i="5"/>
  <c r="BM321" i="5"/>
  <c r="BD321" i="5"/>
  <c r="BT126" i="5"/>
  <c r="AX126" i="5"/>
  <c r="AZ321" i="5"/>
  <c r="BI322" i="5" s="1"/>
  <c r="AI319" i="5"/>
  <c r="AK319" i="5"/>
  <c r="AS319" i="5"/>
  <c r="AR319" i="5"/>
  <c r="AJ319" i="5"/>
  <c r="AE320" i="5"/>
  <c r="AL320" i="5"/>
  <c r="AG319" i="5"/>
  <c r="AF319" i="5"/>
  <c r="AH320" i="5"/>
  <c r="AY320" i="5"/>
  <c r="BB319" i="5"/>
  <c r="BK319" i="5"/>
  <c r="AN320" i="5"/>
  <c r="AT319" i="5"/>
  <c r="BR128" i="5"/>
  <c r="AO250" i="5"/>
  <c r="AO188" i="5"/>
  <c r="AN189" i="5"/>
  <c r="AP188" i="5"/>
  <c r="BC126" i="5"/>
  <c r="BL126" i="5"/>
  <c r="BF127" i="5"/>
  <c r="AS250" i="5"/>
  <c r="AQ189" i="5"/>
  <c r="AN251" i="5"/>
  <c r="BM127" i="5"/>
  <c r="AP250" i="5"/>
  <c r="AT188" i="5"/>
  <c r="AS188" i="5"/>
  <c r="AQ251" i="5"/>
  <c r="AY126" i="5"/>
  <c r="AT250" i="5"/>
  <c r="AZ127" i="5"/>
  <c r="BG126" i="5"/>
  <c r="B317" i="5"/>
  <c r="J316" i="5"/>
  <c r="O124" i="5"/>
  <c r="X125" i="5" s="1"/>
  <c r="AG126" i="5" s="1"/>
  <c r="O318" i="5"/>
  <c r="X319" i="5" s="1"/>
  <c r="Q124" i="5"/>
  <c r="Z125" i="5" s="1"/>
  <c r="Q318" i="5"/>
  <c r="Z319" i="5" s="1"/>
  <c r="P125" i="5"/>
  <c r="Y126" i="5" s="1"/>
  <c r="AH127" i="5" s="1"/>
  <c r="P319" i="5"/>
  <c r="Y320" i="5" s="1"/>
  <c r="N124" i="5"/>
  <c r="W125" i="5" s="1"/>
  <c r="AF126" i="5" s="1"/>
  <c r="N318" i="5"/>
  <c r="W319" i="5" s="1"/>
  <c r="R124" i="5"/>
  <c r="AA125" i="5" s="1"/>
  <c r="AJ126" i="5" s="1"/>
  <c r="R318" i="5"/>
  <c r="AA319" i="5" s="1"/>
  <c r="M125" i="5"/>
  <c r="V126" i="5" s="1"/>
  <c r="AE127" i="5" s="1"/>
  <c r="M319" i="5"/>
  <c r="V320" i="5" s="1"/>
  <c r="S124" i="5"/>
  <c r="AB125" i="5" s="1"/>
  <c r="AK126" i="5" s="1"/>
  <c r="S318" i="5"/>
  <c r="AB319" i="5" s="1"/>
  <c r="D187" i="5"/>
  <c r="D317" i="5" s="1"/>
  <c r="T125" i="5"/>
  <c r="AC126" i="5" s="1"/>
  <c r="T319" i="5"/>
  <c r="AC320" i="5" s="1"/>
  <c r="C187" i="5"/>
  <c r="C317" i="5" s="1"/>
  <c r="F188" i="5"/>
  <c r="F318" i="5" s="1"/>
  <c r="H188" i="5"/>
  <c r="H318" i="5" s="1"/>
  <c r="E187" i="5"/>
  <c r="E317" i="5" s="1"/>
  <c r="I188" i="5"/>
  <c r="I318" i="5" s="1"/>
  <c r="B188" i="5"/>
  <c r="G187" i="5"/>
  <c r="G317" i="5" s="1"/>
  <c r="J122" i="5"/>
  <c r="J251" i="5"/>
  <c r="C123" i="5"/>
  <c r="H252" i="5"/>
  <c r="D123" i="5"/>
  <c r="H123" i="5"/>
  <c r="E123" i="5"/>
  <c r="B252" i="5"/>
  <c r="J186" i="5"/>
  <c r="C252" i="5"/>
  <c r="F123" i="5"/>
  <c r="I252" i="5"/>
  <c r="E252" i="5"/>
  <c r="I123" i="5"/>
  <c r="B123" i="5"/>
  <c r="D252" i="5"/>
  <c r="F252" i="5"/>
  <c r="G123" i="5"/>
  <c r="G252" i="5"/>
  <c r="BL320" i="5" l="1"/>
  <c r="BV127" i="5"/>
  <c r="BF321" i="5"/>
  <c r="AX320" i="5"/>
  <c r="BG321" i="5" s="1"/>
  <c r="AU189" i="5"/>
  <c r="BQ127" i="5"/>
  <c r="AL127" i="5"/>
  <c r="AU251" i="5"/>
  <c r="BD127" i="5"/>
  <c r="BA125" i="5"/>
  <c r="BT127" i="5"/>
  <c r="AR249" i="5"/>
  <c r="AR187" i="5"/>
  <c r="AI125" i="5"/>
  <c r="AI126" i="5" s="1"/>
  <c r="BK127" i="5"/>
  <c r="BC320" i="5"/>
  <c r="BJ125" i="5"/>
  <c r="BS125" i="5"/>
  <c r="BM322" i="5"/>
  <c r="AZ128" i="5"/>
  <c r="BK320" i="5"/>
  <c r="AX127" i="5"/>
  <c r="AL321" i="5"/>
  <c r="AG320" i="5"/>
  <c r="AK320" i="5"/>
  <c r="AH321" i="5"/>
  <c r="AU321" i="5"/>
  <c r="AE321" i="5"/>
  <c r="AI320" i="5"/>
  <c r="AT320" i="5"/>
  <c r="AQ321" i="5"/>
  <c r="AJ320" i="5"/>
  <c r="AP320" i="5"/>
  <c r="AN321" i="5"/>
  <c r="AW321" i="5"/>
  <c r="AF320" i="5"/>
  <c r="AO320" i="5"/>
  <c r="BH321" i="5"/>
  <c r="AS320" i="5"/>
  <c r="BB320" i="5"/>
  <c r="AR320" i="5"/>
  <c r="BA320" i="5"/>
  <c r="BC127" i="5"/>
  <c r="BI128" i="5"/>
  <c r="AQ190" i="5"/>
  <c r="AP251" i="5"/>
  <c r="BF128" i="5"/>
  <c r="BO128" i="5"/>
  <c r="AN190" i="5"/>
  <c r="AY127" i="5"/>
  <c r="AN252" i="5"/>
  <c r="BG127" i="5"/>
  <c r="BG128" i="5" s="1"/>
  <c r="BP127" i="5"/>
  <c r="BH127" i="5"/>
  <c r="AS251" i="5"/>
  <c r="AP189" i="5"/>
  <c r="AO251" i="5"/>
  <c r="AQ252" i="5"/>
  <c r="AW128" i="5"/>
  <c r="BL127" i="5"/>
  <c r="BU127" i="5"/>
  <c r="AT251" i="5"/>
  <c r="BB127" i="5"/>
  <c r="BV128" i="5"/>
  <c r="AO189" i="5"/>
  <c r="AS189" i="5"/>
  <c r="AT189" i="5"/>
  <c r="D188" i="5"/>
  <c r="D318" i="5" s="1"/>
  <c r="B318" i="5"/>
  <c r="J317" i="5"/>
  <c r="M126" i="5"/>
  <c r="V127" i="5" s="1"/>
  <c r="AE128" i="5" s="1"/>
  <c r="M320" i="5"/>
  <c r="V321" i="5" s="1"/>
  <c r="N125" i="5"/>
  <c r="W126" i="5" s="1"/>
  <c r="AF127" i="5" s="1"/>
  <c r="N319" i="5"/>
  <c r="W320" i="5" s="1"/>
  <c r="Q125" i="5"/>
  <c r="Z126" i="5" s="1"/>
  <c r="Q319" i="5"/>
  <c r="Z320" i="5" s="1"/>
  <c r="O125" i="5"/>
  <c r="X126" i="5" s="1"/>
  <c r="AG127" i="5" s="1"/>
  <c r="O319" i="5"/>
  <c r="X320" i="5" s="1"/>
  <c r="C188" i="5"/>
  <c r="C318" i="5" s="1"/>
  <c r="T126" i="5"/>
  <c r="AC127" i="5" s="1"/>
  <c r="AL128" i="5" s="1"/>
  <c r="T320" i="5"/>
  <c r="AC321" i="5" s="1"/>
  <c r="R125" i="5"/>
  <c r="AA126" i="5" s="1"/>
  <c r="AJ127" i="5" s="1"/>
  <c r="R319" i="5"/>
  <c r="AA320" i="5" s="1"/>
  <c r="P126" i="5"/>
  <c r="Y127" i="5" s="1"/>
  <c r="AH128" i="5" s="1"/>
  <c r="P320" i="5"/>
  <c r="Y321" i="5" s="1"/>
  <c r="S125" i="5"/>
  <c r="AB126" i="5" s="1"/>
  <c r="AK127" i="5" s="1"/>
  <c r="S319" i="5"/>
  <c r="AB320" i="5" s="1"/>
  <c r="F189" i="5"/>
  <c r="F319" i="5" s="1"/>
  <c r="E188" i="5"/>
  <c r="E318" i="5" s="1"/>
  <c r="I189" i="5"/>
  <c r="I319" i="5" s="1"/>
  <c r="H189" i="5"/>
  <c r="H319" i="5" s="1"/>
  <c r="G188" i="5"/>
  <c r="G318" i="5" s="1"/>
  <c r="B189" i="5"/>
  <c r="G124" i="5"/>
  <c r="J123" i="5"/>
  <c r="I253" i="5"/>
  <c r="F124" i="5"/>
  <c r="E253" i="5"/>
  <c r="G253" i="5"/>
  <c r="F253" i="5"/>
  <c r="B124" i="5"/>
  <c r="J252" i="5"/>
  <c r="C253" i="5"/>
  <c r="D124" i="5"/>
  <c r="J187" i="5"/>
  <c r="C124" i="5"/>
  <c r="D253" i="5"/>
  <c r="I124" i="5"/>
  <c r="B253" i="5"/>
  <c r="E124" i="5"/>
  <c r="H124" i="5"/>
  <c r="H253" i="5"/>
  <c r="BL321" i="5" l="1"/>
  <c r="AU252" i="5"/>
  <c r="BT128" i="5"/>
  <c r="AU190" i="5"/>
  <c r="BD128" i="5"/>
  <c r="BM128" i="5"/>
  <c r="BJ126" i="5"/>
  <c r="AR188" i="5"/>
  <c r="AR189" i="5" s="1"/>
  <c r="AI127" i="5"/>
  <c r="AR250" i="5"/>
  <c r="AR251" i="5" s="1"/>
  <c r="BA126" i="5"/>
  <c r="BS126" i="5"/>
  <c r="BI129" i="5"/>
  <c r="AP321" i="5"/>
  <c r="AS321" i="5"/>
  <c r="AN322" i="5"/>
  <c r="AT321" i="5"/>
  <c r="AQ322" i="5"/>
  <c r="BB321" i="5"/>
  <c r="BO129" i="5"/>
  <c r="AO321" i="5"/>
  <c r="BU128" i="5"/>
  <c r="BR129" i="5"/>
  <c r="BC128" i="5"/>
  <c r="BL128" i="5"/>
  <c r="AY128" i="5"/>
  <c r="AF321" i="5"/>
  <c r="BK321" i="5"/>
  <c r="AJ321" i="5"/>
  <c r="AH322" i="5"/>
  <c r="AQ323" i="5" s="1"/>
  <c r="AU322" i="5"/>
  <c r="BD322" i="5"/>
  <c r="AL322" i="5"/>
  <c r="AI321" i="5"/>
  <c r="AE322" i="5"/>
  <c r="AK321" i="5"/>
  <c r="AX321" i="5"/>
  <c r="AG321" i="5"/>
  <c r="BA321" i="5"/>
  <c r="BJ321" i="5"/>
  <c r="AW322" i="5"/>
  <c r="BF322" i="5"/>
  <c r="AZ322" i="5"/>
  <c r="AR321" i="5"/>
  <c r="AY321" i="5"/>
  <c r="BC321" i="5"/>
  <c r="BF129" i="5"/>
  <c r="AQ253" i="5"/>
  <c r="AO252" i="5"/>
  <c r="AX128" i="5"/>
  <c r="AN253" i="5"/>
  <c r="AP190" i="5"/>
  <c r="AZ129" i="5"/>
  <c r="AP252" i="5"/>
  <c r="AS190" i="5"/>
  <c r="AS252" i="5"/>
  <c r="AU253" i="5"/>
  <c r="AO190" i="5"/>
  <c r="AT252" i="5"/>
  <c r="AU191" i="5"/>
  <c r="BP128" i="5"/>
  <c r="BP129" i="5" s="1"/>
  <c r="AQ191" i="5"/>
  <c r="BB128" i="5"/>
  <c r="BK128" i="5"/>
  <c r="BH128" i="5"/>
  <c r="BQ128" i="5"/>
  <c r="AN191" i="5"/>
  <c r="AW129" i="5"/>
  <c r="AT190" i="5"/>
  <c r="D189" i="5"/>
  <c r="D319" i="5" s="1"/>
  <c r="C189" i="5"/>
  <c r="C319" i="5" s="1"/>
  <c r="J318" i="5"/>
  <c r="B319" i="5"/>
  <c r="N126" i="5"/>
  <c r="W127" i="5" s="1"/>
  <c r="AF128" i="5" s="1"/>
  <c r="N320" i="5"/>
  <c r="W321" i="5" s="1"/>
  <c r="S126" i="5"/>
  <c r="AB127" i="5" s="1"/>
  <c r="AK128" i="5" s="1"/>
  <c r="S320" i="5"/>
  <c r="AB321" i="5" s="1"/>
  <c r="Q126" i="5"/>
  <c r="Z127" i="5" s="1"/>
  <c r="Q320" i="5"/>
  <c r="Z321" i="5" s="1"/>
  <c r="P127" i="5"/>
  <c r="Y128" i="5" s="1"/>
  <c r="AH129" i="5" s="1"/>
  <c r="P321" i="5"/>
  <c r="Y322" i="5" s="1"/>
  <c r="M127" i="5"/>
  <c r="V128" i="5" s="1"/>
  <c r="AE129" i="5" s="1"/>
  <c r="M321" i="5"/>
  <c r="V322" i="5" s="1"/>
  <c r="R126" i="5"/>
  <c r="AA127" i="5" s="1"/>
  <c r="AJ128" i="5" s="1"/>
  <c r="R320" i="5"/>
  <c r="AA321" i="5" s="1"/>
  <c r="O126" i="5"/>
  <c r="X127" i="5" s="1"/>
  <c r="AG128" i="5" s="1"/>
  <c r="O320" i="5"/>
  <c r="X321" i="5" s="1"/>
  <c r="T127" i="5"/>
  <c r="AC128" i="5" s="1"/>
  <c r="AL129" i="5" s="1"/>
  <c r="T321" i="5"/>
  <c r="AC322" i="5" s="1"/>
  <c r="H190" i="5"/>
  <c r="H320" i="5" s="1"/>
  <c r="I190" i="5"/>
  <c r="I320" i="5" s="1"/>
  <c r="E189" i="5"/>
  <c r="E319" i="5" s="1"/>
  <c r="G189" i="5"/>
  <c r="G319" i="5" s="1"/>
  <c r="B190" i="5"/>
  <c r="J253" i="5"/>
  <c r="H82" i="5" s="1"/>
  <c r="H125" i="5"/>
  <c r="C125" i="5"/>
  <c r="J188" i="5"/>
  <c r="C82" i="5" s="1"/>
  <c r="C254" i="5"/>
  <c r="J124" i="5"/>
  <c r="F254" i="5"/>
  <c r="B254" i="5"/>
  <c r="D254" i="5"/>
  <c r="G254" i="5"/>
  <c r="E254" i="5"/>
  <c r="I254" i="5"/>
  <c r="H254" i="5"/>
  <c r="E125" i="5"/>
  <c r="I125" i="5"/>
  <c r="D125" i="5"/>
  <c r="B125" i="5"/>
  <c r="F125" i="5"/>
  <c r="G125" i="5"/>
  <c r="BD129" i="5" l="1"/>
  <c r="BM129" i="5"/>
  <c r="BS127" i="5"/>
  <c r="BV129" i="5"/>
  <c r="AI128" i="5"/>
  <c r="AR252" i="5"/>
  <c r="BC322" i="5"/>
  <c r="AT322" i="5"/>
  <c r="BH129" i="5"/>
  <c r="AY322" i="5"/>
  <c r="AR190" i="5"/>
  <c r="BA127" i="5"/>
  <c r="BA128" i="5" s="1"/>
  <c r="BJ127" i="5"/>
  <c r="BL129" i="5"/>
  <c r="BR130" i="5"/>
  <c r="BK322" i="5"/>
  <c r="BB322" i="5"/>
  <c r="BO130" i="5"/>
  <c r="AW323" i="5"/>
  <c r="BU129" i="5"/>
  <c r="AO322" i="5"/>
  <c r="AX322" i="5"/>
  <c r="AX129" i="5"/>
  <c r="AY129" i="5"/>
  <c r="BA322" i="5"/>
  <c r="BL322" i="5"/>
  <c r="BG129" i="5"/>
  <c r="BJ322" i="5"/>
  <c r="BH322" i="5"/>
  <c r="AE323" i="5"/>
  <c r="AN323" i="5"/>
  <c r="AG322" i="5"/>
  <c r="AK322" i="5"/>
  <c r="BG322" i="5"/>
  <c r="AJ322" i="5"/>
  <c r="BD323" i="5"/>
  <c r="BM323" i="5"/>
  <c r="AP322" i="5"/>
  <c r="AU323" i="5"/>
  <c r="AL323" i="5"/>
  <c r="AI322" i="5"/>
  <c r="AF322" i="5"/>
  <c r="AW130" i="5"/>
  <c r="AR322" i="5"/>
  <c r="AS322" i="5"/>
  <c r="AZ323" i="5"/>
  <c r="AZ324" i="5" s="1"/>
  <c r="BI323" i="5"/>
  <c r="AH323" i="5"/>
  <c r="AQ324" i="5" s="1"/>
  <c r="BQ129" i="5"/>
  <c r="BQ130" i="5" s="1"/>
  <c r="BF323" i="5"/>
  <c r="AU192" i="5"/>
  <c r="AO191" i="5"/>
  <c r="AS191" i="5"/>
  <c r="AQ192" i="5"/>
  <c r="AU254" i="5"/>
  <c r="AP253" i="5"/>
  <c r="AN254" i="5"/>
  <c r="AS253" i="5"/>
  <c r="AO253" i="5"/>
  <c r="AT253" i="5"/>
  <c r="AP191" i="5"/>
  <c r="AR253" i="5"/>
  <c r="BF130" i="5"/>
  <c r="AZ130" i="5"/>
  <c r="BI130" i="5"/>
  <c r="AQ254" i="5"/>
  <c r="BK129" i="5"/>
  <c r="BT129" i="5"/>
  <c r="BC129" i="5"/>
  <c r="AN192" i="5"/>
  <c r="BB129" i="5"/>
  <c r="AT191" i="5"/>
  <c r="BD130" i="5"/>
  <c r="D190" i="5"/>
  <c r="D320" i="5" s="1"/>
  <c r="C190" i="5"/>
  <c r="C320" i="5" s="1"/>
  <c r="F190" i="5"/>
  <c r="F320" i="5" s="1"/>
  <c r="J319" i="5"/>
  <c r="B320" i="5"/>
  <c r="T128" i="5"/>
  <c r="AC129" i="5" s="1"/>
  <c r="AL130" i="5" s="1"/>
  <c r="T322" i="5"/>
  <c r="AC323" i="5" s="1"/>
  <c r="S127" i="5"/>
  <c r="AB128" i="5" s="1"/>
  <c r="AK129" i="5" s="1"/>
  <c r="S321" i="5"/>
  <c r="AB322" i="5" s="1"/>
  <c r="N127" i="5"/>
  <c r="W128" i="5" s="1"/>
  <c r="AF129" i="5" s="1"/>
  <c r="N321" i="5"/>
  <c r="W322" i="5" s="1"/>
  <c r="O127" i="5"/>
  <c r="X128" i="5" s="1"/>
  <c r="AG129" i="5" s="1"/>
  <c r="O321" i="5"/>
  <c r="X322" i="5" s="1"/>
  <c r="R127" i="5"/>
  <c r="AA128" i="5" s="1"/>
  <c r="AJ129" i="5" s="1"/>
  <c r="R321" i="5"/>
  <c r="AA322" i="5" s="1"/>
  <c r="M128" i="5"/>
  <c r="V129" i="5" s="1"/>
  <c r="AE130" i="5" s="1"/>
  <c r="M322" i="5"/>
  <c r="V323" i="5" s="1"/>
  <c r="P128" i="5"/>
  <c r="Y129" i="5" s="1"/>
  <c r="AH130" i="5" s="1"/>
  <c r="P322" i="5"/>
  <c r="Y323" i="5" s="1"/>
  <c r="Q127" i="5"/>
  <c r="Z128" i="5" s="1"/>
  <c r="AI129" i="5" s="1"/>
  <c r="Q321" i="5"/>
  <c r="Z322" i="5" s="1"/>
  <c r="C88" i="5"/>
  <c r="C94" i="5"/>
  <c r="E190" i="5"/>
  <c r="E320" i="5" s="1"/>
  <c r="I191" i="5"/>
  <c r="I321" i="5" s="1"/>
  <c r="G190" i="5"/>
  <c r="G320" i="5" s="1"/>
  <c r="B191" i="5"/>
  <c r="J254" i="5"/>
  <c r="G126" i="5"/>
  <c r="J125" i="5"/>
  <c r="D126" i="5"/>
  <c r="E126" i="5"/>
  <c r="H255" i="5"/>
  <c r="J189" i="5"/>
  <c r="H126" i="5"/>
  <c r="E255" i="5"/>
  <c r="D255" i="5"/>
  <c r="C255" i="5"/>
  <c r="C126" i="5"/>
  <c r="I255" i="5"/>
  <c r="G255" i="5"/>
  <c r="B255" i="5"/>
  <c r="F255" i="5"/>
  <c r="F126" i="5"/>
  <c r="B126" i="5"/>
  <c r="I126" i="5"/>
  <c r="BM130" i="5" l="1"/>
  <c r="BV130" i="5"/>
  <c r="BV131" i="5" s="1"/>
  <c r="AR191" i="5"/>
  <c r="BA129" i="5"/>
  <c r="BA130" i="5" s="1"/>
  <c r="BC323" i="5"/>
  <c r="BL323" i="5"/>
  <c r="AT323" i="5"/>
  <c r="BH130" i="5"/>
  <c r="AO323" i="5"/>
  <c r="BH323" i="5"/>
  <c r="BL130" i="5"/>
  <c r="BU130" i="5"/>
  <c r="BJ128" i="5"/>
  <c r="BJ129" i="5" s="1"/>
  <c r="BS128" i="5"/>
  <c r="BK323" i="5"/>
  <c r="BA323" i="5"/>
  <c r="BF324" i="5"/>
  <c r="AP323" i="5"/>
  <c r="BG323" i="5"/>
  <c r="AX323" i="5"/>
  <c r="BJ323" i="5"/>
  <c r="BG130" i="5"/>
  <c r="AY130" i="5"/>
  <c r="AY323" i="5"/>
  <c r="AN324" i="5"/>
  <c r="BM324" i="5"/>
  <c r="BI324" i="5"/>
  <c r="BI325" i="5" s="1"/>
  <c r="BP130" i="5"/>
  <c r="BT130" i="5"/>
  <c r="AL324" i="5"/>
  <c r="BD324" i="5"/>
  <c r="AU324" i="5"/>
  <c r="AK323" i="5"/>
  <c r="AJ323" i="5"/>
  <c r="AE324" i="5"/>
  <c r="AZ325" i="5"/>
  <c r="AS323" i="5"/>
  <c r="BB323" i="5"/>
  <c r="AI323" i="5"/>
  <c r="AG323" i="5"/>
  <c r="AW324" i="5"/>
  <c r="AH324" i="5"/>
  <c r="AQ325" i="5" s="1"/>
  <c r="AR323" i="5"/>
  <c r="BD131" i="5"/>
  <c r="AF323" i="5"/>
  <c r="AZ131" i="5"/>
  <c r="BI131" i="5"/>
  <c r="BR131" i="5"/>
  <c r="BF131" i="5"/>
  <c r="BO131" i="5"/>
  <c r="AR192" i="5"/>
  <c r="AR254" i="5"/>
  <c r="AS254" i="5"/>
  <c r="AQ193" i="5"/>
  <c r="AN255" i="5"/>
  <c r="AW131" i="5"/>
  <c r="AO192" i="5"/>
  <c r="BM131" i="5"/>
  <c r="AP192" i="5"/>
  <c r="BQ131" i="5"/>
  <c r="AO254" i="5"/>
  <c r="AX130" i="5"/>
  <c r="AU255" i="5"/>
  <c r="AU193" i="5"/>
  <c r="BC130" i="5"/>
  <c r="BK130" i="5"/>
  <c r="AT254" i="5"/>
  <c r="AP254" i="5"/>
  <c r="AT192" i="5"/>
  <c r="BB130" i="5"/>
  <c r="AQ255" i="5"/>
  <c r="AS192" i="5"/>
  <c r="AN193" i="5"/>
  <c r="C191" i="5"/>
  <c r="C321" i="5" s="1"/>
  <c r="D191" i="5"/>
  <c r="D321" i="5" s="1"/>
  <c r="F191" i="5"/>
  <c r="F321" i="5" s="1"/>
  <c r="B321" i="5"/>
  <c r="J320" i="5"/>
  <c r="D192" i="5"/>
  <c r="D322" i="5" s="1"/>
  <c r="S128" i="5"/>
  <c r="AB129" i="5" s="1"/>
  <c r="AK130" i="5" s="1"/>
  <c r="S322" i="5"/>
  <c r="AB323" i="5" s="1"/>
  <c r="T129" i="5"/>
  <c r="AC130" i="5" s="1"/>
  <c r="AL131" i="5" s="1"/>
  <c r="T323" i="5"/>
  <c r="AC324" i="5" s="1"/>
  <c r="R128" i="5"/>
  <c r="AA129" i="5" s="1"/>
  <c r="AJ130" i="5" s="1"/>
  <c r="R322" i="5"/>
  <c r="AA323" i="5" s="1"/>
  <c r="O128" i="5"/>
  <c r="X129" i="5" s="1"/>
  <c r="AG130" i="5" s="1"/>
  <c r="O322" i="5"/>
  <c r="X323" i="5" s="1"/>
  <c r="Q128" i="5"/>
  <c r="Z129" i="5" s="1"/>
  <c r="AI130" i="5" s="1"/>
  <c r="Q322" i="5"/>
  <c r="Z323" i="5" s="1"/>
  <c r="N128" i="5"/>
  <c r="W129" i="5" s="1"/>
  <c r="AF130" i="5" s="1"/>
  <c r="N322" i="5"/>
  <c r="W323" i="5" s="1"/>
  <c r="F192" i="5"/>
  <c r="F322" i="5" s="1"/>
  <c r="H191" i="5"/>
  <c r="H321" i="5" s="1"/>
  <c r="P129" i="5"/>
  <c r="Y130" i="5" s="1"/>
  <c r="AH131" i="5" s="1"/>
  <c r="P323" i="5"/>
  <c r="Y324" i="5" s="1"/>
  <c r="M129" i="5"/>
  <c r="V130" i="5" s="1"/>
  <c r="AE131" i="5" s="1"/>
  <c r="M323" i="5"/>
  <c r="V324" i="5" s="1"/>
  <c r="E191" i="5"/>
  <c r="E321" i="5" s="1"/>
  <c r="I192" i="5"/>
  <c r="I322" i="5" s="1"/>
  <c r="G191" i="5"/>
  <c r="G321" i="5" s="1"/>
  <c r="B192" i="5"/>
  <c r="G256" i="5"/>
  <c r="J190" i="5"/>
  <c r="C127" i="5"/>
  <c r="D127" i="5"/>
  <c r="G127" i="5"/>
  <c r="F127" i="5"/>
  <c r="I127" i="5"/>
  <c r="J126" i="5"/>
  <c r="F256" i="5"/>
  <c r="J255" i="5"/>
  <c r="D256" i="5"/>
  <c r="E256" i="5"/>
  <c r="H256" i="5"/>
  <c r="I256" i="5"/>
  <c r="B256" i="5"/>
  <c r="B127" i="5"/>
  <c r="C256" i="5"/>
  <c r="H127" i="5"/>
  <c r="E127" i="5"/>
  <c r="BC324" i="5" l="1"/>
  <c r="BH131" i="5"/>
  <c r="BL324" i="5"/>
  <c r="BJ130" i="5"/>
  <c r="BJ131" i="5" s="1"/>
  <c r="AO324" i="5"/>
  <c r="BA131" i="5"/>
  <c r="BL131" i="5"/>
  <c r="AY131" i="5"/>
  <c r="BH132" i="5" s="1"/>
  <c r="BU131" i="5"/>
  <c r="BT131" i="5"/>
  <c r="BA324" i="5"/>
  <c r="BJ324" i="5"/>
  <c r="BS129" i="5"/>
  <c r="BS130" i="5" s="1"/>
  <c r="AW325" i="5"/>
  <c r="AY324" i="5"/>
  <c r="BG324" i="5"/>
  <c r="AS324" i="5"/>
  <c r="AX324" i="5"/>
  <c r="BH324" i="5"/>
  <c r="BH325" i="5" s="1"/>
  <c r="AN325" i="5"/>
  <c r="BM325" i="5"/>
  <c r="BP131" i="5"/>
  <c r="AU325" i="5"/>
  <c r="BR132" i="5"/>
  <c r="BI132" i="5"/>
  <c r="BO132" i="5"/>
  <c r="AW132" i="5"/>
  <c r="BD132" i="5"/>
  <c r="BM132" i="5"/>
  <c r="BF325" i="5"/>
  <c r="BQ132" i="5"/>
  <c r="AG324" i="5"/>
  <c r="BB324" i="5"/>
  <c r="BK324" i="5"/>
  <c r="AE325" i="5"/>
  <c r="AI324" i="5"/>
  <c r="AJ324" i="5"/>
  <c r="BL325" i="5"/>
  <c r="AK324" i="5"/>
  <c r="AT324" i="5"/>
  <c r="AZ326" i="5"/>
  <c r="AP324" i="5"/>
  <c r="AZ132" i="5"/>
  <c r="AR324" i="5"/>
  <c r="AL325" i="5"/>
  <c r="AF324" i="5"/>
  <c r="AH325" i="5"/>
  <c r="BI326" i="5"/>
  <c r="BD325" i="5"/>
  <c r="AO255" i="5"/>
  <c r="AO193" i="5"/>
  <c r="AP193" i="5"/>
  <c r="AQ194" i="5"/>
  <c r="AT193" i="5"/>
  <c r="AS255" i="5"/>
  <c r="AP255" i="5"/>
  <c r="AR255" i="5"/>
  <c r="AN194" i="5"/>
  <c r="AT255" i="5"/>
  <c r="BK131" i="5"/>
  <c r="AN256" i="5"/>
  <c r="AS193" i="5"/>
  <c r="BV132" i="5"/>
  <c r="BC131" i="5"/>
  <c r="AR193" i="5"/>
  <c r="BB131" i="5"/>
  <c r="AU194" i="5"/>
  <c r="AX131" i="5"/>
  <c r="BG131" i="5"/>
  <c r="BF132" i="5"/>
  <c r="AQ256" i="5"/>
  <c r="AU256" i="5"/>
  <c r="B322" i="5"/>
  <c r="J321" i="5"/>
  <c r="N82" i="5" s="1"/>
  <c r="H192" i="5"/>
  <c r="H322" i="5" s="1"/>
  <c r="R129" i="5"/>
  <c r="AA130" i="5" s="1"/>
  <c r="AJ131" i="5" s="1"/>
  <c r="R323" i="5"/>
  <c r="AA324" i="5" s="1"/>
  <c r="C192" i="5"/>
  <c r="C322" i="5" s="1"/>
  <c r="O129" i="5"/>
  <c r="X130" i="5" s="1"/>
  <c r="AG131" i="5" s="1"/>
  <c r="O323" i="5"/>
  <c r="X324" i="5" s="1"/>
  <c r="P130" i="5"/>
  <c r="Y131" i="5" s="1"/>
  <c r="AH132" i="5" s="1"/>
  <c r="P324" i="5"/>
  <c r="Y325" i="5" s="1"/>
  <c r="T130" i="5"/>
  <c r="AC131" i="5" s="1"/>
  <c r="AL132" i="5" s="1"/>
  <c r="T324" i="5"/>
  <c r="AC325" i="5" s="1"/>
  <c r="N129" i="5"/>
  <c r="W130" i="5" s="1"/>
  <c r="AF131" i="5" s="1"/>
  <c r="N323" i="5"/>
  <c r="W324" i="5" s="1"/>
  <c r="M130" i="5"/>
  <c r="V131" i="5" s="1"/>
  <c r="AE132" i="5" s="1"/>
  <c r="M324" i="5"/>
  <c r="V325" i="5" s="1"/>
  <c r="Q129" i="5"/>
  <c r="Z130" i="5" s="1"/>
  <c r="AI131" i="5" s="1"/>
  <c r="Q323" i="5"/>
  <c r="Z324" i="5" s="1"/>
  <c r="S129" i="5"/>
  <c r="AB130" i="5" s="1"/>
  <c r="AK131" i="5" s="1"/>
  <c r="S323" i="5"/>
  <c r="AB324" i="5" s="1"/>
  <c r="D193" i="5"/>
  <c r="D323" i="5" s="1"/>
  <c r="I193" i="5"/>
  <c r="I323" i="5" s="1"/>
  <c r="E192" i="5"/>
  <c r="E322" i="5" s="1"/>
  <c r="B193" i="5"/>
  <c r="G192" i="5"/>
  <c r="G322" i="5" s="1"/>
  <c r="J256" i="5"/>
  <c r="E128" i="5"/>
  <c r="H128" i="5"/>
  <c r="I128" i="5"/>
  <c r="G257" i="5"/>
  <c r="C257" i="5"/>
  <c r="H257" i="5"/>
  <c r="I257" i="5"/>
  <c r="C128" i="5"/>
  <c r="B257" i="5"/>
  <c r="J127" i="5"/>
  <c r="D257" i="5"/>
  <c r="G128" i="5"/>
  <c r="B128" i="5"/>
  <c r="J191" i="5"/>
  <c r="E257" i="5"/>
  <c r="F257" i="5"/>
  <c r="F128" i="5"/>
  <c r="D128" i="5"/>
  <c r="BS131" i="5" l="1"/>
  <c r="AO325" i="5"/>
  <c r="BJ132" i="5"/>
  <c r="BS132" i="5"/>
  <c r="BU132" i="5"/>
  <c r="BL132" i="5"/>
  <c r="BJ325" i="5"/>
  <c r="BA325" i="5"/>
  <c r="BM133" i="5"/>
  <c r="BV133" i="5"/>
  <c r="BF326" i="5"/>
  <c r="AW326" i="5"/>
  <c r="BI133" i="5"/>
  <c r="BQ133" i="5"/>
  <c r="BG325" i="5"/>
  <c r="AX325" i="5"/>
  <c r="AX326" i="5" s="1"/>
  <c r="BD133" i="5"/>
  <c r="BM134" i="5" s="1"/>
  <c r="AN326" i="5"/>
  <c r="AS325" i="5"/>
  <c r="BB325" i="5"/>
  <c r="BK325" i="5"/>
  <c r="AW133" i="5"/>
  <c r="BD326" i="5"/>
  <c r="BF133" i="5"/>
  <c r="AT325" i="5"/>
  <c r="BR133" i="5"/>
  <c r="BM326" i="5"/>
  <c r="AX132" i="5"/>
  <c r="BC325" i="5"/>
  <c r="AP325" i="5"/>
  <c r="AY325" i="5"/>
  <c r="AK325" i="5"/>
  <c r="AE326" i="5"/>
  <c r="AI325" i="5"/>
  <c r="AJ325" i="5"/>
  <c r="AH326" i="5"/>
  <c r="AG325" i="5"/>
  <c r="AF325" i="5"/>
  <c r="AZ133" i="5"/>
  <c r="AL326" i="5"/>
  <c r="AQ326" i="5"/>
  <c r="BI327" i="5"/>
  <c r="AU326" i="5"/>
  <c r="BJ326" i="5"/>
  <c r="AR325" i="5"/>
  <c r="AT256" i="5"/>
  <c r="AT194" i="5"/>
  <c r="BO133" i="5"/>
  <c r="BK132" i="5"/>
  <c r="AP256" i="5"/>
  <c r="AS256" i="5"/>
  <c r="BT132" i="5"/>
  <c r="BC132" i="5"/>
  <c r="BL133" i="5" s="1"/>
  <c r="AQ195" i="5"/>
  <c r="BG132" i="5"/>
  <c r="BP132" i="5"/>
  <c r="AO256" i="5"/>
  <c r="AR256" i="5"/>
  <c r="AU257" i="5"/>
  <c r="BB132" i="5"/>
  <c r="AS194" i="5"/>
  <c r="AY132" i="5"/>
  <c r="BH133" i="5" s="1"/>
  <c r="BA132" i="5"/>
  <c r="BJ133" i="5" s="1"/>
  <c r="AP194" i="5"/>
  <c r="AR194" i="5"/>
  <c r="AQ257" i="5"/>
  <c r="AO194" i="5"/>
  <c r="AN257" i="5"/>
  <c r="AN195" i="5"/>
  <c r="AU195" i="5"/>
  <c r="H193" i="5"/>
  <c r="H323" i="5" s="1"/>
  <c r="J322" i="5"/>
  <c r="B323" i="5"/>
  <c r="M131" i="5"/>
  <c r="V132" i="5" s="1"/>
  <c r="AE133" i="5" s="1"/>
  <c r="M325" i="5"/>
  <c r="V326" i="5" s="1"/>
  <c r="N130" i="5"/>
  <c r="W131" i="5" s="1"/>
  <c r="AF132" i="5" s="1"/>
  <c r="N324" i="5"/>
  <c r="W325" i="5" s="1"/>
  <c r="T131" i="5"/>
  <c r="AC132" i="5" s="1"/>
  <c r="AL133" i="5" s="1"/>
  <c r="T325" i="5"/>
  <c r="AC326" i="5" s="1"/>
  <c r="P131" i="5"/>
  <c r="Y132" i="5" s="1"/>
  <c r="AH133" i="5" s="1"/>
  <c r="P325" i="5"/>
  <c r="Y326" i="5" s="1"/>
  <c r="F193" i="5"/>
  <c r="F323" i="5" s="1"/>
  <c r="R130" i="5"/>
  <c r="AA131" i="5" s="1"/>
  <c r="AJ132" i="5" s="1"/>
  <c r="R324" i="5"/>
  <c r="AA325" i="5" s="1"/>
  <c r="S130" i="5"/>
  <c r="AB131" i="5" s="1"/>
  <c r="AK132" i="5" s="1"/>
  <c r="S324" i="5"/>
  <c r="AB325" i="5" s="1"/>
  <c r="C193" i="5"/>
  <c r="C323" i="5" s="1"/>
  <c r="O130" i="5"/>
  <c r="X131" i="5" s="1"/>
  <c r="AG132" i="5" s="1"/>
  <c r="O324" i="5"/>
  <c r="X325" i="5" s="1"/>
  <c r="Q130" i="5"/>
  <c r="Z131" i="5" s="1"/>
  <c r="AI132" i="5" s="1"/>
  <c r="Q324" i="5"/>
  <c r="Z325" i="5" s="1"/>
  <c r="E193" i="5"/>
  <c r="E323" i="5" s="1"/>
  <c r="I194" i="5"/>
  <c r="I324" i="5" s="1"/>
  <c r="D194" i="5"/>
  <c r="D324" i="5" s="1"/>
  <c r="G193" i="5"/>
  <c r="G323" i="5" s="1"/>
  <c r="B194" i="5"/>
  <c r="G258" i="5"/>
  <c r="B129" i="5"/>
  <c r="D258" i="5"/>
  <c r="J192" i="5"/>
  <c r="J257" i="5"/>
  <c r="H129" i="5"/>
  <c r="E129" i="5"/>
  <c r="F129" i="5"/>
  <c r="J128" i="5"/>
  <c r="C129" i="5"/>
  <c r="C258" i="5"/>
  <c r="I129" i="5"/>
  <c r="I258" i="5"/>
  <c r="B258" i="5"/>
  <c r="F258" i="5"/>
  <c r="D129" i="5"/>
  <c r="E258" i="5"/>
  <c r="G129" i="5"/>
  <c r="H258" i="5"/>
  <c r="BS133" i="5" l="1"/>
  <c r="BU133" i="5"/>
  <c r="BG133" i="5"/>
  <c r="AW327" i="5"/>
  <c r="BI134" i="5"/>
  <c r="BV134" i="5"/>
  <c r="BV135" i="5" s="1"/>
  <c r="BF327" i="5"/>
  <c r="BR134" i="5"/>
  <c r="BG326" i="5"/>
  <c r="BG327" i="5" s="1"/>
  <c r="BK326" i="5"/>
  <c r="BB133" i="5"/>
  <c r="BB326" i="5"/>
  <c r="BD327" i="5"/>
  <c r="AN327" i="5"/>
  <c r="AW328" i="5" s="1"/>
  <c r="AW134" i="5"/>
  <c r="AX133" i="5"/>
  <c r="AT326" i="5"/>
  <c r="BC326" i="5"/>
  <c r="BF134" i="5"/>
  <c r="BM327" i="5"/>
  <c r="BO134" i="5"/>
  <c r="AQ327" i="5"/>
  <c r="BP133" i="5"/>
  <c r="BP134" i="5" s="1"/>
  <c r="BC133" i="5"/>
  <c r="BL134" i="5" s="1"/>
  <c r="BT133" i="5"/>
  <c r="AF326" i="5"/>
  <c r="AL327" i="5"/>
  <c r="AJ326" i="5"/>
  <c r="AS326" i="5"/>
  <c r="AO326" i="5"/>
  <c r="AG326" i="5"/>
  <c r="AK326" i="5"/>
  <c r="AE327" i="5"/>
  <c r="AR326" i="5"/>
  <c r="BA326" i="5"/>
  <c r="BL326" i="5"/>
  <c r="AU327" i="5"/>
  <c r="AI326" i="5"/>
  <c r="AP326" i="5"/>
  <c r="AH327" i="5"/>
  <c r="AY326" i="5"/>
  <c r="BH326" i="5"/>
  <c r="AZ327" i="5"/>
  <c r="AT195" i="5"/>
  <c r="AT257" i="5"/>
  <c r="AS195" i="5"/>
  <c r="AQ196" i="5"/>
  <c r="AU258" i="5"/>
  <c r="AN258" i="5"/>
  <c r="AR195" i="5"/>
  <c r="AR257" i="5"/>
  <c r="BU134" i="5"/>
  <c r="AQ258" i="5"/>
  <c r="AP195" i="5"/>
  <c r="AZ134" i="5"/>
  <c r="BK133" i="5"/>
  <c r="AP257" i="5"/>
  <c r="BD134" i="5"/>
  <c r="BM135" i="5" s="1"/>
  <c r="BA133" i="5"/>
  <c r="BJ134" i="5" s="1"/>
  <c r="AO257" i="5"/>
  <c r="AS257" i="5"/>
  <c r="BB134" i="5" s="1"/>
  <c r="AU196" i="5"/>
  <c r="AN196" i="5"/>
  <c r="AY133" i="5"/>
  <c r="AO195" i="5"/>
  <c r="BS134" i="5"/>
  <c r="BQ134" i="5"/>
  <c r="H194" i="5"/>
  <c r="H324" i="5" s="1"/>
  <c r="F194" i="5"/>
  <c r="F324" i="5" s="1"/>
  <c r="B324" i="5"/>
  <c r="J323" i="5"/>
  <c r="C194" i="5"/>
  <c r="C324" i="5" s="1"/>
  <c r="S131" i="5"/>
  <c r="AB132" i="5" s="1"/>
  <c r="AK133" i="5" s="1"/>
  <c r="S325" i="5"/>
  <c r="AB326" i="5" s="1"/>
  <c r="R131" i="5"/>
  <c r="AA132" i="5" s="1"/>
  <c r="AJ133" i="5" s="1"/>
  <c r="R325" i="5"/>
  <c r="AA326" i="5" s="1"/>
  <c r="M132" i="5"/>
  <c r="V133" i="5" s="1"/>
  <c r="AE134" i="5" s="1"/>
  <c r="M326" i="5"/>
  <c r="V327" i="5" s="1"/>
  <c r="N131" i="5"/>
  <c r="W132" i="5" s="1"/>
  <c r="AF133" i="5" s="1"/>
  <c r="N325" i="5"/>
  <c r="W326" i="5" s="1"/>
  <c r="P132" i="5"/>
  <c r="Y133" i="5" s="1"/>
  <c r="AH134" i="5" s="1"/>
  <c r="P326" i="5"/>
  <c r="Y327" i="5" s="1"/>
  <c r="O131" i="5"/>
  <c r="X132" i="5" s="1"/>
  <c r="AG133" i="5" s="1"/>
  <c r="O325" i="5"/>
  <c r="X326" i="5" s="1"/>
  <c r="T132" i="5"/>
  <c r="AC133" i="5" s="1"/>
  <c r="AL134" i="5" s="1"/>
  <c r="T326" i="5"/>
  <c r="AC327" i="5" s="1"/>
  <c r="Q131" i="5"/>
  <c r="Z132" i="5" s="1"/>
  <c r="AI133" i="5" s="1"/>
  <c r="Q325" i="5"/>
  <c r="Z326" i="5" s="1"/>
  <c r="I195" i="5"/>
  <c r="I325" i="5" s="1"/>
  <c r="E194" i="5"/>
  <c r="E324" i="5" s="1"/>
  <c r="B195" i="5"/>
  <c r="G194" i="5"/>
  <c r="G324" i="5" s="1"/>
  <c r="H259" i="5"/>
  <c r="F259" i="5"/>
  <c r="C130" i="5"/>
  <c r="F130" i="5"/>
  <c r="E130" i="5"/>
  <c r="J129" i="5"/>
  <c r="J258" i="5"/>
  <c r="G130" i="5"/>
  <c r="E259" i="5"/>
  <c r="D130" i="5"/>
  <c r="I130" i="5"/>
  <c r="J193" i="5"/>
  <c r="I259" i="5"/>
  <c r="C259" i="5"/>
  <c r="H130" i="5"/>
  <c r="B259" i="5"/>
  <c r="G259" i="5"/>
  <c r="D259" i="5"/>
  <c r="B130" i="5"/>
  <c r="BG134" i="5" l="1"/>
  <c r="BR135" i="5"/>
  <c r="BF328" i="5"/>
  <c r="AT327" i="5"/>
  <c r="AU328" i="5"/>
  <c r="BF135" i="5"/>
  <c r="BK134" i="5"/>
  <c r="BK327" i="5"/>
  <c r="BO135" i="5"/>
  <c r="BC327" i="5"/>
  <c r="BF329" i="5"/>
  <c r="BL327" i="5"/>
  <c r="BM328" i="5"/>
  <c r="AW135" i="5"/>
  <c r="BF136" i="5" s="1"/>
  <c r="AQ328" i="5"/>
  <c r="AZ328" i="5"/>
  <c r="BP135" i="5"/>
  <c r="AY327" i="5"/>
  <c r="BC134" i="5"/>
  <c r="BL135" i="5" s="1"/>
  <c r="AS327" i="5"/>
  <c r="BA327" i="5"/>
  <c r="BH327" i="5"/>
  <c r="AZ135" i="5"/>
  <c r="BU135" i="5"/>
  <c r="AG327" i="5"/>
  <c r="AE328" i="5"/>
  <c r="AF327" i="5"/>
  <c r="AR327" i="5"/>
  <c r="BD328" i="5"/>
  <c r="BD329" i="5" s="1"/>
  <c r="BJ327" i="5"/>
  <c r="AN328" i="5"/>
  <c r="AJ327" i="5"/>
  <c r="AO327" i="5"/>
  <c r="AX327" i="5"/>
  <c r="BB327" i="5"/>
  <c r="AY134" i="5"/>
  <c r="AH328" i="5"/>
  <c r="AL328" i="5"/>
  <c r="BI328" i="5"/>
  <c r="AI327" i="5"/>
  <c r="AK327" i="5"/>
  <c r="AP327" i="5"/>
  <c r="AP196" i="5"/>
  <c r="BT134" i="5"/>
  <c r="BH134" i="5"/>
  <c r="BI135" i="5"/>
  <c r="AO196" i="5"/>
  <c r="AO258" i="5"/>
  <c r="AR258" i="5"/>
  <c r="AQ197" i="5"/>
  <c r="BV136" i="5"/>
  <c r="AX134" i="5"/>
  <c r="BS135" i="5"/>
  <c r="BA134" i="5"/>
  <c r="AT258" i="5"/>
  <c r="AQ259" i="5"/>
  <c r="AN259" i="5"/>
  <c r="AU197" i="5"/>
  <c r="BD135" i="5"/>
  <c r="BM136" i="5" s="1"/>
  <c r="AT196" i="5"/>
  <c r="AN197" i="5"/>
  <c r="AP258" i="5"/>
  <c r="AR196" i="5"/>
  <c r="AU259" i="5"/>
  <c r="AS196" i="5"/>
  <c r="AS258" i="5"/>
  <c r="BK135" i="5"/>
  <c r="F195" i="5"/>
  <c r="F325" i="5" s="1"/>
  <c r="H196" i="5"/>
  <c r="H326" i="5" s="1"/>
  <c r="H195" i="5"/>
  <c r="H325" i="5" s="1"/>
  <c r="C196" i="5"/>
  <c r="C326" i="5" s="1"/>
  <c r="C195" i="5"/>
  <c r="C325" i="5" s="1"/>
  <c r="J324" i="5"/>
  <c r="B325" i="5"/>
  <c r="P133" i="5"/>
  <c r="Y134" i="5" s="1"/>
  <c r="AH135" i="5" s="1"/>
  <c r="P327" i="5"/>
  <c r="Y328" i="5" s="1"/>
  <c r="M133" i="5"/>
  <c r="V134" i="5" s="1"/>
  <c r="AE135" i="5" s="1"/>
  <c r="M327" i="5"/>
  <c r="V328" i="5" s="1"/>
  <c r="T133" i="5"/>
  <c r="AC134" i="5" s="1"/>
  <c r="AL135" i="5" s="1"/>
  <c r="T327" i="5"/>
  <c r="AC328" i="5" s="1"/>
  <c r="N132" i="5"/>
  <c r="W133" i="5" s="1"/>
  <c r="AF134" i="5" s="1"/>
  <c r="N326" i="5"/>
  <c r="W327" i="5" s="1"/>
  <c r="S132" i="5"/>
  <c r="AB133" i="5" s="1"/>
  <c r="AK134" i="5" s="1"/>
  <c r="S326" i="5"/>
  <c r="AB327" i="5" s="1"/>
  <c r="O132" i="5"/>
  <c r="X133" i="5" s="1"/>
  <c r="AG134" i="5" s="1"/>
  <c r="O326" i="5"/>
  <c r="X327" i="5" s="1"/>
  <c r="Q132" i="5"/>
  <c r="Z133" i="5" s="1"/>
  <c r="AI134" i="5" s="1"/>
  <c r="Q326" i="5"/>
  <c r="Z327" i="5" s="1"/>
  <c r="D195" i="5"/>
  <c r="D325" i="5" s="1"/>
  <c r="R132" i="5"/>
  <c r="AA133" i="5" s="1"/>
  <c r="AJ134" i="5" s="1"/>
  <c r="R326" i="5"/>
  <c r="AA327" i="5" s="1"/>
  <c r="I196" i="5"/>
  <c r="I326" i="5" s="1"/>
  <c r="E195" i="5"/>
  <c r="E325" i="5" s="1"/>
  <c r="B196" i="5"/>
  <c r="G195" i="5"/>
  <c r="G325" i="5" s="1"/>
  <c r="J130" i="5"/>
  <c r="J259" i="5"/>
  <c r="D260" i="5"/>
  <c r="J194" i="5"/>
  <c r="I131" i="5"/>
  <c r="D131" i="5"/>
  <c r="E131" i="5"/>
  <c r="B260" i="5"/>
  <c r="I260" i="5"/>
  <c r="E260" i="5"/>
  <c r="G131" i="5"/>
  <c r="C131" i="5"/>
  <c r="F260" i="5"/>
  <c r="H260" i="5"/>
  <c r="B131" i="5"/>
  <c r="G260" i="5"/>
  <c r="H131" i="5"/>
  <c r="C260" i="5"/>
  <c r="F131" i="5"/>
  <c r="AT328" i="5" l="1"/>
  <c r="AU329" i="5"/>
  <c r="BC328" i="5"/>
  <c r="BT135" i="5"/>
  <c r="BT136" i="5" s="1"/>
  <c r="BO136" i="5"/>
  <c r="BO137" i="5" s="1"/>
  <c r="BA328" i="5"/>
  <c r="BL328" i="5"/>
  <c r="BL329" i="5" s="1"/>
  <c r="AW136" i="5"/>
  <c r="BF137" i="5" s="1"/>
  <c r="BH135" i="5"/>
  <c r="AQ329" i="5"/>
  <c r="AZ329" i="5"/>
  <c r="BI329" i="5"/>
  <c r="AN329" i="5"/>
  <c r="BH328" i="5"/>
  <c r="BB328" i="5"/>
  <c r="AO328" i="5"/>
  <c r="BJ328" i="5"/>
  <c r="BU136" i="5"/>
  <c r="BM329" i="5"/>
  <c r="BM330" i="5" s="1"/>
  <c r="BA135" i="5"/>
  <c r="AR328" i="5"/>
  <c r="BQ135" i="5"/>
  <c r="AX135" i="5"/>
  <c r="AY135" i="5"/>
  <c r="AP197" i="5"/>
  <c r="BK328" i="5"/>
  <c r="AW329" i="5"/>
  <c r="BC329" i="5"/>
  <c r="AX328" i="5"/>
  <c r="BG328" i="5"/>
  <c r="AI328" i="5"/>
  <c r="AJ328" i="5"/>
  <c r="BD330" i="5"/>
  <c r="AE329" i="5"/>
  <c r="AL329" i="5"/>
  <c r="AK328" i="5"/>
  <c r="AH329" i="5"/>
  <c r="AS328" i="5"/>
  <c r="AP328" i="5"/>
  <c r="AF328" i="5"/>
  <c r="AG328" i="5"/>
  <c r="AY328" i="5"/>
  <c r="BV137" i="5"/>
  <c r="AT259" i="5"/>
  <c r="AQ260" i="5"/>
  <c r="AR259" i="5"/>
  <c r="BI136" i="5"/>
  <c r="BR136" i="5"/>
  <c r="AS197" i="5"/>
  <c r="AT197" i="5"/>
  <c r="AR197" i="5"/>
  <c r="AZ136" i="5"/>
  <c r="BD136" i="5"/>
  <c r="AQ198" i="5"/>
  <c r="BJ135" i="5"/>
  <c r="BC135" i="5"/>
  <c r="AU198" i="5"/>
  <c r="AO259" i="5"/>
  <c r="AS259" i="5"/>
  <c r="AN198" i="5"/>
  <c r="AO197" i="5"/>
  <c r="AU260" i="5"/>
  <c r="AP259" i="5"/>
  <c r="BG135" i="5"/>
  <c r="AN260" i="5"/>
  <c r="BB135" i="5"/>
  <c r="BK136" i="5" s="1"/>
  <c r="F196" i="5"/>
  <c r="F326" i="5" s="1"/>
  <c r="D196" i="5"/>
  <c r="D326" i="5" s="1"/>
  <c r="B326" i="5"/>
  <c r="J325" i="5"/>
  <c r="S133" i="5"/>
  <c r="AB134" i="5" s="1"/>
  <c r="AK135" i="5" s="1"/>
  <c r="S327" i="5"/>
  <c r="AB328" i="5" s="1"/>
  <c r="R133" i="5"/>
  <c r="AA134" i="5" s="1"/>
  <c r="AJ135" i="5" s="1"/>
  <c r="R327" i="5"/>
  <c r="AA328" i="5" s="1"/>
  <c r="M134" i="5"/>
  <c r="V135" i="5" s="1"/>
  <c r="AE136" i="5" s="1"/>
  <c r="M328" i="5"/>
  <c r="V329" i="5" s="1"/>
  <c r="N133" i="5"/>
  <c r="W134" i="5" s="1"/>
  <c r="AF135" i="5" s="1"/>
  <c r="N327" i="5"/>
  <c r="W328" i="5" s="1"/>
  <c r="P134" i="5"/>
  <c r="Y135" i="5" s="1"/>
  <c r="AH136" i="5" s="1"/>
  <c r="P328" i="5"/>
  <c r="Y329" i="5" s="1"/>
  <c r="Q133" i="5"/>
  <c r="Z134" i="5" s="1"/>
  <c r="AI135" i="5" s="1"/>
  <c r="Q327" i="5"/>
  <c r="Z328" i="5" s="1"/>
  <c r="T134" i="5"/>
  <c r="AC135" i="5" s="1"/>
  <c r="AL136" i="5" s="1"/>
  <c r="T328" i="5"/>
  <c r="AC329" i="5" s="1"/>
  <c r="O133" i="5"/>
  <c r="X134" i="5" s="1"/>
  <c r="AG135" i="5" s="1"/>
  <c r="O327" i="5"/>
  <c r="X328" i="5" s="1"/>
  <c r="C197" i="5"/>
  <c r="C327" i="5" s="1"/>
  <c r="I197" i="5"/>
  <c r="I327" i="5" s="1"/>
  <c r="D197" i="5"/>
  <c r="D327" i="5" s="1"/>
  <c r="E196" i="5"/>
  <c r="E326" i="5" s="1"/>
  <c r="B197" i="5"/>
  <c r="G196" i="5"/>
  <c r="G326" i="5" s="1"/>
  <c r="J131" i="5"/>
  <c r="J260" i="5"/>
  <c r="B132" i="5"/>
  <c r="H261" i="5"/>
  <c r="F261" i="5"/>
  <c r="C132" i="5"/>
  <c r="B261" i="5"/>
  <c r="H132" i="5"/>
  <c r="G132" i="5"/>
  <c r="D132" i="5"/>
  <c r="I132" i="5"/>
  <c r="F132" i="5"/>
  <c r="C261" i="5"/>
  <c r="E132" i="5"/>
  <c r="G261" i="5"/>
  <c r="E261" i="5"/>
  <c r="I261" i="5"/>
  <c r="J195" i="5"/>
  <c r="D261" i="5"/>
  <c r="AW137" i="5" l="1"/>
  <c r="BF138" i="5" s="1"/>
  <c r="BH136" i="5"/>
  <c r="AR329" i="5"/>
  <c r="AN330" i="5"/>
  <c r="BA329" i="5"/>
  <c r="BJ329" i="5"/>
  <c r="AP198" i="5"/>
  <c r="AQ330" i="5"/>
  <c r="BQ136" i="5"/>
  <c r="BR137" i="5"/>
  <c r="AX329" i="5"/>
  <c r="AZ330" i="5"/>
  <c r="BI330" i="5"/>
  <c r="BB329" i="5"/>
  <c r="BK329" i="5"/>
  <c r="BJ136" i="5"/>
  <c r="AO329" i="5"/>
  <c r="BA136" i="5"/>
  <c r="BL330" i="5"/>
  <c r="BM331" i="5"/>
  <c r="BG329" i="5"/>
  <c r="AP260" i="5"/>
  <c r="AZ137" i="5"/>
  <c r="BO138" i="5"/>
  <c r="AL330" i="5"/>
  <c r="AK329" i="5"/>
  <c r="AE330" i="5"/>
  <c r="AY329" i="5"/>
  <c r="BH329" i="5"/>
  <c r="AT329" i="5"/>
  <c r="BC330" i="5" s="1"/>
  <c r="AJ329" i="5"/>
  <c r="AG329" i="5"/>
  <c r="AF329" i="5"/>
  <c r="AU330" i="5"/>
  <c r="AW330" i="5"/>
  <c r="BF330" i="5"/>
  <c r="AP329" i="5"/>
  <c r="AH330" i="5"/>
  <c r="AI329" i="5"/>
  <c r="AR330" i="5" s="1"/>
  <c r="AS329" i="5"/>
  <c r="BT137" i="5"/>
  <c r="BD137" i="5"/>
  <c r="AY136" i="5"/>
  <c r="BB136" i="5"/>
  <c r="BK137" i="5" s="1"/>
  <c r="BC136" i="5"/>
  <c r="BL136" i="5"/>
  <c r="AU199" i="5"/>
  <c r="AT198" i="5"/>
  <c r="AT260" i="5"/>
  <c r="AS198" i="5"/>
  <c r="BG136" i="5"/>
  <c r="BP136" i="5"/>
  <c r="AR198" i="5"/>
  <c r="BI137" i="5"/>
  <c r="AN261" i="5"/>
  <c r="AW138" i="5" s="1"/>
  <c r="AR260" i="5"/>
  <c r="AO198" i="5"/>
  <c r="AN199" i="5"/>
  <c r="AO260" i="5"/>
  <c r="AU261" i="5"/>
  <c r="BM137" i="5"/>
  <c r="AQ261" i="5"/>
  <c r="AX136" i="5"/>
  <c r="AS260" i="5"/>
  <c r="AQ199" i="5"/>
  <c r="BS136" i="5"/>
  <c r="F197" i="5"/>
  <c r="F327" i="5" s="1"/>
  <c r="H198" i="5"/>
  <c r="H328" i="5" s="1"/>
  <c r="H197" i="5"/>
  <c r="H327" i="5" s="1"/>
  <c r="J326" i="5"/>
  <c r="B327" i="5"/>
  <c r="R134" i="5"/>
  <c r="AA135" i="5" s="1"/>
  <c r="AJ136" i="5" s="1"/>
  <c r="R328" i="5"/>
  <c r="AA329" i="5" s="1"/>
  <c r="P135" i="5"/>
  <c r="Y136" i="5" s="1"/>
  <c r="AH137" i="5" s="1"/>
  <c r="P329" i="5"/>
  <c r="Y330" i="5" s="1"/>
  <c r="S134" i="5"/>
  <c r="AB135" i="5" s="1"/>
  <c r="AK136" i="5" s="1"/>
  <c r="S328" i="5"/>
  <c r="AB329" i="5" s="1"/>
  <c r="N134" i="5"/>
  <c r="W135" i="5" s="1"/>
  <c r="AF136" i="5" s="1"/>
  <c r="N328" i="5"/>
  <c r="W329" i="5" s="1"/>
  <c r="M135" i="5"/>
  <c r="V136" i="5" s="1"/>
  <c r="AE137" i="5" s="1"/>
  <c r="M329" i="5"/>
  <c r="V330" i="5" s="1"/>
  <c r="Q134" i="5"/>
  <c r="Z135" i="5" s="1"/>
  <c r="AI136" i="5" s="1"/>
  <c r="Q328" i="5"/>
  <c r="Z329" i="5" s="1"/>
  <c r="O134" i="5"/>
  <c r="X135" i="5" s="1"/>
  <c r="AG136" i="5" s="1"/>
  <c r="O328" i="5"/>
  <c r="X329" i="5" s="1"/>
  <c r="T135" i="5"/>
  <c r="AC136" i="5" s="1"/>
  <c r="AL137" i="5" s="1"/>
  <c r="T329" i="5"/>
  <c r="AC330" i="5" s="1"/>
  <c r="C198" i="5"/>
  <c r="C328" i="5" s="1"/>
  <c r="E197" i="5"/>
  <c r="E327" i="5" s="1"/>
  <c r="D198" i="5"/>
  <c r="D328" i="5" s="1"/>
  <c r="I198" i="5"/>
  <c r="I328" i="5" s="1"/>
  <c r="G197" i="5"/>
  <c r="G327" i="5" s="1"/>
  <c r="B198" i="5"/>
  <c r="G262" i="5"/>
  <c r="F133" i="5"/>
  <c r="D133" i="5"/>
  <c r="B262" i="5"/>
  <c r="F262" i="5"/>
  <c r="E133" i="5"/>
  <c r="J196" i="5"/>
  <c r="D262" i="5"/>
  <c r="I262" i="5"/>
  <c r="I133" i="5"/>
  <c r="C133" i="5"/>
  <c r="J132" i="5"/>
  <c r="E262" i="5"/>
  <c r="C262" i="5"/>
  <c r="G133" i="5"/>
  <c r="H133" i="5"/>
  <c r="J261" i="5"/>
  <c r="H262" i="5"/>
  <c r="B133" i="5"/>
  <c r="BQ137" i="5" l="1"/>
  <c r="AW331" i="5"/>
  <c r="AN331" i="5"/>
  <c r="BS137" i="5"/>
  <c r="BK330" i="5"/>
  <c r="BA330" i="5"/>
  <c r="AZ331" i="5"/>
  <c r="AQ331" i="5"/>
  <c r="BJ330" i="5"/>
  <c r="BA137" i="5"/>
  <c r="BB330" i="5"/>
  <c r="BG330" i="5"/>
  <c r="AX330" i="5"/>
  <c r="BI331" i="5"/>
  <c r="BJ137" i="5"/>
  <c r="BO139" i="5"/>
  <c r="AZ138" i="5"/>
  <c r="BI138" i="5"/>
  <c r="AU331" i="5"/>
  <c r="AY137" i="5"/>
  <c r="AT330" i="5"/>
  <c r="BC331" i="5" s="1"/>
  <c r="BF331" i="5"/>
  <c r="BF332" i="5" s="1"/>
  <c r="BD138" i="5"/>
  <c r="AY330" i="5"/>
  <c r="AF330" i="5"/>
  <c r="AE331" i="5"/>
  <c r="BD331" i="5"/>
  <c r="AL331" i="5"/>
  <c r="AI330" i="5"/>
  <c r="AR331" i="5" s="1"/>
  <c r="AK330" i="5"/>
  <c r="BH137" i="5"/>
  <c r="AH331" i="5"/>
  <c r="BH330" i="5"/>
  <c r="AO330" i="5"/>
  <c r="AS330" i="5"/>
  <c r="AP330" i="5"/>
  <c r="AJ330" i="5"/>
  <c r="BL331" i="5"/>
  <c r="BB137" i="5"/>
  <c r="BA331" i="5"/>
  <c r="AG330" i="5"/>
  <c r="BT138" i="5"/>
  <c r="AU200" i="5"/>
  <c r="AX137" i="5"/>
  <c r="BG137" i="5"/>
  <c r="AR199" i="5"/>
  <c r="BP137" i="5"/>
  <c r="AS261" i="5"/>
  <c r="AS199" i="5"/>
  <c r="AO199" i="5"/>
  <c r="AT199" i="5"/>
  <c r="AP199" i="5"/>
  <c r="BL137" i="5"/>
  <c r="BU137" i="5"/>
  <c r="BM138" i="5"/>
  <c r="BM139" i="5" s="1"/>
  <c r="BV138" i="5"/>
  <c r="AU262" i="5"/>
  <c r="AR261" i="5"/>
  <c r="AT261" i="5"/>
  <c r="BC137" i="5"/>
  <c r="BF139" i="5"/>
  <c r="AN262" i="5"/>
  <c r="AQ262" i="5"/>
  <c r="BR138" i="5"/>
  <c r="AO261" i="5"/>
  <c r="AP261" i="5"/>
  <c r="AQ200" i="5"/>
  <c r="AN200" i="5"/>
  <c r="F198" i="5"/>
  <c r="F328" i="5" s="1"/>
  <c r="F199" i="5"/>
  <c r="F329" i="5" s="1"/>
  <c r="B328" i="5"/>
  <c r="J327" i="5"/>
  <c r="P136" i="5"/>
  <c r="Y137" i="5" s="1"/>
  <c r="AH138" i="5" s="1"/>
  <c r="P330" i="5"/>
  <c r="Y331" i="5" s="1"/>
  <c r="S135" i="5"/>
  <c r="AB136" i="5" s="1"/>
  <c r="AK137" i="5" s="1"/>
  <c r="S329" i="5"/>
  <c r="AB330" i="5" s="1"/>
  <c r="O135" i="5"/>
  <c r="X136" i="5" s="1"/>
  <c r="AG137" i="5" s="1"/>
  <c r="O329" i="5"/>
  <c r="X330" i="5" s="1"/>
  <c r="R135" i="5"/>
  <c r="AA136" i="5" s="1"/>
  <c r="AJ137" i="5" s="1"/>
  <c r="R329" i="5"/>
  <c r="AA330" i="5" s="1"/>
  <c r="M136" i="5"/>
  <c r="V137" i="5" s="1"/>
  <c r="AE138" i="5" s="1"/>
  <c r="M330" i="5"/>
  <c r="V331" i="5" s="1"/>
  <c r="T136" i="5"/>
  <c r="AC137" i="5" s="1"/>
  <c r="AL138" i="5" s="1"/>
  <c r="T330" i="5"/>
  <c r="AC331" i="5" s="1"/>
  <c r="Q135" i="5"/>
  <c r="Z136" i="5" s="1"/>
  <c r="AI137" i="5" s="1"/>
  <c r="Q329" i="5"/>
  <c r="Z330" i="5" s="1"/>
  <c r="N135" i="5"/>
  <c r="W136" i="5" s="1"/>
  <c r="AF137" i="5" s="1"/>
  <c r="N329" i="5"/>
  <c r="W330" i="5" s="1"/>
  <c r="D199" i="5"/>
  <c r="D329" i="5" s="1"/>
  <c r="E198" i="5"/>
  <c r="E328" i="5" s="1"/>
  <c r="I199" i="5"/>
  <c r="I329" i="5" s="1"/>
  <c r="C199" i="5"/>
  <c r="C329" i="5" s="1"/>
  <c r="G198" i="5"/>
  <c r="G328" i="5" s="1"/>
  <c r="B199" i="5"/>
  <c r="G263" i="5"/>
  <c r="J133" i="5"/>
  <c r="C134" i="5"/>
  <c r="F134" i="5"/>
  <c r="B134" i="5"/>
  <c r="H134" i="5"/>
  <c r="H263" i="5"/>
  <c r="G134" i="5"/>
  <c r="C263" i="5"/>
  <c r="I134" i="5"/>
  <c r="I263" i="5"/>
  <c r="B263" i="5"/>
  <c r="D263" i="5"/>
  <c r="J262" i="5"/>
  <c r="J197" i="5"/>
  <c r="E263" i="5"/>
  <c r="E134" i="5"/>
  <c r="F263" i="5"/>
  <c r="D134" i="5"/>
  <c r="AZ332" i="5" l="1"/>
  <c r="BI332" i="5"/>
  <c r="BI333" i="5" s="1"/>
  <c r="AW332" i="5"/>
  <c r="BF333" i="5" s="1"/>
  <c r="AQ332" i="5"/>
  <c r="AZ333" i="5" s="1"/>
  <c r="BO140" i="5"/>
  <c r="BS138" i="5"/>
  <c r="BK331" i="5"/>
  <c r="BJ331" i="5"/>
  <c r="BJ332" i="5" s="1"/>
  <c r="BA138" i="5"/>
  <c r="BR139" i="5"/>
  <c r="BG331" i="5"/>
  <c r="BI139" i="5"/>
  <c r="BJ138" i="5"/>
  <c r="BH138" i="5"/>
  <c r="BH331" i="5"/>
  <c r="BD139" i="5"/>
  <c r="BL332" i="5"/>
  <c r="AO331" i="5"/>
  <c r="BB138" i="5"/>
  <c r="BK138" i="5"/>
  <c r="BT139" i="5" s="1"/>
  <c r="BG138" i="5"/>
  <c r="AS331" i="5"/>
  <c r="AP331" i="5"/>
  <c r="BP138" i="5"/>
  <c r="AY331" i="5"/>
  <c r="AL332" i="5"/>
  <c r="AX331" i="5"/>
  <c r="AK331" i="5"/>
  <c r="AE332" i="5"/>
  <c r="BB331" i="5"/>
  <c r="AH332" i="5"/>
  <c r="AG331" i="5"/>
  <c r="BA332" i="5"/>
  <c r="BD332" i="5"/>
  <c r="BM332" i="5"/>
  <c r="AN332" i="5"/>
  <c r="AI331" i="5"/>
  <c r="AF331" i="5"/>
  <c r="AU332" i="5"/>
  <c r="AT331" i="5"/>
  <c r="AX138" i="5"/>
  <c r="BQ138" i="5"/>
  <c r="AJ331" i="5"/>
  <c r="BC138" i="5"/>
  <c r="BV139" i="5"/>
  <c r="BV140" i="5" s="1"/>
  <c r="BU138" i="5"/>
  <c r="AR200" i="5"/>
  <c r="BL138" i="5"/>
  <c r="AU201" i="5"/>
  <c r="AT200" i="5"/>
  <c r="BM140" i="5"/>
  <c r="AQ263" i="5"/>
  <c r="AP200" i="5"/>
  <c r="AQ201" i="5"/>
  <c r="AO200" i="5"/>
  <c r="AN263" i="5"/>
  <c r="AP262" i="5"/>
  <c r="AY138" i="5"/>
  <c r="AW139" i="5"/>
  <c r="AS200" i="5"/>
  <c r="AN201" i="5"/>
  <c r="AO262" i="5"/>
  <c r="AZ139" i="5"/>
  <c r="BS139" i="5"/>
  <c r="AT262" i="5"/>
  <c r="AU263" i="5"/>
  <c r="AS262" i="5"/>
  <c r="AR262" i="5"/>
  <c r="B329" i="5"/>
  <c r="J328" i="5"/>
  <c r="H199" i="5"/>
  <c r="H329" i="5" s="1"/>
  <c r="R136" i="5"/>
  <c r="AA137" i="5" s="1"/>
  <c r="AJ138" i="5" s="1"/>
  <c r="R330" i="5"/>
  <c r="AA331" i="5" s="1"/>
  <c r="Q136" i="5"/>
  <c r="Z137" i="5" s="1"/>
  <c r="AI138" i="5" s="1"/>
  <c r="Q330" i="5"/>
  <c r="Z331" i="5" s="1"/>
  <c r="O136" i="5"/>
  <c r="X137" i="5" s="1"/>
  <c r="AG138" i="5" s="1"/>
  <c r="O330" i="5"/>
  <c r="X331" i="5" s="1"/>
  <c r="P137" i="5"/>
  <c r="Y138" i="5" s="1"/>
  <c r="AH139" i="5" s="1"/>
  <c r="P331" i="5"/>
  <c r="Y332" i="5" s="1"/>
  <c r="N136" i="5"/>
  <c r="W137" i="5" s="1"/>
  <c r="AF138" i="5" s="1"/>
  <c r="N330" i="5"/>
  <c r="W331" i="5" s="1"/>
  <c r="T137" i="5"/>
  <c r="AC138" i="5" s="1"/>
  <c r="AL139" i="5" s="1"/>
  <c r="T331" i="5"/>
  <c r="AC332" i="5" s="1"/>
  <c r="S136" i="5"/>
  <c r="AB137" i="5" s="1"/>
  <c r="AK138" i="5" s="1"/>
  <c r="S330" i="5"/>
  <c r="AB331" i="5" s="1"/>
  <c r="M137" i="5"/>
  <c r="V138" i="5" s="1"/>
  <c r="AE139" i="5" s="1"/>
  <c r="M331" i="5"/>
  <c r="V332" i="5" s="1"/>
  <c r="H200" i="5"/>
  <c r="H330" i="5" s="1"/>
  <c r="E199" i="5"/>
  <c r="E329" i="5" s="1"/>
  <c r="C200" i="5"/>
  <c r="C330" i="5" s="1"/>
  <c r="I200" i="5"/>
  <c r="I330" i="5" s="1"/>
  <c r="G199" i="5"/>
  <c r="G329" i="5" s="1"/>
  <c r="B200" i="5"/>
  <c r="G264" i="5"/>
  <c r="J263" i="5"/>
  <c r="J198" i="5"/>
  <c r="J134" i="5"/>
  <c r="H264" i="5"/>
  <c r="B264" i="5"/>
  <c r="C264" i="5"/>
  <c r="G135" i="5"/>
  <c r="B135" i="5"/>
  <c r="F135" i="5"/>
  <c r="D135" i="5"/>
  <c r="D264" i="5"/>
  <c r="I135" i="5"/>
  <c r="C135" i="5"/>
  <c r="E135" i="5"/>
  <c r="E264" i="5"/>
  <c r="I264" i="5"/>
  <c r="H135" i="5"/>
  <c r="F264" i="5"/>
  <c r="AQ333" i="5" l="1"/>
  <c r="BJ139" i="5"/>
  <c r="BS140" i="5" s="1"/>
  <c r="BR140" i="5"/>
  <c r="BQ139" i="5"/>
  <c r="AU333" i="5"/>
  <c r="AP332" i="5"/>
  <c r="BG139" i="5"/>
  <c r="AY332" i="5"/>
  <c r="AS332" i="5"/>
  <c r="AN333" i="5"/>
  <c r="BB332" i="5"/>
  <c r="BP139" i="5"/>
  <c r="BV141" i="5"/>
  <c r="BM333" i="5"/>
  <c r="BH332" i="5"/>
  <c r="BL139" i="5"/>
  <c r="BK139" i="5"/>
  <c r="BT140" i="5" s="1"/>
  <c r="AR201" i="5"/>
  <c r="AX139" i="5"/>
  <c r="AW140" i="5"/>
  <c r="AW333" i="5"/>
  <c r="BD333" i="5"/>
  <c r="AF332" i="5"/>
  <c r="AX332" i="5"/>
  <c r="BG332" i="5"/>
  <c r="AO332" i="5"/>
  <c r="AI332" i="5"/>
  <c r="BJ333" i="5"/>
  <c r="BC139" i="5"/>
  <c r="AH333" i="5"/>
  <c r="AK332" i="5"/>
  <c r="AZ334" i="5"/>
  <c r="BI334" i="5"/>
  <c r="AL333" i="5"/>
  <c r="AJ332" i="5"/>
  <c r="AG332" i="5"/>
  <c r="AE333" i="5"/>
  <c r="AN334" i="5" s="1"/>
  <c r="AR332" i="5"/>
  <c r="BA333" i="5" s="1"/>
  <c r="BK332" i="5"/>
  <c r="AT332" i="5"/>
  <c r="BC332" i="5"/>
  <c r="BU139" i="5"/>
  <c r="AP263" i="5"/>
  <c r="AY139" i="5"/>
  <c r="BH139" i="5"/>
  <c r="AS201" i="5"/>
  <c r="AQ264" i="5"/>
  <c r="AR263" i="5"/>
  <c r="AN264" i="5"/>
  <c r="AS263" i="5"/>
  <c r="AN202" i="5"/>
  <c r="AQ202" i="5"/>
  <c r="AU202" i="5"/>
  <c r="BB139" i="5"/>
  <c r="AU264" i="5"/>
  <c r="AZ140" i="5"/>
  <c r="BI140" i="5"/>
  <c r="BA139" i="5"/>
  <c r="AO201" i="5"/>
  <c r="AT201" i="5"/>
  <c r="AT263" i="5"/>
  <c r="AO263" i="5"/>
  <c r="BD140" i="5"/>
  <c r="BM141" i="5" s="1"/>
  <c r="BF140" i="5"/>
  <c r="AP201" i="5"/>
  <c r="J329" i="5"/>
  <c r="B330" i="5"/>
  <c r="P138" i="5"/>
  <c r="Y139" i="5" s="1"/>
  <c r="AH140" i="5" s="1"/>
  <c r="P332" i="5"/>
  <c r="Y333" i="5" s="1"/>
  <c r="O137" i="5"/>
  <c r="X138" i="5" s="1"/>
  <c r="AG139" i="5" s="1"/>
  <c r="O331" i="5"/>
  <c r="X332" i="5" s="1"/>
  <c r="F200" i="5"/>
  <c r="F330" i="5" s="1"/>
  <c r="M138" i="5"/>
  <c r="V139" i="5" s="1"/>
  <c r="AE140" i="5" s="1"/>
  <c r="M332" i="5"/>
  <c r="V333" i="5" s="1"/>
  <c r="D200" i="5"/>
  <c r="D330" i="5" s="1"/>
  <c r="R137" i="5"/>
  <c r="AA138" i="5" s="1"/>
  <c r="AJ139" i="5" s="1"/>
  <c r="R331" i="5"/>
  <c r="AA332" i="5" s="1"/>
  <c r="T138" i="5"/>
  <c r="AC139" i="5" s="1"/>
  <c r="AL140" i="5" s="1"/>
  <c r="T332" i="5"/>
  <c r="AC333" i="5" s="1"/>
  <c r="S137" i="5"/>
  <c r="AB138" i="5" s="1"/>
  <c r="AK139" i="5" s="1"/>
  <c r="S331" i="5"/>
  <c r="AB332" i="5" s="1"/>
  <c r="N137" i="5"/>
  <c r="W138" i="5" s="1"/>
  <c r="AF139" i="5" s="1"/>
  <c r="N331" i="5"/>
  <c r="W332" i="5" s="1"/>
  <c r="Q137" i="5"/>
  <c r="Z138" i="5" s="1"/>
  <c r="AI139" i="5" s="1"/>
  <c r="Q331" i="5"/>
  <c r="Z332" i="5" s="1"/>
  <c r="C201" i="5"/>
  <c r="C331" i="5" s="1"/>
  <c r="E200" i="5"/>
  <c r="E330" i="5" s="1"/>
  <c r="I201" i="5"/>
  <c r="I331" i="5" s="1"/>
  <c r="B201" i="5"/>
  <c r="G200" i="5"/>
  <c r="G330" i="5" s="1"/>
  <c r="I265" i="5"/>
  <c r="I136" i="5"/>
  <c r="D136" i="5"/>
  <c r="B136" i="5"/>
  <c r="C265" i="5"/>
  <c r="C136" i="5"/>
  <c r="J135" i="5"/>
  <c r="B265" i="5"/>
  <c r="J264" i="5"/>
  <c r="D265" i="5"/>
  <c r="H265" i="5"/>
  <c r="J199" i="5"/>
  <c r="H136" i="5"/>
  <c r="F265" i="5"/>
  <c r="E265" i="5"/>
  <c r="G265" i="5"/>
  <c r="E136" i="5"/>
  <c r="F136" i="5"/>
  <c r="G136" i="5"/>
  <c r="AU334" i="5" l="1"/>
  <c r="BD334" i="5"/>
  <c r="BV142" i="5"/>
  <c r="AX140" i="5"/>
  <c r="BU140" i="5"/>
  <c r="AY333" i="5"/>
  <c r="BG140" i="5"/>
  <c r="BP140" i="5"/>
  <c r="BG333" i="5"/>
  <c r="BH333" i="5"/>
  <c r="BH334" i="5" s="1"/>
  <c r="BK333" i="5"/>
  <c r="BL140" i="5"/>
  <c r="BB333" i="5"/>
  <c r="BA140" i="5"/>
  <c r="AO333" i="5"/>
  <c r="BM334" i="5"/>
  <c r="BI335" i="5"/>
  <c r="AW141" i="5"/>
  <c r="BC140" i="5"/>
  <c r="AZ141" i="5"/>
  <c r="AY140" i="5"/>
  <c r="BJ334" i="5"/>
  <c r="AG333" i="5"/>
  <c r="AL334" i="5"/>
  <c r="AH334" i="5"/>
  <c r="AK333" i="5"/>
  <c r="AI333" i="5"/>
  <c r="AX333" i="5"/>
  <c r="AW334" i="5"/>
  <c r="AW335" i="5" s="1"/>
  <c r="BF334" i="5"/>
  <c r="AJ333" i="5"/>
  <c r="AF333" i="5"/>
  <c r="AP333" i="5"/>
  <c r="BD335" i="5"/>
  <c r="AR333" i="5"/>
  <c r="AR334" i="5" s="1"/>
  <c r="AQ334" i="5"/>
  <c r="BC333" i="5"/>
  <c r="BL333" i="5"/>
  <c r="AS333" i="5"/>
  <c r="AT333" i="5"/>
  <c r="AE334" i="5"/>
  <c r="AN335" i="5" s="1"/>
  <c r="BI141" i="5"/>
  <c r="BR141" i="5"/>
  <c r="AQ203" i="5"/>
  <c r="AO202" i="5"/>
  <c r="AU203" i="5"/>
  <c r="AQ265" i="5"/>
  <c r="BB140" i="5"/>
  <c r="BK140" i="5"/>
  <c r="AS202" i="5"/>
  <c r="BD141" i="5"/>
  <c r="BM142" i="5" s="1"/>
  <c r="AU265" i="5"/>
  <c r="AO264" i="5"/>
  <c r="AN203" i="5"/>
  <c r="AP202" i="5"/>
  <c r="BJ140" i="5"/>
  <c r="AS264" i="5"/>
  <c r="AR202" i="5"/>
  <c r="AT264" i="5"/>
  <c r="AN265" i="5"/>
  <c r="AP264" i="5"/>
  <c r="AR264" i="5"/>
  <c r="BH140" i="5"/>
  <c r="BQ140" i="5"/>
  <c r="BF141" i="5"/>
  <c r="BO141" i="5"/>
  <c r="AT202" i="5"/>
  <c r="G201" i="5"/>
  <c r="G331" i="5" s="1"/>
  <c r="D201" i="5"/>
  <c r="D331" i="5" s="1"/>
  <c r="B331" i="5"/>
  <c r="J330" i="5"/>
  <c r="Q138" i="5"/>
  <c r="Z139" i="5" s="1"/>
  <c r="AI140" i="5" s="1"/>
  <c r="Q332" i="5"/>
  <c r="Z333" i="5" s="1"/>
  <c r="H201" i="5"/>
  <c r="H331" i="5" s="1"/>
  <c r="T139" i="5"/>
  <c r="AC140" i="5" s="1"/>
  <c r="AL141" i="5" s="1"/>
  <c r="T333" i="5"/>
  <c r="AC334" i="5" s="1"/>
  <c r="N138" i="5"/>
  <c r="W139" i="5" s="1"/>
  <c r="AF140" i="5" s="1"/>
  <c r="N332" i="5"/>
  <c r="W333" i="5" s="1"/>
  <c r="P139" i="5"/>
  <c r="Y140" i="5" s="1"/>
  <c r="AH141" i="5" s="1"/>
  <c r="P333" i="5"/>
  <c r="Y334" i="5" s="1"/>
  <c r="M139" i="5"/>
  <c r="V140" i="5" s="1"/>
  <c r="AE141" i="5" s="1"/>
  <c r="M333" i="5"/>
  <c r="V334" i="5" s="1"/>
  <c r="F201" i="5"/>
  <c r="F331" i="5" s="1"/>
  <c r="S138" i="5"/>
  <c r="AB139" i="5" s="1"/>
  <c r="AK140" i="5" s="1"/>
  <c r="S332" i="5"/>
  <c r="AB333" i="5" s="1"/>
  <c r="O138" i="5"/>
  <c r="X139" i="5" s="1"/>
  <c r="AG140" i="5" s="1"/>
  <c r="O332" i="5"/>
  <c r="X333" i="5" s="1"/>
  <c r="R138" i="5"/>
  <c r="AA139" i="5" s="1"/>
  <c r="AJ140" i="5" s="1"/>
  <c r="R332" i="5"/>
  <c r="AA333" i="5" s="1"/>
  <c r="I202" i="5"/>
  <c r="I332" i="5" s="1"/>
  <c r="C202" i="5"/>
  <c r="C332" i="5" s="1"/>
  <c r="D202" i="5"/>
  <c r="D332" i="5" s="1"/>
  <c r="E201" i="5"/>
  <c r="E331" i="5" s="1"/>
  <c r="B202" i="5"/>
  <c r="J200" i="5"/>
  <c r="E266" i="5"/>
  <c r="G137" i="5"/>
  <c r="H137" i="5"/>
  <c r="D266" i="5"/>
  <c r="J265" i="5"/>
  <c r="E137" i="5"/>
  <c r="G266" i="5"/>
  <c r="C137" i="5"/>
  <c r="D137" i="5"/>
  <c r="F266" i="5"/>
  <c r="F137" i="5"/>
  <c r="H266" i="5"/>
  <c r="B137" i="5"/>
  <c r="I266" i="5"/>
  <c r="B266" i="5"/>
  <c r="C266" i="5"/>
  <c r="J136" i="5"/>
  <c r="I137" i="5"/>
  <c r="BM335" i="5" l="1"/>
  <c r="BU141" i="5"/>
  <c r="BG141" i="5"/>
  <c r="BL141" i="5"/>
  <c r="BH141" i="5"/>
  <c r="BP141" i="5"/>
  <c r="BK334" i="5"/>
  <c r="BI142" i="5"/>
  <c r="BF142" i="5"/>
  <c r="BA141" i="5"/>
  <c r="AQ335" i="5"/>
  <c r="AY141" i="5"/>
  <c r="AP334" i="5"/>
  <c r="AX334" i="5"/>
  <c r="BG334" i="5"/>
  <c r="BF335" i="5"/>
  <c r="BF336" i="5" s="1"/>
  <c r="BL334" i="5"/>
  <c r="AZ142" i="5"/>
  <c r="BO142" i="5"/>
  <c r="BC141" i="5"/>
  <c r="BL142" i="5" s="1"/>
  <c r="BR142" i="5"/>
  <c r="AR203" i="5"/>
  <c r="AZ335" i="5"/>
  <c r="AF334" i="5"/>
  <c r="AY334" i="5"/>
  <c r="AY335" i="5" s="1"/>
  <c r="AJ334" i="5"/>
  <c r="AE335" i="5"/>
  <c r="AN336" i="5" s="1"/>
  <c r="AL335" i="5"/>
  <c r="AT334" i="5"/>
  <c r="AH335" i="5"/>
  <c r="BA334" i="5"/>
  <c r="AI334" i="5"/>
  <c r="AR335" i="5" s="1"/>
  <c r="BM336" i="5"/>
  <c r="AS334" i="5"/>
  <c r="AS335" i="5" s="1"/>
  <c r="BB334" i="5"/>
  <c r="AU335" i="5"/>
  <c r="AU336" i="5" s="1"/>
  <c r="AW336" i="5"/>
  <c r="AO334" i="5"/>
  <c r="AG334" i="5"/>
  <c r="AK334" i="5"/>
  <c r="BC334" i="5"/>
  <c r="BQ141" i="5"/>
  <c r="AS203" i="5"/>
  <c r="AS265" i="5"/>
  <c r="BV143" i="5"/>
  <c r="AP203" i="5"/>
  <c r="AU266" i="5"/>
  <c r="AN204" i="5"/>
  <c r="AO265" i="5"/>
  <c r="BK141" i="5"/>
  <c r="BT141" i="5"/>
  <c r="AU204" i="5"/>
  <c r="AX141" i="5"/>
  <c r="AQ266" i="5"/>
  <c r="BJ141" i="5"/>
  <c r="BS141" i="5"/>
  <c r="BB141" i="5"/>
  <c r="AQ204" i="5"/>
  <c r="AN266" i="5"/>
  <c r="AO203" i="5"/>
  <c r="AW142" i="5"/>
  <c r="BD142" i="5"/>
  <c r="BM143" i="5" s="1"/>
  <c r="AT203" i="5"/>
  <c r="AR265" i="5"/>
  <c r="AP265" i="5"/>
  <c r="AT265" i="5"/>
  <c r="G202" i="5"/>
  <c r="G332" i="5" s="1"/>
  <c r="J331" i="5"/>
  <c r="F202" i="5"/>
  <c r="F332" i="5" s="1"/>
  <c r="B332" i="5"/>
  <c r="H202" i="5"/>
  <c r="H332" i="5" s="1"/>
  <c r="P140" i="5"/>
  <c r="Y141" i="5" s="1"/>
  <c r="AH142" i="5" s="1"/>
  <c r="P334" i="5"/>
  <c r="Y335" i="5" s="1"/>
  <c r="T140" i="5"/>
  <c r="AC141" i="5" s="1"/>
  <c r="AL142" i="5" s="1"/>
  <c r="T334" i="5"/>
  <c r="AC335" i="5" s="1"/>
  <c r="R139" i="5"/>
  <c r="AA140" i="5" s="1"/>
  <c r="AJ141" i="5" s="1"/>
  <c r="R333" i="5"/>
  <c r="AA334" i="5" s="1"/>
  <c r="O139" i="5"/>
  <c r="X140" i="5" s="1"/>
  <c r="AG141" i="5" s="1"/>
  <c r="O333" i="5"/>
  <c r="X334" i="5" s="1"/>
  <c r="D203" i="5"/>
  <c r="D333" i="5" s="1"/>
  <c r="Q139" i="5"/>
  <c r="Z140" i="5" s="1"/>
  <c r="AI141" i="5" s="1"/>
  <c r="Q333" i="5"/>
  <c r="Z334" i="5" s="1"/>
  <c r="N139" i="5"/>
  <c r="W140" i="5" s="1"/>
  <c r="AF141" i="5" s="1"/>
  <c r="N333" i="5"/>
  <c r="W334" i="5" s="1"/>
  <c r="S139" i="5"/>
  <c r="AB140" i="5" s="1"/>
  <c r="AK141" i="5" s="1"/>
  <c r="S333" i="5"/>
  <c r="AB334" i="5" s="1"/>
  <c r="M140" i="5"/>
  <c r="V141" i="5" s="1"/>
  <c r="AE142" i="5" s="1"/>
  <c r="M334" i="5"/>
  <c r="V335" i="5" s="1"/>
  <c r="C203" i="5"/>
  <c r="C333" i="5" s="1"/>
  <c r="F203" i="5"/>
  <c r="F333" i="5" s="1"/>
  <c r="E202" i="5"/>
  <c r="E332" i="5" s="1"/>
  <c r="I203" i="5"/>
  <c r="I333" i="5" s="1"/>
  <c r="B203" i="5"/>
  <c r="G267" i="5"/>
  <c r="J201" i="5"/>
  <c r="J266" i="5"/>
  <c r="I267" i="5"/>
  <c r="F138" i="5"/>
  <c r="H138" i="5"/>
  <c r="C267" i="5"/>
  <c r="H267" i="5"/>
  <c r="E138" i="5"/>
  <c r="B138" i="5"/>
  <c r="E267" i="5"/>
  <c r="F267" i="5"/>
  <c r="I138" i="5"/>
  <c r="B267" i="5"/>
  <c r="J137" i="5"/>
  <c r="D138" i="5"/>
  <c r="C138" i="5"/>
  <c r="D267" i="5"/>
  <c r="G138" i="5"/>
  <c r="BH142" i="5" l="1"/>
  <c r="BQ142" i="5"/>
  <c r="BU142" i="5"/>
  <c r="BU143" i="5" s="1"/>
  <c r="BP142" i="5"/>
  <c r="BA142" i="5"/>
  <c r="BI143" i="5"/>
  <c r="BR143" i="5"/>
  <c r="BJ142" i="5"/>
  <c r="BO143" i="5"/>
  <c r="BG335" i="5"/>
  <c r="AQ336" i="5"/>
  <c r="AW143" i="5"/>
  <c r="AP335" i="5"/>
  <c r="AY336" i="5" s="1"/>
  <c r="AO335" i="5"/>
  <c r="BH335" i="5"/>
  <c r="BH336" i="5" s="1"/>
  <c r="BS142" i="5"/>
  <c r="BF143" i="5"/>
  <c r="AT335" i="5"/>
  <c r="AX142" i="5"/>
  <c r="BB142" i="5"/>
  <c r="BT142" i="5"/>
  <c r="AH336" i="5"/>
  <c r="AW337" i="5"/>
  <c r="BA335" i="5"/>
  <c r="BA336" i="5" s="1"/>
  <c r="BJ335" i="5"/>
  <c r="AF335" i="5"/>
  <c r="AI335" i="5"/>
  <c r="AZ336" i="5"/>
  <c r="BI336" i="5"/>
  <c r="BC335" i="5"/>
  <c r="AE336" i="5"/>
  <c r="AN337" i="5" s="1"/>
  <c r="AK335" i="5"/>
  <c r="BD336" i="5"/>
  <c r="BD337" i="5" s="1"/>
  <c r="BL335" i="5"/>
  <c r="BB335" i="5"/>
  <c r="BB336" i="5" s="1"/>
  <c r="BK335" i="5"/>
  <c r="AL336" i="5"/>
  <c r="AU337" i="5" s="1"/>
  <c r="AG335" i="5"/>
  <c r="BF337" i="5"/>
  <c r="AJ335" i="5"/>
  <c r="AS336" i="5" s="1"/>
  <c r="AX335" i="5"/>
  <c r="AO266" i="5"/>
  <c r="AR204" i="5"/>
  <c r="AS204" i="5"/>
  <c r="AS266" i="5"/>
  <c r="AQ267" i="5"/>
  <c r="AN205" i="5"/>
  <c r="AT204" i="5"/>
  <c r="AQ205" i="5"/>
  <c r="AR266" i="5"/>
  <c r="AU267" i="5"/>
  <c r="AP204" i="5"/>
  <c r="AT266" i="5"/>
  <c r="AU205" i="5"/>
  <c r="BC142" i="5"/>
  <c r="AP266" i="5"/>
  <c r="BD143" i="5"/>
  <c r="BM144" i="5" s="1"/>
  <c r="AO204" i="5"/>
  <c r="BK142" i="5"/>
  <c r="AY142" i="5"/>
  <c r="AY143" i="5" s="1"/>
  <c r="BG142" i="5"/>
  <c r="AZ143" i="5"/>
  <c r="BI144" i="5" s="1"/>
  <c r="BV144" i="5"/>
  <c r="AN267" i="5"/>
  <c r="H203" i="5"/>
  <c r="H333" i="5" s="1"/>
  <c r="H204" i="5"/>
  <c r="H334" i="5" s="1"/>
  <c r="J332" i="5"/>
  <c r="B333" i="5"/>
  <c r="N140" i="5"/>
  <c r="W141" i="5" s="1"/>
  <c r="AF142" i="5" s="1"/>
  <c r="N334" i="5"/>
  <c r="W335" i="5" s="1"/>
  <c r="Q140" i="5"/>
  <c r="Z141" i="5" s="1"/>
  <c r="AI142" i="5" s="1"/>
  <c r="Q334" i="5"/>
  <c r="Z335" i="5" s="1"/>
  <c r="P141" i="5"/>
  <c r="Y142" i="5" s="1"/>
  <c r="AH143" i="5" s="1"/>
  <c r="P335" i="5"/>
  <c r="Y336" i="5" s="1"/>
  <c r="R140" i="5"/>
  <c r="AA141" i="5" s="1"/>
  <c r="AJ142" i="5" s="1"/>
  <c r="R334" i="5"/>
  <c r="AA335" i="5" s="1"/>
  <c r="F204" i="5"/>
  <c r="F334" i="5" s="1"/>
  <c r="S140" i="5"/>
  <c r="AB141" i="5" s="1"/>
  <c r="AK142" i="5" s="1"/>
  <c r="S334" i="5"/>
  <c r="AB335" i="5" s="1"/>
  <c r="T141" i="5"/>
  <c r="AC142" i="5" s="1"/>
  <c r="AL143" i="5" s="1"/>
  <c r="T335" i="5"/>
  <c r="AC336" i="5" s="1"/>
  <c r="O140" i="5"/>
  <c r="X141" i="5" s="1"/>
  <c r="AG142" i="5" s="1"/>
  <c r="O334" i="5"/>
  <c r="X335" i="5" s="1"/>
  <c r="M141" i="5"/>
  <c r="V142" i="5" s="1"/>
  <c r="AE143" i="5" s="1"/>
  <c r="M335" i="5"/>
  <c r="V336" i="5" s="1"/>
  <c r="I204" i="5"/>
  <c r="I334" i="5" s="1"/>
  <c r="E203" i="5"/>
  <c r="E333" i="5" s="1"/>
  <c r="B204" i="5"/>
  <c r="G203" i="5"/>
  <c r="G333" i="5" s="1"/>
  <c r="G268" i="5"/>
  <c r="J267" i="5"/>
  <c r="B268" i="5"/>
  <c r="D139" i="5"/>
  <c r="C268" i="5"/>
  <c r="H139" i="5"/>
  <c r="F139" i="5"/>
  <c r="G139" i="5"/>
  <c r="D268" i="5"/>
  <c r="C139" i="5"/>
  <c r="F268" i="5"/>
  <c r="J138" i="5"/>
  <c r="E139" i="5"/>
  <c r="E268" i="5"/>
  <c r="I139" i="5"/>
  <c r="B139" i="5"/>
  <c r="J202" i="5"/>
  <c r="H268" i="5"/>
  <c r="I268" i="5"/>
  <c r="BQ143" i="5" l="1"/>
  <c r="BK143" i="5"/>
  <c r="BJ143" i="5"/>
  <c r="BS143" i="5"/>
  <c r="BC336" i="5"/>
  <c r="BR144" i="5"/>
  <c r="BR145" i="5" s="1"/>
  <c r="AP336" i="5"/>
  <c r="AY337" i="5" s="1"/>
  <c r="BF144" i="5"/>
  <c r="AQ337" i="5"/>
  <c r="AZ337" i="5"/>
  <c r="BB143" i="5"/>
  <c r="BC143" i="5"/>
  <c r="BG143" i="5"/>
  <c r="BO144" i="5"/>
  <c r="BH337" i="5"/>
  <c r="BJ336" i="5"/>
  <c r="BJ337" i="5" s="1"/>
  <c r="BI337" i="5"/>
  <c r="AF336" i="5"/>
  <c r="BK336" i="5"/>
  <c r="BK337" i="5" s="1"/>
  <c r="BD338" i="5"/>
  <c r="AX143" i="5"/>
  <c r="AK336" i="5"/>
  <c r="BF338" i="5"/>
  <c r="AI336" i="5"/>
  <c r="AG336" i="5"/>
  <c r="AL337" i="5"/>
  <c r="AU338" i="5" s="1"/>
  <c r="BM337" i="5"/>
  <c r="BM338" i="5" s="1"/>
  <c r="AH337" i="5"/>
  <c r="AO336" i="5"/>
  <c r="AR336" i="5"/>
  <c r="AX336" i="5"/>
  <c r="BG336" i="5"/>
  <c r="AT336" i="5"/>
  <c r="BB337" i="5"/>
  <c r="AE337" i="5"/>
  <c r="AW338" i="5"/>
  <c r="AJ336" i="5"/>
  <c r="AS337" i="5" s="1"/>
  <c r="BL336" i="5"/>
  <c r="AN268" i="5"/>
  <c r="AN206" i="5"/>
  <c r="BP143" i="5"/>
  <c r="BT143" i="5"/>
  <c r="BT144" i="5" s="1"/>
  <c r="BH143" i="5"/>
  <c r="BH144" i="5" s="1"/>
  <c r="AO267" i="5"/>
  <c r="AU268" i="5"/>
  <c r="AU206" i="5"/>
  <c r="BL143" i="5"/>
  <c r="AR267" i="5"/>
  <c r="AQ268" i="5"/>
  <c r="AT267" i="5"/>
  <c r="AQ206" i="5"/>
  <c r="AS267" i="5"/>
  <c r="AR205" i="5"/>
  <c r="BA143" i="5"/>
  <c r="AP205" i="5"/>
  <c r="AO205" i="5"/>
  <c r="AT205" i="5"/>
  <c r="BD144" i="5"/>
  <c r="BM145" i="5" s="1"/>
  <c r="AZ144" i="5"/>
  <c r="BI145" i="5" s="1"/>
  <c r="AW144" i="5"/>
  <c r="BV145" i="5"/>
  <c r="AS205" i="5"/>
  <c r="AP267" i="5"/>
  <c r="AY144" i="5" s="1"/>
  <c r="C204" i="5"/>
  <c r="C334" i="5" s="1"/>
  <c r="F205" i="5"/>
  <c r="F335" i="5" s="1"/>
  <c r="D204" i="5"/>
  <c r="D334" i="5" s="1"/>
  <c r="C205" i="5"/>
  <c r="C335" i="5" s="1"/>
  <c r="J333" i="5"/>
  <c r="B334" i="5"/>
  <c r="M142" i="5"/>
  <c r="V143" i="5" s="1"/>
  <c r="AE144" i="5" s="1"/>
  <c r="M336" i="5"/>
  <c r="V337" i="5" s="1"/>
  <c r="R141" i="5"/>
  <c r="AA142" i="5" s="1"/>
  <c r="AJ143" i="5" s="1"/>
  <c r="R335" i="5"/>
  <c r="AA336" i="5" s="1"/>
  <c r="N141" i="5"/>
  <c r="W142" i="5" s="1"/>
  <c r="AF143" i="5" s="1"/>
  <c r="N335" i="5"/>
  <c r="W336" i="5" s="1"/>
  <c r="O141" i="5"/>
  <c r="X142" i="5" s="1"/>
  <c r="AG143" i="5" s="1"/>
  <c r="O335" i="5"/>
  <c r="X336" i="5" s="1"/>
  <c r="T142" i="5"/>
  <c r="AC143" i="5" s="1"/>
  <c r="AL144" i="5" s="1"/>
  <c r="T336" i="5"/>
  <c r="AC337" i="5" s="1"/>
  <c r="P142" i="5"/>
  <c r="Y143" i="5" s="1"/>
  <c r="AH144" i="5" s="1"/>
  <c r="P336" i="5"/>
  <c r="Y337" i="5" s="1"/>
  <c r="Q141" i="5"/>
  <c r="Z142" i="5" s="1"/>
  <c r="AI143" i="5" s="1"/>
  <c r="Q335" i="5"/>
  <c r="Z336" i="5" s="1"/>
  <c r="S141" i="5"/>
  <c r="AB142" i="5" s="1"/>
  <c r="AK143" i="5" s="1"/>
  <c r="S335" i="5"/>
  <c r="AB336" i="5" s="1"/>
  <c r="H205" i="5"/>
  <c r="H335" i="5" s="1"/>
  <c r="I205" i="5"/>
  <c r="I335" i="5" s="1"/>
  <c r="E204" i="5"/>
  <c r="E334" i="5" s="1"/>
  <c r="B205" i="5"/>
  <c r="G204" i="5"/>
  <c r="G334" i="5" s="1"/>
  <c r="C140" i="5"/>
  <c r="F140" i="5"/>
  <c r="C269" i="5"/>
  <c r="G269" i="5"/>
  <c r="B269" i="5"/>
  <c r="J203" i="5"/>
  <c r="F269" i="5"/>
  <c r="D140" i="5"/>
  <c r="H269" i="5"/>
  <c r="J139" i="5"/>
  <c r="I140" i="5"/>
  <c r="J268" i="5"/>
  <c r="D269" i="5"/>
  <c r="G140" i="5"/>
  <c r="I269" i="5"/>
  <c r="B140" i="5"/>
  <c r="E269" i="5"/>
  <c r="E140" i="5"/>
  <c r="H140" i="5"/>
  <c r="BS144" i="5" l="1"/>
  <c r="BI338" i="5"/>
  <c r="BK144" i="5"/>
  <c r="BT145" i="5" s="1"/>
  <c r="BL337" i="5"/>
  <c r="BC337" i="5"/>
  <c r="BO145" i="5"/>
  <c r="BH338" i="5"/>
  <c r="BK338" i="5"/>
  <c r="BM339" i="5"/>
  <c r="AZ338" i="5"/>
  <c r="BB144" i="5"/>
  <c r="BP144" i="5"/>
  <c r="BG144" i="5"/>
  <c r="AF337" i="5"/>
  <c r="AR337" i="5"/>
  <c r="AO337" i="5"/>
  <c r="AX337" i="5"/>
  <c r="BF339" i="5"/>
  <c r="BQ144" i="5"/>
  <c r="BQ145" i="5" s="1"/>
  <c r="BD339" i="5"/>
  <c r="AG337" i="5"/>
  <c r="BI339" i="5"/>
  <c r="AI337" i="5"/>
  <c r="BA337" i="5"/>
  <c r="AJ337" i="5"/>
  <c r="AS338" i="5" s="1"/>
  <c r="AH338" i="5"/>
  <c r="AQ338" i="5"/>
  <c r="BH145" i="5"/>
  <c r="AE338" i="5"/>
  <c r="AN338" i="5"/>
  <c r="AP337" i="5"/>
  <c r="BB338" i="5"/>
  <c r="AL338" i="5"/>
  <c r="AU339" i="5" s="1"/>
  <c r="AK337" i="5"/>
  <c r="AT337" i="5"/>
  <c r="BG337" i="5"/>
  <c r="BV146" i="5"/>
  <c r="AN269" i="5"/>
  <c r="AN207" i="5"/>
  <c r="AT206" i="5"/>
  <c r="BA144" i="5"/>
  <c r="BJ144" i="5"/>
  <c r="BL144" i="5"/>
  <c r="BU144" i="5"/>
  <c r="AT268" i="5"/>
  <c r="AR206" i="5"/>
  <c r="AU269" i="5"/>
  <c r="AO268" i="5"/>
  <c r="AX144" i="5"/>
  <c r="AP206" i="5"/>
  <c r="AS268" i="5"/>
  <c r="BC144" i="5"/>
  <c r="AW145" i="5"/>
  <c r="BF145" i="5"/>
  <c r="AQ269" i="5"/>
  <c r="AS206" i="5"/>
  <c r="AZ145" i="5"/>
  <c r="BR146" i="5"/>
  <c r="AO206" i="5"/>
  <c r="AR268" i="5"/>
  <c r="AQ207" i="5"/>
  <c r="AU207" i="5"/>
  <c r="AP268" i="5"/>
  <c r="BD145" i="5"/>
  <c r="BM146" i="5" s="1"/>
  <c r="B335" i="5"/>
  <c r="J334" i="5"/>
  <c r="D205" i="5"/>
  <c r="D335" i="5" s="1"/>
  <c r="S142" i="5"/>
  <c r="AB143" i="5" s="1"/>
  <c r="AK144" i="5" s="1"/>
  <c r="S336" i="5"/>
  <c r="AB337" i="5" s="1"/>
  <c r="N142" i="5"/>
  <c r="W143" i="5" s="1"/>
  <c r="AF144" i="5" s="1"/>
  <c r="N336" i="5"/>
  <c r="W337" i="5" s="1"/>
  <c r="P143" i="5"/>
  <c r="Y144" i="5" s="1"/>
  <c r="AH145" i="5" s="1"/>
  <c r="P337" i="5"/>
  <c r="Y338" i="5" s="1"/>
  <c r="R142" i="5"/>
  <c r="AA143" i="5" s="1"/>
  <c r="AJ144" i="5" s="1"/>
  <c r="R336" i="5"/>
  <c r="AA337" i="5" s="1"/>
  <c r="M143" i="5"/>
  <c r="V144" i="5" s="1"/>
  <c r="AE145" i="5" s="1"/>
  <c r="M337" i="5"/>
  <c r="V338" i="5" s="1"/>
  <c r="O142" i="5"/>
  <c r="X143" i="5" s="1"/>
  <c r="AG144" i="5" s="1"/>
  <c r="O336" i="5"/>
  <c r="X337" i="5" s="1"/>
  <c r="Q142" i="5"/>
  <c r="Z143" i="5" s="1"/>
  <c r="AI144" i="5" s="1"/>
  <c r="Q336" i="5"/>
  <c r="Z337" i="5" s="1"/>
  <c r="T143" i="5"/>
  <c r="AC144" i="5" s="1"/>
  <c r="AL145" i="5" s="1"/>
  <c r="T337" i="5"/>
  <c r="AC338" i="5" s="1"/>
  <c r="E205" i="5"/>
  <c r="E335" i="5" s="1"/>
  <c r="I206" i="5"/>
  <c r="I336" i="5" s="1"/>
  <c r="G205" i="5"/>
  <c r="G335" i="5" s="1"/>
  <c r="B206" i="5"/>
  <c r="G270" i="5"/>
  <c r="J140" i="5"/>
  <c r="H270" i="5"/>
  <c r="F270" i="5"/>
  <c r="C141" i="5"/>
  <c r="E141" i="5"/>
  <c r="D270" i="5"/>
  <c r="H141" i="5"/>
  <c r="E270" i="5"/>
  <c r="B141" i="5"/>
  <c r="I270" i="5"/>
  <c r="I141" i="5"/>
  <c r="D141" i="5"/>
  <c r="B270" i="5"/>
  <c r="J204" i="5"/>
  <c r="G141" i="5"/>
  <c r="J269" i="5"/>
  <c r="C270" i="5"/>
  <c r="F141" i="5"/>
  <c r="BL338" i="5" l="1"/>
  <c r="BK145" i="5"/>
  <c r="BT146" i="5" s="1"/>
  <c r="BK339" i="5"/>
  <c r="BM340" i="5"/>
  <c r="BP145" i="5"/>
  <c r="AO338" i="5"/>
  <c r="AX338" i="5"/>
  <c r="BG338" i="5"/>
  <c r="AT338" i="5"/>
  <c r="BQ146" i="5"/>
  <c r="AQ339" i="5"/>
  <c r="AN339" i="5"/>
  <c r="AZ146" i="5"/>
  <c r="BC145" i="5"/>
  <c r="BC338" i="5"/>
  <c r="AW146" i="5"/>
  <c r="AF338" i="5"/>
  <c r="AE339" i="5"/>
  <c r="AH339" i="5"/>
  <c r="AI338" i="5"/>
  <c r="BA338" i="5"/>
  <c r="BJ338" i="5"/>
  <c r="AP338" i="5"/>
  <c r="AY338" i="5"/>
  <c r="AG338" i="5"/>
  <c r="AK338" i="5"/>
  <c r="BD340" i="5"/>
  <c r="BM341" i="5" s="1"/>
  <c r="AR338" i="5"/>
  <c r="AZ339" i="5"/>
  <c r="AL339" i="5"/>
  <c r="AW339" i="5"/>
  <c r="BB339" i="5"/>
  <c r="AJ338" i="5"/>
  <c r="BV147" i="5"/>
  <c r="BA145" i="5"/>
  <c r="BI146" i="5"/>
  <c r="BU145" i="5"/>
  <c r="AS269" i="5"/>
  <c r="AO269" i="5"/>
  <c r="BF146" i="5"/>
  <c r="BO146" i="5"/>
  <c r="AU270" i="5"/>
  <c r="BJ145" i="5"/>
  <c r="BS145" i="5"/>
  <c r="AP269" i="5"/>
  <c r="AT269" i="5"/>
  <c r="BB145" i="5"/>
  <c r="AO207" i="5"/>
  <c r="AR207" i="5"/>
  <c r="AT207" i="5"/>
  <c r="AU208" i="5"/>
  <c r="AY145" i="5"/>
  <c r="BD146" i="5"/>
  <c r="AQ208" i="5"/>
  <c r="AX145" i="5"/>
  <c r="BG145" i="5"/>
  <c r="BL145" i="5"/>
  <c r="AN270" i="5"/>
  <c r="AS207" i="5"/>
  <c r="AP207" i="5"/>
  <c r="AN208" i="5"/>
  <c r="AR269" i="5"/>
  <c r="AQ270" i="5"/>
  <c r="C206" i="5"/>
  <c r="C336" i="5" s="1"/>
  <c r="D206" i="5"/>
  <c r="D336" i="5" s="1"/>
  <c r="H206" i="5"/>
  <c r="H336" i="5" s="1"/>
  <c r="H207" i="5"/>
  <c r="H337" i="5" s="1"/>
  <c r="J335" i="5"/>
  <c r="B336" i="5"/>
  <c r="R143" i="5"/>
  <c r="AA144" i="5" s="1"/>
  <c r="AJ145" i="5" s="1"/>
  <c r="R337" i="5"/>
  <c r="AA338" i="5" s="1"/>
  <c r="N143" i="5"/>
  <c r="W144" i="5" s="1"/>
  <c r="AF145" i="5" s="1"/>
  <c r="N337" i="5"/>
  <c r="W338" i="5" s="1"/>
  <c r="P144" i="5"/>
  <c r="Y145" i="5" s="1"/>
  <c r="AH146" i="5" s="1"/>
  <c r="P338" i="5"/>
  <c r="Y339" i="5" s="1"/>
  <c r="S143" i="5"/>
  <c r="AB144" i="5" s="1"/>
  <c r="AK145" i="5" s="1"/>
  <c r="S337" i="5"/>
  <c r="AB338" i="5" s="1"/>
  <c r="T144" i="5"/>
  <c r="AC145" i="5" s="1"/>
  <c r="AL146" i="5" s="1"/>
  <c r="T338" i="5"/>
  <c r="AC339" i="5" s="1"/>
  <c r="Q143" i="5"/>
  <c r="Z144" i="5" s="1"/>
  <c r="AI145" i="5" s="1"/>
  <c r="Q337" i="5"/>
  <c r="Z338" i="5" s="1"/>
  <c r="O143" i="5"/>
  <c r="X144" i="5" s="1"/>
  <c r="AG145" i="5" s="1"/>
  <c r="O337" i="5"/>
  <c r="X338" i="5" s="1"/>
  <c r="F206" i="5"/>
  <c r="F336" i="5" s="1"/>
  <c r="M144" i="5"/>
  <c r="V145" i="5" s="1"/>
  <c r="AE146" i="5" s="1"/>
  <c r="M338" i="5"/>
  <c r="V339" i="5" s="1"/>
  <c r="I207" i="5"/>
  <c r="I337" i="5" s="1"/>
  <c r="D207" i="5"/>
  <c r="D337" i="5" s="1"/>
  <c r="F207" i="5"/>
  <c r="F337" i="5" s="1"/>
  <c r="C207" i="5"/>
  <c r="C337" i="5" s="1"/>
  <c r="E206" i="5"/>
  <c r="E336" i="5" s="1"/>
  <c r="B207" i="5"/>
  <c r="G206" i="5"/>
  <c r="G336" i="5" s="1"/>
  <c r="J205" i="5"/>
  <c r="J141" i="5"/>
  <c r="C271" i="5"/>
  <c r="F142" i="5"/>
  <c r="I271" i="5"/>
  <c r="E142" i="5"/>
  <c r="G271" i="5"/>
  <c r="B271" i="5"/>
  <c r="I142" i="5"/>
  <c r="H271" i="5"/>
  <c r="D142" i="5"/>
  <c r="H142" i="5"/>
  <c r="J270" i="5"/>
  <c r="F271" i="5"/>
  <c r="G142" i="5"/>
  <c r="B142" i="5"/>
  <c r="E271" i="5"/>
  <c r="D271" i="5"/>
  <c r="C142" i="5"/>
  <c r="BK340" i="5" l="1"/>
  <c r="BC339" i="5"/>
  <c r="AX339" i="5"/>
  <c r="BG339" i="5"/>
  <c r="AN340" i="5"/>
  <c r="BC146" i="5"/>
  <c r="BL146" i="5"/>
  <c r="AZ340" i="5"/>
  <c r="AW147" i="5"/>
  <c r="BI147" i="5"/>
  <c r="AR339" i="5"/>
  <c r="BL339" i="5"/>
  <c r="BF147" i="5"/>
  <c r="BJ339" i="5"/>
  <c r="BO147" i="5"/>
  <c r="BS146" i="5"/>
  <c r="BD147" i="5"/>
  <c r="BB146" i="5"/>
  <c r="BR147" i="5"/>
  <c r="BJ146" i="5"/>
  <c r="AL340" i="5"/>
  <c r="AK339" i="5"/>
  <c r="AW340" i="5"/>
  <c r="BF340" i="5"/>
  <c r="AI339" i="5"/>
  <c r="AH340" i="5"/>
  <c r="AY339" i="5"/>
  <c r="BH339" i="5"/>
  <c r="BA339" i="5"/>
  <c r="AE340" i="5"/>
  <c r="AJ339" i="5"/>
  <c r="AS339" i="5"/>
  <c r="BB340" i="5" s="1"/>
  <c r="AG339" i="5"/>
  <c r="AP339" i="5"/>
  <c r="AQ340" i="5"/>
  <c r="AU340" i="5"/>
  <c r="AF339" i="5"/>
  <c r="AO339" i="5"/>
  <c r="AT339" i="5"/>
  <c r="BI340" i="5"/>
  <c r="BI341" i="5" s="1"/>
  <c r="AP208" i="5"/>
  <c r="AP270" i="5"/>
  <c r="BU146" i="5"/>
  <c r="BU147" i="5" s="1"/>
  <c r="AR208" i="5"/>
  <c r="AY146" i="5"/>
  <c r="BH146" i="5"/>
  <c r="AO208" i="5"/>
  <c r="AU271" i="5"/>
  <c r="BF148" i="5"/>
  <c r="AU209" i="5"/>
  <c r="AR270" i="5"/>
  <c r="AO270" i="5"/>
  <c r="AT208" i="5"/>
  <c r="AN209" i="5"/>
  <c r="AS270" i="5"/>
  <c r="AQ271" i="5"/>
  <c r="AS208" i="5"/>
  <c r="AN271" i="5"/>
  <c r="BG146" i="5"/>
  <c r="BP146" i="5"/>
  <c r="BA146" i="5"/>
  <c r="AX146" i="5"/>
  <c r="BM147" i="5"/>
  <c r="BK146" i="5"/>
  <c r="AZ147" i="5"/>
  <c r="AT270" i="5"/>
  <c r="AQ209" i="5"/>
  <c r="B337" i="5"/>
  <c r="J336" i="5"/>
  <c r="T145" i="5"/>
  <c r="AC146" i="5" s="1"/>
  <c r="AL147" i="5" s="1"/>
  <c r="T339" i="5"/>
  <c r="AC340" i="5" s="1"/>
  <c r="Q144" i="5"/>
  <c r="Z145" i="5" s="1"/>
  <c r="AI146" i="5" s="1"/>
  <c r="Q338" i="5"/>
  <c r="Z339" i="5" s="1"/>
  <c r="O144" i="5"/>
  <c r="X145" i="5" s="1"/>
  <c r="AG146" i="5" s="1"/>
  <c r="O338" i="5"/>
  <c r="X339" i="5" s="1"/>
  <c r="S144" i="5"/>
  <c r="AB145" i="5" s="1"/>
  <c r="AK146" i="5" s="1"/>
  <c r="S338" i="5"/>
  <c r="AB339" i="5" s="1"/>
  <c r="P145" i="5"/>
  <c r="Y146" i="5" s="1"/>
  <c r="AH147" i="5" s="1"/>
  <c r="P339" i="5"/>
  <c r="Y340" i="5" s="1"/>
  <c r="N144" i="5"/>
  <c r="W145" i="5" s="1"/>
  <c r="AF146" i="5" s="1"/>
  <c r="N338" i="5"/>
  <c r="W339" i="5" s="1"/>
  <c r="M145" i="5"/>
  <c r="V146" i="5" s="1"/>
  <c r="AE147" i="5" s="1"/>
  <c r="M339" i="5"/>
  <c r="V340" i="5" s="1"/>
  <c r="H208" i="5"/>
  <c r="H338" i="5" s="1"/>
  <c r="R144" i="5"/>
  <c r="AA145" i="5" s="1"/>
  <c r="AJ146" i="5" s="1"/>
  <c r="R338" i="5"/>
  <c r="AA339" i="5" s="1"/>
  <c r="E207" i="5"/>
  <c r="E337" i="5" s="1"/>
  <c r="F208" i="5"/>
  <c r="F338" i="5" s="1"/>
  <c r="C208" i="5"/>
  <c r="C338" i="5" s="1"/>
  <c r="D208" i="5"/>
  <c r="D338" i="5" s="1"/>
  <c r="I208" i="5"/>
  <c r="I338" i="5" s="1"/>
  <c r="G207" i="5"/>
  <c r="G337" i="5" s="1"/>
  <c r="B208" i="5"/>
  <c r="H143" i="5"/>
  <c r="H272" i="5"/>
  <c r="C143" i="5"/>
  <c r="B143" i="5"/>
  <c r="F143" i="5"/>
  <c r="D143" i="5"/>
  <c r="E272" i="5"/>
  <c r="J142" i="5"/>
  <c r="J271" i="5"/>
  <c r="F272" i="5"/>
  <c r="I143" i="5"/>
  <c r="B272" i="5"/>
  <c r="G272" i="5"/>
  <c r="C272" i="5"/>
  <c r="G143" i="5"/>
  <c r="E143" i="5"/>
  <c r="I272" i="5"/>
  <c r="D272" i="5"/>
  <c r="J206" i="5"/>
  <c r="BS147" i="5" l="1"/>
  <c r="AW341" i="5"/>
  <c r="BL340" i="5"/>
  <c r="BG340" i="5"/>
  <c r="AQ341" i="5"/>
  <c r="BL147" i="5"/>
  <c r="BA340" i="5"/>
  <c r="BR148" i="5"/>
  <c r="AU341" i="5"/>
  <c r="BO148" i="5"/>
  <c r="BO149" i="5" s="1"/>
  <c r="AW148" i="5"/>
  <c r="BF149" i="5" s="1"/>
  <c r="AP340" i="5"/>
  <c r="BF341" i="5"/>
  <c r="BJ147" i="5"/>
  <c r="AY147" i="5"/>
  <c r="AS340" i="5"/>
  <c r="BB341" i="5" s="1"/>
  <c r="BP147" i="5"/>
  <c r="AL341" i="5"/>
  <c r="BU148" i="5"/>
  <c r="AE341" i="5"/>
  <c r="AJ340" i="5"/>
  <c r="AI340" i="5"/>
  <c r="BD341" i="5"/>
  <c r="AY340" i="5"/>
  <c r="AZ341" i="5"/>
  <c r="BH340" i="5"/>
  <c r="AG340" i="5"/>
  <c r="AH341" i="5"/>
  <c r="AR340" i="5"/>
  <c r="BJ340" i="5"/>
  <c r="AN341" i="5"/>
  <c r="BK341" i="5"/>
  <c r="AT340" i="5"/>
  <c r="BC340" i="5"/>
  <c r="AO340" i="5"/>
  <c r="AX340" i="5"/>
  <c r="AK340" i="5"/>
  <c r="AF340" i="5"/>
  <c r="BG147" i="5"/>
  <c r="AP209" i="5"/>
  <c r="AP271" i="5"/>
  <c r="AN210" i="5"/>
  <c r="AS209" i="5"/>
  <c r="AQ272" i="5"/>
  <c r="AU272" i="5"/>
  <c r="AS271" i="5"/>
  <c r="AO209" i="5"/>
  <c r="BH147" i="5"/>
  <c r="BQ147" i="5"/>
  <c r="AZ148" i="5"/>
  <c r="BI148" i="5"/>
  <c r="AU210" i="5"/>
  <c r="AQ210" i="5"/>
  <c r="BB147" i="5"/>
  <c r="BM148" i="5"/>
  <c r="BV148" i="5"/>
  <c r="AN272" i="5"/>
  <c r="AR271" i="5"/>
  <c r="BD148" i="5"/>
  <c r="AT271" i="5"/>
  <c r="AX147" i="5"/>
  <c r="AO271" i="5"/>
  <c r="BC147" i="5"/>
  <c r="AT209" i="5"/>
  <c r="AR209" i="5"/>
  <c r="BK147" i="5"/>
  <c r="BT147" i="5"/>
  <c r="BA147" i="5"/>
  <c r="BJ148" i="5" s="1"/>
  <c r="J337" i="5"/>
  <c r="B338" i="5"/>
  <c r="S145" i="5"/>
  <c r="AB146" i="5" s="1"/>
  <c r="AK147" i="5" s="1"/>
  <c r="S339" i="5"/>
  <c r="AB340" i="5" s="1"/>
  <c r="T146" i="5"/>
  <c r="AC147" i="5" s="1"/>
  <c r="AL148" i="5" s="1"/>
  <c r="T340" i="5"/>
  <c r="AC341" i="5" s="1"/>
  <c r="N145" i="5"/>
  <c r="W146" i="5" s="1"/>
  <c r="AF147" i="5" s="1"/>
  <c r="N339" i="5"/>
  <c r="W340" i="5" s="1"/>
  <c r="Q145" i="5"/>
  <c r="Z146" i="5" s="1"/>
  <c r="AI147" i="5" s="1"/>
  <c r="Q339" i="5"/>
  <c r="Z340" i="5" s="1"/>
  <c r="M146" i="5"/>
  <c r="V147" i="5" s="1"/>
  <c r="AE148" i="5" s="1"/>
  <c r="M340" i="5"/>
  <c r="V341" i="5" s="1"/>
  <c r="R145" i="5"/>
  <c r="AA146" i="5" s="1"/>
  <c r="AJ147" i="5" s="1"/>
  <c r="R339" i="5"/>
  <c r="AA340" i="5" s="1"/>
  <c r="P146" i="5"/>
  <c r="Y147" i="5" s="1"/>
  <c r="AH148" i="5" s="1"/>
  <c r="P340" i="5"/>
  <c r="Y341" i="5" s="1"/>
  <c r="O145" i="5"/>
  <c r="X146" i="5" s="1"/>
  <c r="AG147" i="5" s="1"/>
  <c r="O339" i="5"/>
  <c r="X340" i="5" s="1"/>
  <c r="I209" i="5"/>
  <c r="I339" i="5" s="1"/>
  <c r="E208" i="5"/>
  <c r="E338" i="5" s="1"/>
  <c r="D209" i="5"/>
  <c r="D339" i="5" s="1"/>
  <c r="C209" i="5"/>
  <c r="C339" i="5" s="1"/>
  <c r="B209" i="5"/>
  <c r="G208" i="5"/>
  <c r="G338" i="5" s="1"/>
  <c r="J272" i="5"/>
  <c r="F144" i="5"/>
  <c r="C273" i="5"/>
  <c r="I144" i="5"/>
  <c r="H144" i="5"/>
  <c r="G144" i="5"/>
  <c r="B273" i="5"/>
  <c r="J207" i="5"/>
  <c r="H273" i="5"/>
  <c r="F273" i="5"/>
  <c r="B144" i="5"/>
  <c r="D273" i="5"/>
  <c r="I273" i="5"/>
  <c r="E144" i="5"/>
  <c r="G273" i="5"/>
  <c r="E273" i="5"/>
  <c r="D144" i="5"/>
  <c r="J143" i="5"/>
  <c r="C144" i="5"/>
  <c r="AW149" i="5" l="1"/>
  <c r="BJ341" i="5"/>
  <c r="BS148" i="5"/>
  <c r="BF342" i="5"/>
  <c r="AZ342" i="5"/>
  <c r="AU342" i="5"/>
  <c r="BB148" i="5"/>
  <c r="AS341" i="5"/>
  <c r="BB342" i="5" s="1"/>
  <c r="AY341" i="5"/>
  <c r="BP148" i="5"/>
  <c r="AN342" i="5"/>
  <c r="BH341" i="5"/>
  <c r="BH148" i="5"/>
  <c r="AY148" i="5"/>
  <c r="AR341" i="5"/>
  <c r="BK342" i="5"/>
  <c r="BI342" i="5"/>
  <c r="BI343" i="5" s="1"/>
  <c r="BQ148" i="5"/>
  <c r="AL342" i="5"/>
  <c r="AZ149" i="5"/>
  <c r="BO150" i="5"/>
  <c r="AT341" i="5"/>
  <c r="AH342" i="5"/>
  <c r="AQ342" i="5"/>
  <c r="BC341" i="5"/>
  <c r="BL341" i="5"/>
  <c r="AE342" i="5"/>
  <c r="BA341" i="5"/>
  <c r="AG341" i="5"/>
  <c r="AJ341" i="5"/>
  <c r="AI341" i="5"/>
  <c r="AF341" i="5"/>
  <c r="AP341" i="5"/>
  <c r="AP342" i="5" s="1"/>
  <c r="AK341" i="5"/>
  <c r="AW342" i="5"/>
  <c r="BC148" i="5"/>
  <c r="AX341" i="5"/>
  <c r="BG341" i="5"/>
  <c r="BD342" i="5"/>
  <c r="BM342" i="5"/>
  <c r="AO341" i="5"/>
  <c r="BV149" i="5"/>
  <c r="AX148" i="5"/>
  <c r="BA148" i="5"/>
  <c r="BJ149" i="5" s="1"/>
  <c r="BT148" i="5"/>
  <c r="BM149" i="5"/>
  <c r="BL148" i="5"/>
  <c r="AU211" i="5"/>
  <c r="AS272" i="5"/>
  <c r="AQ273" i="5"/>
  <c r="BF150" i="5"/>
  <c r="BS149" i="5"/>
  <c r="AR210" i="5"/>
  <c r="AP272" i="5"/>
  <c r="BI149" i="5"/>
  <c r="BR149" i="5"/>
  <c r="AN211" i="5"/>
  <c r="AP210" i="5"/>
  <c r="BK148" i="5"/>
  <c r="AT272" i="5"/>
  <c r="AQ211" i="5"/>
  <c r="AT210" i="5"/>
  <c r="BD149" i="5"/>
  <c r="AO210" i="5"/>
  <c r="AO272" i="5"/>
  <c r="BG148" i="5"/>
  <c r="AR272" i="5"/>
  <c r="AU273" i="5"/>
  <c r="AS210" i="5"/>
  <c r="AN273" i="5"/>
  <c r="H209" i="5"/>
  <c r="H339" i="5" s="1"/>
  <c r="H210" i="5"/>
  <c r="H340" i="5" s="1"/>
  <c r="B339" i="5"/>
  <c r="J338" i="5"/>
  <c r="F209" i="5"/>
  <c r="F339" i="5" s="1"/>
  <c r="S146" i="5"/>
  <c r="AB147" i="5" s="1"/>
  <c r="AK148" i="5" s="1"/>
  <c r="S340" i="5"/>
  <c r="AB341" i="5" s="1"/>
  <c r="N146" i="5"/>
  <c r="W147" i="5" s="1"/>
  <c r="AF148" i="5" s="1"/>
  <c r="N340" i="5"/>
  <c r="W341" i="5" s="1"/>
  <c r="Q146" i="5"/>
  <c r="Z147" i="5" s="1"/>
  <c r="AI148" i="5" s="1"/>
  <c r="Q340" i="5"/>
  <c r="Z341" i="5" s="1"/>
  <c r="M147" i="5"/>
  <c r="V148" i="5" s="1"/>
  <c r="AE149" i="5" s="1"/>
  <c r="M341" i="5"/>
  <c r="V342" i="5" s="1"/>
  <c r="T147" i="5"/>
  <c r="AC148" i="5" s="1"/>
  <c r="AL149" i="5" s="1"/>
  <c r="T341" i="5"/>
  <c r="AC342" i="5" s="1"/>
  <c r="P147" i="5"/>
  <c r="Y148" i="5" s="1"/>
  <c r="AH149" i="5" s="1"/>
  <c r="P341" i="5"/>
  <c r="Y342" i="5" s="1"/>
  <c r="O146" i="5"/>
  <c r="X147" i="5" s="1"/>
  <c r="AG148" i="5" s="1"/>
  <c r="O340" i="5"/>
  <c r="X341" i="5" s="1"/>
  <c r="R146" i="5"/>
  <c r="AA147" i="5" s="1"/>
  <c r="AJ148" i="5" s="1"/>
  <c r="R340" i="5"/>
  <c r="AA341" i="5" s="1"/>
  <c r="E209" i="5"/>
  <c r="E339" i="5" s="1"/>
  <c r="D210" i="5"/>
  <c r="D340" i="5" s="1"/>
  <c r="C210" i="5"/>
  <c r="C340" i="5" s="1"/>
  <c r="I210" i="5"/>
  <c r="I340" i="5" s="1"/>
  <c r="G209" i="5"/>
  <c r="G339" i="5" s="1"/>
  <c r="B210" i="5"/>
  <c r="J273" i="5"/>
  <c r="D145" i="5"/>
  <c r="C145" i="5"/>
  <c r="E274" i="5"/>
  <c r="J144" i="5"/>
  <c r="G145" i="5"/>
  <c r="I145" i="5"/>
  <c r="F145" i="5"/>
  <c r="E145" i="5"/>
  <c r="B145" i="5"/>
  <c r="H274" i="5"/>
  <c r="B274" i="5"/>
  <c r="I274" i="5"/>
  <c r="J208" i="5"/>
  <c r="D274" i="5"/>
  <c r="F274" i="5"/>
  <c r="H145" i="5"/>
  <c r="C274" i="5"/>
  <c r="G274" i="5"/>
  <c r="BB149" i="5" l="1"/>
  <c r="BD343" i="5"/>
  <c r="AU343" i="5"/>
  <c r="BI150" i="5"/>
  <c r="AZ150" i="5"/>
  <c r="BC342" i="5"/>
  <c r="BK149" i="5"/>
  <c r="BK343" i="5"/>
  <c r="AY149" i="5"/>
  <c r="AS342" i="5"/>
  <c r="BB343" i="5" s="1"/>
  <c r="BA342" i="5"/>
  <c r="BH149" i="5"/>
  <c r="AN343" i="5"/>
  <c r="BH342" i="5"/>
  <c r="BO151" i="5"/>
  <c r="BQ149" i="5"/>
  <c r="BL342" i="5"/>
  <c r="AQ343" i="5"/>
  <c r="BG342" i="5"/>
  <c r="BM343" i="5"/>
  <c r="BM344" i="5" s="1"/>
  <c r="BV150" i="5"/>
  <c r="BL149" i="5"/>
  <c r="BU149" i="5"/>
  <c r="AL343" i="5"/>
  <c r="AI342" i="5"/>
  <c r="AW343" i="5"/>
  <c r="BF343" i="5"/>
  <c r="AG342" i="5"/>
  <c r="AP343" i="5" s="1"/>
  <c r="AH343" i="5"/>
  <c r="AK342" i="5"/>
  <c r="AR342" i="5"/>
  <c r="BJ342" i="5"/>
  <c r="BA149" i="5"/>
  <c r="BJ150" i="5" s="1"/>
  <c r="AO342" i="5"/>
  <c r="AX342" i="5"/>
  <c r="AJ342" i="5"/>
  <c r="AE343" i="5"/>
  <c r="AX149" i="5"/>
  <c r="AF342" i="5"/>
  <c r="AZ343" i="5"/>
  <c r="AT342" i="5"/>
  <c r="BM150" i="5"/>
  <c r="AY342" i="5"/>
  <c r="BR150" i="5"/>
  <c r="BR151" i="5" s="1"/>
  <c r="BS150" i="5"/>
  <c r="AP211" i="5"/>
  <c r="AN212" i="5"/>
  <c r="BT149" i="5"/>
  <c r="AU212" i="5"/>
  <c r="AS273" i="5"/>
  <c r="AR273" i="5"/>
  <c r="BD150" i="5"/>
  <c r="AP273" i="5"/>
  <c r="AN274" i="5"/>
  <c r="AU274" i="5"/>
  <c r="AT273" i="5"/>
  <c r="BC149" i="5"/>
  <c r="AT211" i="5"/>
  <c r="AR211" i="5"/>
  <c r="AQ274" i="5"/>
  <c r="BG149" i="5"/>
  <c r="BP149" i="5"/>
  <c r="AO211" i="5"/>
  <c r="AS211" i="5"/>
  <c r="AO273" i="5"/>
  <c r="AQ212" i="5"/>
  <c r="AW150" i="5"/>
  <c r="BF151" i="5" s="1"/>
  <c r="F210" i="5"/>
  <c r="F340" i="5" s="1"/>
  <c r="B340" i="5"/>
  <c r="J339" i="5"/>
  <c r="N147" i="5"/>
  <c r="W148" i="5" s="1"/>
  <c r="AF149" i="5" s="1"/>
  <c r="N341" i="5"/>
  <c r="W342" i="5" s="1"/>
  <c r="R147" i="5"/>
  <c r="AA148" i="5" s="1"/>
  <c r="AJ149" i="5" s="1"/>
  <c r="R341" i="5"/>
  <c r="AA342" i="5" s="1"/>
  <c r="C211" i="5"/>
  <c r="C341" i="5" s="1"/>
  <c r="Q147" i="5"/>
  <c r="Z148" i="5" s="1"/>
  <c r="AI149" i="5" s="1"/>
  <c r="Q341" i="5"/>
  <c r="Z342" i="5" s="1"/>
  <c r="P148" i="5"/>
  <c r="Y149" i="5" s="1"/>
  <c r="AH150" i="5" s="1"/>
  <c r="P342" i="5"/>
  <c r="Y343" i="5" s="1"/>
  <c r="O147" i="5"/>
  <c r="X148" i="5" s="1"/>
  <c r="AG149" i="5" s="1"/>
  <c r="O341" i="5"/>
  <c r="X342" i="5" s="1"/>
  <c r="T148" i="5"/>
  <c r="AC149" i="5" s="1"/>
  <c r="AL150" i="5" s="1"/>
  <c r="T342" i="5"/>
  <c r="AC343" i="5" s="1"/>
  <c r="M148" i="5"/>
  <c r="V149" i="5" s="1"/>
  <c r="AE150" i="5" s="1"/>
  <c r="M342" i="5"/>
  <c r="V343" i="5" s="1"/>
  <c r="S147" i="5"/>
  <c r="AB148" i="5" s="1"/>
  <c r="AK149" i="5" s="1"/>
  <c r="S341" i="5"/>
  <c r="AB342" i="5" s="1"/>
  <c r="I211" i="5"/>
  <c r="I341" i="5" s="1"/>
  <c r="E210" i="5"/>
  <c r="E340" i="5" s="1"/>
  <c r="H211" i="5"/>
  <c r="H341" i="5" s="1"/>
  <c r="D211" i="5"/>
  <c r="D341" i="5" s="1"/>
  <c r="B211" i="5"/>
  <c r="G210" i="5"/>
  <c r="G340" i="5" s="1"/>
  <c r="G275" i="5"/>
  <c r="J274" i="5"/>
  <c r="B275" i="5"/>
  <c r="G146" i="5"/>
  <c r="J209" i="5"/>
  <c r="C146" i="5"/>
  <c r="H146" i="5"/>
  <c r="D275" i="5"/>
  <c r="H275" i="5"/>
  <c r="B146" i="5"/>
  <c r="C275" i="5"/>
  <c r="F275" i="5"/>
  <c r="I275" i="5"/>
  <c r="J145" i="5"/>
  <c r="E146" i="5"/>
  <c r="F146" i="5"/>
  <c r="I146" i="5"/>
  <c r="E275" i="5"/>
  <c r="D146" i="5"/>
  <c r="BK150" i="5" l="1"/>
  <c r="BB150" i="5"/>
  <c r="AU344" i="5"/>
  <c r="BI151" i="5"/>
  <c r="BR152" i="5" s="1"/>
  <c r="AZ151" i="5"/>
  <c r="BD344" i="5"/>
  <c r="BC343" i="5"/>
  <c r="BL343" i="5"/>
  <c r="BU150" i="5"/>
  <c r="BH150" i="5"/>
  <c r="BQ150" i="5"/>
  <c r="BO152" i="5"/>
  <c r="BT150" i="5"/>
  <c r="BT151" i="5" s="1"/>
  <c r="BJ343" i="5"/>
  <c r="AQ344" i="5"/>
  <c r="BV151" i="5"/>
  <c r="AW344" i="5"/>
  <c r="AR343" i="5"/>
  <c r="AX343" i="5"/>
  <c r="BF344" i="5"/>
  <c r="AX150" i="5"/>
  <c r="BM151" i="5"/>
  <c r="BG150" i="5"/>
  <c r="BS151" i="5"/>
  <c r="AO343" i="5"/>
  <c r="AJ343" i="5"/>
  <c r="BA150" i="5"/>
  <c r="BJ151" i="5" s="1"/>
  <c r="AK343" i="5"/>
  <c r="AS343" i="5"/>
  <c r="BG343" i="5"/>
  <c r="BA343" i="5"/>
  <c r="AI343" i="5"/>
  <c r="AT343" i="5"/>
  <c r="AL344" i="5"/>
  <c r="AE344" i="5"/>
  <c r="AG343" i="5"/>
  <c r="AN344" i="5"/>
  <c r="AZ344" i="5"/>
  <c r="BI344" i="5"/>
  <c r="AY343" i="5"/>
  <c r="AY344" i="5" s="1"/>
  <c r="BH343" i="5"/>
  <c r="BK344" i="5"/>
  <c r="AF343" i="5"/>
  <c r="AH344" i="5"/>
  <c r="BP150" i="5"/>
  <c r="AT274" i="5"/>
  <c r="AU275" i="5"/>
  <c r="BD151" i="5"/>
  <c r="AP274" i="5"/>
  <c r="AW151" i="5"/>
  <c r="AN275" i="5"/>
  <c r="AS274" i="5"/>
  <c r="AN213" i="5"/>
  <c r="AS212" i="5"/>
  <c r="AQ213" i="5"/>
  <c r="AR212" i="5"/>
  <c r="AU213" i="5"/>
  <c r="AR274" i="5"/>
  <c r="AP212" i="5"/>
  <c r="AY150" i="5"/>
  <c r="AT212" i="5"/>
  <c r="AO274" i="5"/>
  <c r="AO212" i="5"/>
  <c r="AQ275" i="5"/>
  <c r="BC150" i="5"/>
  <c r="BL150" i="5"/>
  <c r="F211" i="5"/>
  <c r="F341" i="5" s="1"/>
  <c r="B341" i="5"/>
  <c r="J340" i="5"/>
  <c r="P149" i="5"/>
  <c r="Y150" i="5" s="1"/>
  <c r="AH151" i="5" s="1"/>
  <c r="P343" i="5"/>
  <c r="Y344" i="5" s="1"/>
  <c r="Q148" i="5"/>
  <c r="Z149" i="5" s="1"/>
  <c r="AI150" i="5" s="1"/>
  <c r="Q342" i="5"/>
  <c r="Z343" i="5" s="1"/>
  <c r="S148" i="5"/>
  <c r="AB149" i="5" s="1"/>
  <c r="AK150" i="5" s="1"/>
  <c r="S342" i="5"/>
  <c r="AB343" i="5" s="1"/>
  <c r="N148" i="5"/>
  <c r="W149" i="5" s="1"/>
  <c r="AF150" i="5" s="1"/>
  <c r="N342" i="5"/>
  <c r="W343" i="5" s="1"/>
  <c r="T149" i="5"/>
  <c r="AC150" i="5" s="1"/>
  <c r="AL151" i="5" s="1"/>
  <c r="T343" i="5"/>
  <c r="AC344" i="5" s="1"/>
  <c r="O148" i="5"/>
  <c r="X149" i="5" s="1"/>
  <c r="AG150" i="5" s="1"/>
  <c r="O342" i="5"/>
  <c r="X343" i="5" s="1"/>
  <c r="R148" i="5"/>
  <c r="AA149" i="5" s="1"/>
  <c r="AJ150" i="5" s="1"/>
  <c r="R342" i="5"/>
  <c r="AA343" i="5" s="1"/>
  <c r="M149" i="5"/>
  <c r="V150" i="5" s="1"/>
  <c r="AE151" i="5" s="1"/>
  <c r="M343" i="5"/>
  <c r="V344" i="5" s="1"/>
  <c r="F212" i="5"/>
  <c r="F342" i="5" s="1"/>
  <c r="E211" i="5"/>
  <c r="E341" i="5" s="1"/>
  <c r="I212" i="5"/>
  <c r="I342" i="5" s="1"/>
  <c r="D212" i="5"/>
  <c r="D342" i="5" s="1"/>
  <c r="H212" i="5"/>
  <c r="H342" i="5" s="1"/>
  <c r="G211" i="5"/>
  <c r="G341" i="5" s="1"/>
  <c r="B212" i="5"/>
  <c r="J275" i="5"/>
  <c r="D276" i="5"/>
  <c r="I147" i="5"/>
  <c r="E147" i="5"/>
  <c r="J146" i="5"/>
  <c r="C147" i="5"/>
  <c r="J210" i="5"/>
  <c r="G276" i="5"/>
  <c r="E276" i="5"/>
  <c r="B147" i="5"/>
  <c r="B276" i="5"/>
  <c r="C276" i="5"/>
  <c r="D147" i="5"/>
  <c r="I276" i="5"/>
  <c r="F147" i="5"/>
  <c r="F276" i="5"/>
  <c r="H276" i="5"/>
  <c r="H147" i="5"/>
  <c r="G147" i="5"/>
  <c r="BD345" i="5" l="1"/>
  <c r="BK151" i="5"/>
  <c r="BI152" i="5"/>
  <c r="BR153" i="5" s="1"/>
  <c r="AZ152" i="5"/>
  <c r="BM345" i="5"/>
  <c r="BM346" i="5" s="1"/>
  <c r="BF345" i="5"/>
  <c r="BL344" i="5"/>
  <c r="BQ151" i="5"/>
  <c r="BA344" i="5"/>
  <c r="AT344" i="5"/>
  <c r="BG344" i="5"/>
  <c r="BV152" i="5"/>
  <c r="AZ345" i="5"/>
  <c r="AQ345" i="5"/>
  <c r="AO344" i="5"/>
  <c r="BT152" i="5"/>
  <c r="AX151" i="5"/>
  <c r="BS152" i="5"/>
  <c r="BG151" i="5"/>
  <c r="BC344" i="5"/>
  <c r="BA151" i="5"/>
  <c r="BJ152" i="5" s="1"/>
  <c r="BP151" i="5"/>
  <c r="AN345" i="5"/>
  <c r="AS344" i="5"/>
  <c r="AX344" i="5"/>
  <c r="BB344" i="5"/>
  <c r="BK345" i="5" s="1"/>
  <c r="BH344" i="5"/>
  <c r="BH345" i="5" s="1"/>
  <c r="BD152" i="5"/>
  <c r="BM152" i="5"/>
  <c r="AZ346" i="5"/>
  <c r="AE345" i="5"/>
  <c r="BJ344" i="5"/>
  <c r="BJ345" i="5" s="1"/>
  <c r="AL345" i="5"/>
  <c r="AI344" i="5"/>
  <c r="AJ344" i="5"/>
  <c r="AH345" i="5"/>
  <c r="AR344" i="5"/>
  <c r="BI345" i="5"/>
  <c r="BI346" i="5" s="1"/>
  <c r="AF344" i="5"/>
  <c r="AO345" i="5" s="1"/>
  <c r="AU345" i="5"/>
  <c r="BC151" i="5"/>
  <c r="AW345" i="5"/>
  <c r="AG344" i="5"/>
  <c r="AP344" i="5"/>
  <c r="AK344" i="5"/>
  <c r="AT345" i="5" s="1"/>
  <c r="AW152" i="5"/>
  <c r="AN214" i="5"/>
  <c r="AN276" i="5"/>
  <c r="AR213" i="5"/>
  <c r="AQ214" i="5"/>
  <c r="AU214" i="5"/>
  <c r="AS213" i="5"/>
  <c r="AS275" i="5"/>
  <c r="AU276" i="5"/>
  <c r="BL151" i="5"/>
  <c r="BU151" i="5"/>
  <c r="AO213" i="5"/>
  <c r="AT213" i="5"/>
  <c r="AR275" i="5"/>
  <c r="AQ276" i="5"/>
  <c r="AP275" i="5"/>
  <c r="AO275" i="5"/>
  <c r="AX152" i="5" s="1"/>
  <c r="BF152" i="5"/>
  <c r="AY151" i="5"/>
  <c r="AP213" i="5"/>
  <c r="BB151" i="5"/>
  <c r="BK152" i="5" s="1"/>
  <c r="AT275" i="5"/>
  <c r="BH151" i="5"/>
  <c r="J341" i="5"/>
  <c r="B342" i="5"/>
  <c r="C212" i="5"/>
  <c r="C342" i="5" s="1"/>
  <c r="N149" i="5"/>
  <c r="W150" i="5" s="1"/>
  <c r="AF151" i="5" s="1"/>
  <c r="N343" i="5"/>
  <c r="W344" i="5" s="1"/>
  <c r="P150" i="5"/>
  <c r="Y151" i="5" s="1"/>
  <c r="AH152" i="5" s="1"/>
  <c r="P344" i="5"/>
  <c r="Y345" i="5" s="1"/>
  <c r="M150" i="5"/>
  <c r="V151" i="5" s="1"/>
  <c r="AE152" i="5" s="1"/>
  <c r="M344" i="5"/>
  <c r="V345" i="5" s="1"/>
  <c r="T150" i="5"/>
  <c r="AC151" i="5" s="1"/>
  <c r="AL152" i="5" s="1"/>
  <c r="T344" i="5"/>
  <c r="AC345" i="5" s="1"/>
  <c r="Q149" i="5"/>
  <c r="Z150" i="5" s="1"/>
  <c r="AI151" i="5" s="1"/>
  <c r="Q343" i="5"/>
  <c r="Z344" i="5" s="1"/>
  <c r="R149" i="5"/>
  <c r="AA150" i="5" s="1"/>
  <c r="AJ151" i="5" s="1"/>
  <c r="R343" i="5"/>
  <c r="AA344" i="5" s="1"/>
  <c r="S149" i="5"/>
  <c r="AB150" i="5" s="1"/>
  <c r="AK151" i="5" s="1"/>
  <c r="S343" i="5"/>
  <c r="AB344" i="5" s="1"/>
  <c r="O149" i="5"/>
  <c r="X150" i="5" s="1"/>
  <c r="AG151" i="5" s="1"/>
  <c r="O343" i="5"/>
  <c r="X344" i="5" s="1"/>
  <c r="H213" i="5"/>
  <c r="H343" i="5" s="1"/>
  <c r="D213" i="5"/>
  <c r="D343" i="5" s="1"/>
  <c r="I213" i="5"/>
  <c r="I343" i="5" s="1"/>
  <c r="E212" i="5"/>
  <c r="E342" i="5" s="1"/>
  <c r="B213" i="5"/>
  <c r="G212" i="5"/>
  <c r="G342" i="5" s="1"/>
  <c r="G277" i="5"/>
  <c r="J276" i="5"/>
  <c r="C277" i="5"/>
  <c r="F277" i="5"/>
  <c r="D277" i="5"/>
  <c r="J147" i="5"/>
  <c r="J211" i="5"/>
  <c r="H148" i="5"/>
  <c r="H277" i="5"/>
  <c r="F148" i="5"/>
  <c r="D148" i="5"/>
  <c r="B277" i="5"/>
  <c r="B148" i="5"/>
  <c r="E277" i="5"/>
  <c r="I148" i="5"/>
  <c r="G148" i="5"/>
  <c r="I277" i="5"/>
  <c r="C148" i="5"/>
  <c r="E148" i="5"/>
  <c r="BI153" i="5" l="1"/>
  <c r="AZ153" i="5"/>
  <c r="BI154" i="5" s="1"/>
  <c r="BG152" i="5"/>
  <c r="BG153" i="5" s="1"/>
  <c r="BC345" i="5"/>
  <c r="BC346" i="5" s="1"/>
  <c r="BV153" i="5"/>
  <c r="BG345" i="5"/>
  <c r="BP152" i="5"/>
  <c r="AX345" i="5"/>
  <c r="AX346" i="5" s="1"/>
  <c r="AR345" i="5"/>
  <c r="BL345" i="5"/>
  <c r="BB345" i="5"/>
  <c r="BK346" i="5" s="1"/>
  <c r="BI347" i="5"/>
  <c r="AY152" i="5"/>
  <c r="AP345" i="5"/>
  <c r="BM153" i="5"/>
  <c r="AY345" i="5"/>
  <c r="BH346" i="5" s="1"/>
  <c r="BR154" i="5"/>
  <c r="AW153" i="5"/>
  <c r="BP153" i="5"/>
  <c r="AU346" i="5"/>
  <c r="BD346" i="5"/>
  <c r="AJ345" i="5"/>
  <c r="AL346" i="5"/>
  <c r="AS345" i="5"/>
  <c r="BL152" i="5"/>
  <c r="BA345" i="5"/>
  <c r="AF345" i="5"/>
  <c r="AO346" i="5" s="1"/>
  <c r="AI345" i="5"/>
  <c r="BH152" i="5"/>
  <c r="AK345" i="5"/>
  <c r="AE346" i="5"/>
  <c r="AN346" i="5"/>
  <c r="AH346" i="5"/>
  <c r="AW346" i="5"/>
  <c r="BF346" i="5"/>
  <c r="AQ346" i="5"/>
  <c r="AG345" i="5"/>
  <c r="AT276" i="5"/>
  <c r="AT214" i="5"/>
  <c r="BU152" i="5"/>
  <c r="AN277" i="5"/>
  <c r="AN215" i="5"/>
  <c r="AR276" i="5"/>
  <c r="BS153" i="5"/>
  <c r="AU277" i="5"/>
  <c r="AS214" i="5"/>
  <c r="AU215" i="5"/>
  <c r="AQ277" i="5"/>
  <c r="BA152" i="5"/>
  <c r="BD153" i="5"/>
  <c r="BB152" i="5"/>
  <c r="BQ152" i="5"/>
  <c r="BF153" i="5"/>
  <c r="BO153" i="5"/>
  <c r="AQ215" i="5"/>
  <c r="AO276" i="5"/>
  <c r="BC152" i="5"/>
  <c r="AO214" i="5"/>
  <c r="AS276" i="5"/>
  <c r="AP214" i="5"/>
  <c r="AP276" i="5"/>
  <c r="AR214" i="5"/>
  <c r="BT153" i="5"/>
  <c r="F213" i="5"/>
  <c r="F343" i="5" s="1"/>
  <c r="C213" i="5"/>
  <c r="C343" i="5" s="1"/>
  <c r="C214" i="5"/>
  <c r="C344" i="5" s="1"/>
  <c r="B343" i="5"/>
  <c r="J342" i="5"/>
  <c r="M151" i="5"/>
  <c r="V152" i="5" s="1"/>
  <c r="AE153" i="5" s="1"/>
  <c r="M345" i="5"/>
  <c r="V346" i="5" s="1"/>
  <c r="O150" i="5"/>
  <c r="X151" i="5" s="1"/>
  <c r="AG152" i="5" s="1"/>
  <c r="O344" i="5"/>
  <c r="X345" i="5" s="1"/>
  <c r="T151" i="5"/>
  <c r="AC152" i="5" s="1"/>
  <c r="AL153" i="5" s="1"/>
  <c r="T345" i="5"/>
  <c r="AC346" i="5" s="1"/>
  <c r="P151" i="5"/>
  <c r="Y152" i="5" s="1"/>
  <c r="AH153" i="5" s="1"/>
  <c r="P345" i="5"/>
  <c r="Y346" i="5" s="1"/>
  <c r="N150" i="5"/>
  <c r="W151" i="5" s="1"/>
  <c r="AF152" i="5" s="1"/>
  <c r="N344" i="5"/>
  <c r="W345" i="5" s="1"/>
  <c r="R150" i="5"/>
  <c r="AA151" i="5" s="1"/>
  <c r="AJ152" i="5" s="1"/>
  <c r="R344" i="5"/>
  <c r="AA345" i="5" s="1"/>
  <c r="S150" i="5"/>
  <c r="AB151" i="5" s="1"/>
  <c r="AK152" i="5" s="1"/>
  <c r="S344" i="5"/>
  <c r="AB345" i="5" s="1"/>
  <c r="Q150" i="5"/>
  <c r="Z151" i="5" s="1"/>
  <c r="AI152" i="5" s="1"/>
  <c r="Q344" i="5"/>
  <c r="Z345" i="5" s="1"/>
  <c r="F214" i="5"/>
  <c r="F344" i="5" s="1"/>
  <c r="I214" i="5"/>
  <c r="I344" i="5" s="1"/>
  <c r="E213" i="5"/>
  <c r="E343" i="5" s="1"/>
  <c r="G213" i="5"/>
  <c r="G343" i="5" s="1"/>
  <c r="B214" i="5"/>
  <c r="J212" i="5"/>
  <c r="B149" i="5"/>
  <c r="J277" i="5"/>
  <c r="E149" i="5"/>
  <c r="C149" i="5"/>
  <c r="I278" i="5"/>
  <c r="E278" i="5"/>
  <c r="C278" i="5"/>
  <c r="G149" i="5"/>
  <c r="I149" i="5"/>
  <c r="B278" i="5"/>
  <c r="D278" i="5"/>
  <c r="F278" i="5"/>
  <c r="F149" i="5"/>
  <c r="G278" i="5"/>
  <c r="J148" i="5"/>
  <c r="D149" i="5"/>
  <c r="H278" i="5"/>
  <c r="H149" i="5"/>
  <c r="AZ154" i="5" l="1"/>
  <c r="BL346" i="5"/>
  <c r="BV154" i="5"/>
  <c r="BF154" i="5"/>
  <c r="AP346" i="5"/>
  <c r="BR155" i="5"/>
  <c r="BH153" i="5"/>
  <c r="BL347" i="5"/>
  <c r="BG346" i="5"/>
  <c r="BG347" i="5" s="1"/>
  <c r="BA346" i="5"/>
  <c r="BP154" i="5"/>
  <c r="AY346" i="5"/>
  <c r="AN347" i="5"/>
  <c r="BF347" i="5"/>
  <c r="BJ346" i="5"/>
  <c r="BL153" i="5"/>
  <c r="BA153" i="5"/>
  <c r="BC153" i="5"/>
  <c r="AT215" i="5"/>
  <c r="AK346" i="5"/>
  <c r="AE347" i="5"/>
  <c r="AF346" i="5"/>
  <c r="AO347" i="5" s="1"/>
  <c r="AJ346" i="5"/>
  <c r="AX347" i="5"/>
  <c r="BQ153" i="5"/>
  <c r="AL347" i="5"/>
  <c r="AG346" i="5"/>
  <c r="AI346" i="5"/>
  <c r="AQ347" i="5"/>
  <c r="AZ347" i="5"/>
  <c r="BU153" i="5"/>
  <c r="AU347" i="5"/>
  <c r="AR346" i="5"/>
  <c r="AT346" i="5"/>
  <c r="AW347" i="5"/>
  <c r="AS346" i="5"/>
  <c r="BB346" i="5"/>
  <c r="BD347" i="5"/>
  <c r="BM347" i="5"/>
  <c r="AH347" i="5"/>
  <c r="BB153" i="5"/>
  <c r="BO154" i="5"/>
  <c r="AQ216" i="5"/>
  <c r="AU216" i="5"/>
  <c r="AU278" i="5"/>
  <c r="AR215" i="5"/>
  <c r="BJ153" i="5"/>
  <c r="BI155" i="5"/>
  <c r="BK153" i="5"/>
  <c r="AO215" i="5"/>
  <c r="AS215" i="5"/>
  <c r="AP215" i="5"/>
  <c r="BD154" i="5"/>
  <c r="BD155" i="5" s="1"/>
  <c r="BM154" i="5"/>
  <c r="AQ278" i="5"/>
  <c r="AZ155" i="5" s="1"/>
  <c r="AP277" i="5"/>
  <c r="AY153" i="5"/>
  <c r="AR277" i="5"/>
  <c r="AN278" i="5"/>
  <c r="AW154" i="5"/>
  <c r="BF155" i="5" s="1"/>
  <c r="AT277" i="5"/>
  <c r="AN216" i="5"/>
  <c r="AS277" i="5"/>
  <c r="AO277" i="5"/>
  <c r="AX153" i="5"/>
  <c r="D214" i="5"/>
  <c r="D344" i="5" s="1"/>
  <c r="D215" i="5"/>
  <c r="D345" i="5" s="1"/>
  <c r="J343" i="5"/>
  <c r="B344" i="5"/>
  <c r="R151" i="5"/>
  <c r="AA152" i="5" s="1"/>
  <c r="AJ153" i="5" s="1"/>
  <c r="R345" i="5"/>
  <c r="AA346" i="5" s="1"/>
  <c r="O151" i="5"/>
  <c r="X152" i="5" s="1"/>
  <c r="AG153" i="5" s="1"/>
  <c r="O345" i="5"/>
  <c r="X346" i="5" s="1"/>
  <c r="H214" i="5"/>
  <c r="H344" i="5" s="1"/>
  <c r="M152" i="5"/>
  <c r="V153" i="5" s="1"/>
  <c r="AE154" i="5" s="1"/>
  <c r="M346" i="5"/>
  <c r="V347" i="5" s="1"/>
  <c r="N151" i="5"/>
  <c r="W152" i="5" s="1"/>
  <c r="AF153" i="5" s="1"/>
  <c r="N345" i="5"/>
  <c r="W346" i="5" s="1"/>
  <c r="P152" i="5"/>
  <c r="Y153" i="5" s="1"/>
  <c r="AH154" i="5" s="1"/>
  <c r="P346" i="5"/>
  <c r="Y347" i="5" s="1"/>
  <c r="Q151" i="5"/>
  <c r="Z152" i="5" s="1"/>
  <c r="AI153" i="5" s="1"/>
  <c r="Q345" i="5"/>
  <c r="Z346" i="5" s="1"/>
  <c r="T152" i="5"/>
  <c r="AC153" i="5" s="1"/>
  <c r="AL154" i="5" s="1"/>
  <c r="T346" i="5"/>
  <c r="AC347" i="5" s="1"/>
  <c r="S151" i="5"/>
  <c r="AB152" i="5" s="1"/>
  <c r="AK153" i="5" s="1"/>
  <c r="S345" i="5"/>
  <c r="AB346" i="5" s="1"/>
  <c r="E214" i="5"/>
  <c r="E344" i="5" s="1"/>
  <c r="F215" i="5"/>
  <c r="F345" i="5" s="1"/>
  <c r="I215" i="5"/>
  <c r="I345" i="5" s="1"/>
  <c r="B215" i="5"/>
  <c r="G214" i="5"/>
  <c r="G344" i="5" s="1"/>
  <c r="J213" i="5"/>
  <c r="D150" i="5"/>
  <c r="J278" i="5"/>
  <c r="E279" i="5"/>
  <c r="D279" i="5"/>
  <c r="I150" i="5"/>
  <c r="H150" i="5"/>
  <c r="H279" i="5"/>
  <c r="C150" i="5"/>
  <c r="F279" i="5"/>
  <c r="B279" i="5"/>
  <c r="C279" i="5"/>
  <c r="B150" i="5"/>
  <c r="G279" i="5"/>
  <c r="F150" i="5"/>
  <c r="G150" i="5"/>
  <c r="I279" i="5"/>
  <c r="E150" i="5"/>
  <c r="J149" i="5"/>
  <c r="BO155" i="5" l="1"/>
  <c r="AP347" i="5"/>
  <c r="BR156" i="5"/>
  <c r="AY347" i="5"/>
  <c r="AY348" i="5" s="1"/>
  <c r="BU154" i="5"/>
  <c r="BJ347" i="5"/>
  <c r="BQ154" i="5"/>
  <c r="BG348" i="5"/>
  <c r="AW348" i="5"/>
  <c r="BA154" i="5"/>
  <c r="AT347" i="5"/>
  <c r="AU348" i="5"/>
  <c r="BH347" i="5"/>
  <c r="AR347" i="5"/>
  <c r="AT278" i="5"/>
  <c r="BM348" i="5"/>
  <c r="BJ154" i="5"/>
  <c r="BS154" i="5"/>
  <c r="AT216" i="5"/>
  <c r="AX154" i="5"/>
  <c r="AQ348" i="5"/>
  <c r="BK154" i="5"/>
  <c r="BL154" i="5"/>
  <c r="AZ348" i="5"/>
  <c r="BI348" i="5"/>
  <c r="BF348" i="5"/>
  <c r="AG347" i="5"/>
  <c r="AP348" i="5" s="1"/>
  <c r="BA347" i="5"/>
  <c r="AI347" i="5"/>
  <c r="AF347" i="5"/>
  <c r="BD348" i="5"/>
  <c r="AL348" i="5"/>
  <c r="AK347" i="5"/>
  <c r="BB347" i="5"/>
  <c r="BK347" i="5"/>
  <c r="AJ347" i="5"/>
  <c r="AS347" i="5"/>
  <c r="AE348" i="5"/>
  <c r="AN348" i="5"/>
  <c r="BB154" i="5"/>
  <c r="AX348" i="5"/>
  <c r="AH348" i="5"/>
  <c r="BC347" i="5"/>
  <c r="BC154" i="5"/>
  <c r="BG154" i="5"/>
  <c r="AS216" i="5"/>
  <c r="AO216" i="5"/>
  <c r="AR216" i="5"/>
  <c r="AO278" i="5"/>
  <c r="AU279" i="5"/>
  <c r="AN279" i="5"/>
  <c r="AQ217" i="5"/>
  <c r="AR278" i="5"/>
  <c r="AP216" i="5"/>
  <c r="AU217" i="5"/>
  <c r="AQ279" i="5"/>
  <c r="BI156" i="5"/>
  <c r="AS278" i="5"/>
  <c r="AW155" i="5"/>
  <c r="AW156" i="5" s="1"/>
  <c r="AY154" i="5"/>
  <c r="BH154" i="5"/>
  <c r="BM155" i="5"/>
  <c r="BM156" i="5" s="1"/>
  <c r="BV155" i="5"/>
  <c r="AN217" i="5"/>
  <c r="BO156" i="5"/>
  <c r="AP278" i="5"/>
  <c r="BT154" i="5"/>
  <c r="C215" i="5"/>
  <c r="C345" i="5" s="1"/>
  <c r="B345" i="5"/>
  <c r="H215" i="5"/>
  <c r="H345" i="5" s="1"/>
  <c r="J344" i="5"/>
  <c r="N152" i="5"/>
  <c r="W153" i="5" s="1"/>
  <c r="AF154" i="5" s="1"/>
  <c r="N346" i="5"/>
  <c r="W347" i="5" s="1"/>
  <c r="M153" i="5"/>
  <c r="V154" i="5" s="1"/>
  <c r="AE155" i="5" s="1"/>
  <c r="M347" i="5"/>
  <c r="V348" i="5" s="1"/>
  <c r="R152" i="5"/>
  <c r="AA153" i="5" s="1"/>
  <c r="AJ154" i="5" s="1"/>
  <c r="R346" i="5"/>
  <c r="AA347" i="5" s="1"/>
  <c r="Q152" i="5"/>
  <c r="Z153" i="5" s="1"/>
  <c r="AI154" i="5" s="1"/>
  <c r="Q346" i="5"/>
  <c r="Z347" i="5" s="1"/>
  <c r="O152" i="5"/>
  <c r="X153" i="5" s="1"/>
  <c r="AG154" i="5" s="1"/>
  <c r="O346" i="5"/>
  <c r="X347" i="5" s="1"/>
  <c r="S152" i="5"/>
  <c r="AB153" i="5" s="1"/>
  <c r="AK154" i="5" s="1"/>
  <c r="S346" i="5"/>
  <c r="AB347" i="5" s="1"/>
  <c r="P153" i="5"/>
  <c r="Y154" i="5" s="1"/>
  <c r="AH155" i="5" s="1"/>
  <c r="P347" i="5"/>
  <c r="Y348" i="5" s="1"/>
  <c r="T153" i="5"/>
  <c r="AC154" i="5" s="1"/>
  <c r="AL155" i="5" s="1"/>
  <c r="T347" i="5"/>
  <c r="AC348" i="5" s="1"/>
  <c r="I216" i="5"/>
  <c r="I346" i="5" s="1"/>
  <c r="F216" i="5"/>
  <c r="F346" i="5" s="1"/>
  <c r="E215" i="5"/>
  <c r="E345" i="5" s="1"/>
  <c r="G215" i="5"/>
  <c r="G345" i="5" s="1"/>
  <c r="B216" i="5"/>
  <c r="J279" i="5"/>
  <c r="E151" i="5"/>
  <c r="J150" i="5"/>
  <c r="C151" i="5"/>
  <c r="I151" i="5"/>
  <c r="F151" i="5"/>
  <c r="C280" i="5"/>
  <c r="J214" i="5"/>
  <c r="D151" i="5"/>
  <c r="G280" i="5"/>
  <c r="B280" i="5"/>
  <c r="H280" i="5"/>
  <c r="H151" i="5"/>
  <c r="D280" i="5"/>
  <c r="G151" i="5"/>
  <c r="B151" i="5"/>
  <c r="I280" i="5"/>
  <c r="F280" i="5"/>
  <c r="E280" i="5"/>
  <c r="BJ155" i="5" l="1"/>
  <c r="BH348" i="5"/>
  <c r="BF349" i="5"/>
  <c r="BG349" i="5"/>
  <c r="BU155" i="5"/>
  <c r="BH349" i="5"/>
  <c r="BT155" i="5"/>
  <c r="BC155" i="5"/>
  <c r="BK155" i="5"/>
  <c r="BD349" i="5"/>
  <c r="BS155" i="5"/>
  <c r="BS156" i="5" s="1"/>
  <c r="AZ349" i="5"/>
  <c r="BI349" i="5"/>
  <c r="BK348" i="5"/>
  <c r="AN349" i="5"/>
  <c r="BG155" i="5"/>
  <c r="AS348" i="5"/>
  <c r="BV156" i="5"/>
  <c r="BV157" i="5" s="1"/>
  <c r="BL155" i="5"/>
  <c r="AF348" i="5"/>
  <c r="AK348" i="5"/>
  <c r="BA348" i="5"/>
  <c r="BJ348" i="5"/>
  <c r="AE349" i="5"/>
  <c r="AG348" i="5"/>
  <c r="AI348" i="5"/>
  <c r="AO348" i="5"/>
  <c r="AL349" i="5"/>
  <c r="AR348" i="5"/>
  <c r="AH349" i="5"/>
  <c r="BB348" i="5"/>
  <c r="AU349" i="5"/>
  <c r="AU350" i="5" s="1"/>
  <c r="AW349" i="5"/>
  <c r="AT348" i="5"/>
  <c r="BP155" i="5"/>
  <c r="BM349" i="5"/>
  <c r="AJ348" i="5"/>
  <c r="BC348" i="5"/>
  <c r="BC349" i="5" s="1"/>
  <c r="BL348" i="5"/>
  <c r="AQ349" i="5"/>
  <c r="AY349" i="5"/>
  <c r="AQ218" i="5"/>
  <c r="AQ280" i="5"/>
  <c r="AT217" i="5"/>
  <c r="AT279" i="5"/>
  <c r="AS279" i="5"/>
  <c r="BR157" i="5"/>
  <c r="AR279" i="5"/>
  <c r="AU280" i="5"/>
  <c r="AO279" i="5"/>
  <c r="AX155" i="5"/>
  <c r="AP217" i="5"/>
  <c r="BF156" i="5"/>
  <c r="BF157" i="5" s="1"/>
  <c r="BD156" i="5"/>
  <c r="AU218" i="5"/>
  <c r="BB155" i="5"/>
  <c r="AO217" i="5"/>
  <c r="BA155" i="5"/>
  <c r="AZ156" i="5"/>
  <c r="AN280" i="5"/>
  <c r="AS217" i="5"/>
  <c r="BH155" i="5"/>
  <c r="BQ155" i="5"/>
  <c r="AR217" i="5"/>
  <c r="AP279" i="5"/>
  <c r="AN218" i="5"/>
  <c r="AY155" i="5"/>
  <c r="H216" i="5"/>
  <c r="H346" i="5" s="1"/>
  <c r="D216" i="5"/>
  <c r="D346" i="5" s="1"/>
  <c r="J345" i="5"/>
  <c r="C216" i="5"/>
  <c r="C346" i="5" s="1"/>
  <c r="B346" i="5"/>
  <c r="R153" i="5"/>
  <c r="AA154" i="5" s="1"/>
  <c r="AJ155" i="5" s="1"/>
  <c r="R347" i="5"/>
  <c r="AA348" i="5" s="1"/>
  <c r="N153" i="5"/>
  <c r="W154" i="5" s="1"/>
  <c r="AF155" i="5" s="1"/>
  <c r="N347" i="5"/>
  <c r="W348" i="5" s="1"/>
  <c r="Q153" i="5"/>
  <c r="Z154" i="5" s="1"/>
  <c r="AI155" i="5" s="1"/>
  <c r="Q347" i="5"/>
  <c r="Z348" i="5" s="1"/>
  <c r="S153" i="5"/>
  <c r="AB154" i="5" s="1"/>
  <c r="AK155" i="5" s="1"/>
  <c r="S347" i="5"/>
  <c r="AB348" i="5" s="1"/>
  <c r="P154" i="5"/>
  <c r="Y155" i="5" s="1"/>
  <c r="AH156" i="5" s="1"/>
  <c r="P348" i="5"/>
  <c r="Y349" i="5" s="1"/>
  <c r="T154" i="5"/>
  <c r="AC155" i="5" s="1"/>
  <c r="AL156" i="5" s="1"/>
  <c r="T348" i="5"/>
  <c r="AC349" i="5" s="1"/>
  <c r="O153" i="5"/>
  <c r="X154" i="5" s="1"/>
  <c r="AG155" i="5" s="1"/>
  <c r="O347" i="5"/>
  <c r="X348" i="5" s="1"/>
  <c r="M154" i="5"/>
  <c r="V155" i="5" s="1"/>
  <c r="AE156" i="5" s="1"/>
  <c r="M348" i="5"/>
  <c r="V349" i="5" s="1"/>
  <c r="F217" i="5"/>
  <c r="F347" i="5" s="1"/>
  <c r="E216" i="5"/>
  <c r="E346" i="5" s="1"/>
  <c r="D217" i="5"/>
  <c r="D347" i="5" s="1"/>
  <c r="I217" i="5"/>
  <c r="I347" i="5" s="1"/>
  <c r="H217" i="5"/>
  <c r="H347" i="5" s="1"/>
  <c r="B217" i="5"/>
  <c r="G216" i="5"/>
  <c r="G346" i="5" s="1"/>
  <c r="J280" i="5"/>
  <c r="B152" i="5"/>
  <c r="D152" i="5"/>
  <c r="F152" i="5"/>
  <c r="D281" i="5"/>
  <c r="H152" i="5"/>
  <c r="C281" i="5"/>
  <c r="I152" i="5"/>
  <c r="J215" i="5"/>
  <c r="B281" i="5"/>
  <c r="G281" i="5"/>
  <c r="I281" i="5"/>
  <c r="E152" i="5"/>
  <c r="J151" i="5"/>
  <c r="G152" i="5"/>
  <c r="H281" i="5"/>
  <c r="E281" i="5"/>
  <c r="F281" i="5"/>
  <c r="C152" i="5"/>
  <c r="BT156" i="5" l="1"/>
  <c r="BP156" i="5"/>
  <c r="AS349" i="5"/>
  <c r="AO349" i="5"/>
  <c r="BL156" i="5"/>
  <c r="BI350" i="5"/>
  <c r="BM350" i="5"/>
  <c r="BB349" i="5"/>
  <c r="AW350" i="5"/>
  <c r="AN350" i="5"/>
  <c r="BD157" i="5"/>
  <c r="BJ349" i="5"/>
  <c r="BK349" i="5"/>
  <c r="AX349" i="5"/>
  <c r="AR349" i="5"/>
  <c r="AY156" i="5"/>
  <c r="BU156" i="5"/>
  <c r="BU157" i="5" s="1"/>
  <c r="BM157" i="5"/>
  <c r="BL349" i="5"/>
  <c r="BL350" i="5" s="1"/>
  <c r="BQ156" i="5"/>
  <c r="AZ157" i="5"/>
  <c r="AH350" i="5"/>
  <c r="AL350" i="5"/>
  <c r="AU351" i="5" s="1"/>
  <c r="AG349" i="5"/>
  <c r="AI349" i="5"/>
  <c r="AF349" i="5"/>
  <c r="BF350" i="5"/>
  <c r="AE350" i="5"/>
  <c r="BH350" i="5"/>
  <c r="BD350" i="5"/>
  <c r="BD351" i="5" s="1"/>
  <c r="AQ350" i="5"/>
  <c r="AJ349" i="5"/>
  <c r="AP349" i="5"/>
  <c r="AK349" i="5"/>
  <c r="BA349" i="5"/>
  <c r="AZ350" i="5"/>
  <c r="AT349" i="5"/>
  <c r="AQ281" i="5"/>
  <c r="AQ219" i="5"/>
  <c r="BA156" i="5"/>
  <c r="BJ156" i="5"/>
  <c r="AP218" i="5"/>
  <c r="AT280" i="5"/>
  <c r="BC156" i="5"/>
  <c r="AO218" i="5"/>
  <c r="AU281" i="5"/>
  <c r="BO157" i="5"/>
  <c r="BO158" i="5" s="1"/>
  <c r="AP280" i="5"/>
  <c r="AT218" i="5"/>
  <c r="AU219" i="5"/>
  <c r="AR280" i="5"/>
  <c r="AO280" i="5"/>
  <c r="AN219" i="5"/>
  <c r="AS218" i="5"/>
  <c r="BI157" i="5"/>
  <c r="AN281" i="5"/>
  <c r="BB156" i="5"/>
  <c r="BK156" i="5"/>
  <c r="AX156" i="5"/>
  <c r="BG156" i="5"/>
  <c r="AS280" i="5"/>
  <c r="AR218" i="5"/>
  <c r="BH156" i="5"/>
  <c r="AW157" i="5"/>
  <c r="C217" i="5"/>
  <c r="C347" i="5" s="1"/>
  <c r="B347" i="5"/>
  <c r="J346" i="5"/>
  <c r="R154" i="5"/>
  <c r="AA155" i="5" s="1"/>
  <c r="AJ156" i="5" s="1"/>
  <c r="R348" i="5"/>
  <c r="AA349" i="5" s="1"/>
  <c r="N154" i="5"/>
  <c r="W155" i="5" s="1"/>
  <c r="AF156" i="5" s="1"/>
  <c r="N348" i="5"/>
  <c r="W349" i="5" s="1"/>
  <c r="Q154" i="5"/>
  <c r="Z155" i="5" s="1"/>
  <c r="AI156" i="5" s="1"/>
  <c r="Q348" i="5"/>
  <c r="Z349" i="5" s="1"/>
  <c r="O154" i="5"/>
  <c r="X155" i="5" s="1"/>
  <c r="AG156" i="5" s="1"/>
  <c r="O348" i="5"/>
  <c r="X349" i="5" s="1"/>
  <c r="M155" i="5"/>
  <c r="V156" i="5" s="1"/>
  <c r="AE157" i="5" s="1"/>
  <c r="M349" i="5"/>
  <c r="V350" i="5" s="1"/>
  <c r="S154" i="5"/>
  <c r="AB155" i="5" s="1"/>
  <c r="AK156" i="5" s="1"/>
  <c r="S348" i="5"/>
  <c r="AB349" i="5" s="1"/>
  <c r="T155" i="5"/>
  <c r="AC156" i="5" s="1"/>
  <c r="AL157" i="5" s="1"/>
  <c r="T349" i="5"/>
  <c r="AC350" i="5" s="1"/>
  <c r="P155" i="5"/>
  <c r="Y156" i="5" s="1"/>
  <c r="AH157" i="5" s="1"/>
  <c r="P349" i="5"/>
  <c r="Y350" i="5" s="1"/>
  <c r="I218" i="5"/>
  <c r="I348" i="5" s="1"/>
  <c r="H218" i="5"/>
  <c r="H348" i="5" s="1"/>
  <c r="D218" i="5"/>
  <c r="D348" i="5" s="1"/>
  <c r="E217" i="5"/>
  <c r="E347" i="5" s="1"/>
  <c r="G217" i="5"/>
  <c r="G347" i="5" s="1"/>
  <c r="B218" i="5"/>
  <c r="H282" i="5"/>
  <c r="G153" i="5"/>
  <c r="E282" i="5"/>
  <c r="E153" i="5"/>
  <c r="J281" i="5"/>
  <c r="G282" i="5"/>
  <c r="D282" i="5"/>
  <c r="J216" i="5"/>
  <c r="F153" i="5"/>
  <c r="D153" i="5"/>
  <c r="C153" i="5"/>
  <c r="I282" i="5"/>
  <c r="I153" i="5"/>
  <c r="H153" i="5"/>
  <c r="B153" i="5"/>
  <c r="B282" i="5"/>
  <c r="F282" i="5"/>
  <c r="C282" i="5"/>
  <c r="J152" i="5"/>
  <c r="AX350" i="5" l="1"/>
  <c r="BM158" i="5"/>
  <c r="BK350" i="5"/>
  <c r="BB350" i="5"/>
  <c r="BV158" i="5"/>
  <c r="BD158" i="5"/>
  <c r="BA350" i="5"/>
  <c r="BF351" i="5"/>
  <c r="AW351" i="5"/>
  <c r="BH157" i="5"/>
  <c r="BI158" i="5"/>
  <c r="AZ158" i="5"/>
  <c r="BM351" i="5"/>
  <c r="BM352" i="5" s="1"/>
  <c r="AQ351" i="5"/>
  <c r="BG350" i="5"/>
  <c r="BG351" i="5" s="1"/>
  <c r="AP350" i="5"/>
  <c r="BD352" i="5"/>
  <c r="BJ350" i="5"/>
  <c r="BC157" i="5"/>
  <c r="AJ350" i="5"/>
  <c r="AF350" i="5"/>
  <c r="AE351" i="5"/>
  <c r="AY350" i="5"/>
  <c r="AK350" i="5"/>
  <c r="AG350" i="5"/>
  <c r="AT350" i="5"/>
  <c r="AW158" i="5"/>
  <c r="AN351" i="5"/>
  <c r="AZ351" i="5"/>
  <c r="BI351" i="5"/>
  <c r="AI350" i="5"/>
  <c r="AS350" i="5"/>
  <c r="AL351" i="5"/>
  <c r="AO350" i="5"/>
  <c r="BC350" i="5"/>
  <c r="AR350" i="5"/>
  <c r="BA351" i="5" s="1"/>
  <c r="AH351" i="5"/>
  <c r="BF158" i="5"/>
  <c r="BR158" i="5"/>
  <c r="AN220" i="5"/>
  <c r="AO281" i="5"/>
  <c r="AP281" i="5"/>
  <c r="AT281" i="5"/>
  <c r="AU220" i="5"/>
  <c r="BJ157" i="5"/>
  <c r="BS157" i="5"/>
  <c r="BK157" i="5"/>
  <c r="BT157" i="5"/>
  <c r="AU282" i="5"/>
  <c r="AY157" i="5"/>
  <c r="BB157" i="5"/>
  <c r="AR281" i="5"/>
  <c r="AP219" i="5"/>
  <c r="AN282" i="5"/>
  <c r="AQ220" i="5"/>
  <c r="AS219" i="5"/>
  <c r="AO219" i="5"/>
  <c r="BL157" i="5"/>
  <c r="AS281" i="5"/>
  <c r="BQ157" i="5"/>
  <c r="BQ158" i="5" s="1"/>
  <c r="AQ282" i="5"/>
  <c r="AT219" i="5"/>
  <c r="BA157" i="5"/>
  <c r="AR219" i="5"/>
  <c r="AX157" i="5"/>
  <c r="BG157" i="5"/>
  <c r="BP157" i="5"/>
  <c r="B348" i="5"/>
  <c r="C219" i="5"/>
  <c r="C349" i="5" s="1"/>
  <c r="J347" i="5"/>
  <c r="Q155" i="5"/>
  <c r="Z156" i="5" s="1"/>
  <c r="AI157" i="5" s="1"/>
  <c r="Q349" i="5"/>
  <c r="Z350" i="5" s="1"/>
  <c r="N155" i="5"/>
  <c r="W156" i="5" s="1"/>
  <c r="AF157" i="5" s="1"/>
  <c r="N349" i="5"/>
  <c r="W350" i="5" s="1"/>
  <c r="C218" i="5"/>
  <c r="C348" i="5" s="1"/>
  <c r="S155" i="5"/>
  <c r="AB156" i="5" s="1"/>
  <c r="AK157" i="5" s="1"/>
  <c r="S349" i="5"/>
  <c r="AB350" i="5" s="1"/>
  <c r="F218" i="5"/>
  <c r="F348" i="5" s="1"/>
  <c r="P156" i="5"/>
  <c r="Y157" i="5" s="1"/>
  <c r="AH158" i="5" s="1"/>
  <c r="P350" i="5"/>
  <c r="Y351" i="5" s="1"/>
  <c r="M156" i="5"/>
  <c r="V157" i="5" s="1"/>
  <c r="AE158" i="5" s="1"/>
  <c r="M350" i="5"/>
  <c r="V351" i="5" s="1"/>
  <c r="O155" i="5"/>
  <c r="X156" i="5" s="1"/>
  <c r="AG157" i="5" s="1"/>
  <c r="O349" i="5"/>
  <c r="X350" i="5" s="1"/>
  <c r="R155" i="5"/>
  <c r="AA156" i="5" s="1"/>
  <c r="AJ157" i="5" s="1"/>
  <c r="R349" i="5"/>
  <c r="AA350" i="5" s="1"/>
  <c r="T156" i="5"/>
  <c r="AC157" i="5" s="1"/>
  <c r="AL158" i="5" s="1"/>
  <c r="T350" i="5"/>
  <c r="AC351" i="5" s="1"/>
  <c r="D219" i="5"/>
  <c r="D349" i="5" s="1"/>
  <c r="H219" i="5"/>
  <c r="H349" i="5" s="1"/>
  <c r="I219" i="5"/>
  <c r="I349" i="5" s="1"/>
  <c r="E218" i="5"/>
  <c r="E348" i="5" s="1"/>
  <c r="G218" i="5"/>
  <c r="G348" i="5" s="1"/>
  <c r="B219" i="5"/>
  <c r="J153" i="5"/>
  <c r="J217" i="5"/>
  <c r="D154" i="5"/>
  <c r="G283" i="5"/>
  <c r="E154" i="5"/>
  <c r="H283" i="5"/>
  <c r="F283" i="5"/>
  <c r="J282" i="5"/>
  <c r="C154" i="5"/>
  <c r="F154" i="5"/>
  <c r="I283" i="5"/>
  <c r="E283" i="5"/>
  <c r="B154" i="5"/>
  <c r="I154" i="5"/>
  <c r="B283" i="5"/>
  <c r="H154" i="5"/>
  <c r="D283" i="5"/>
  <c r="G154" i="5"/>
  <c r="C283" i="5"/>
  <c r="BJ351" i="5" l="1"/>
  <c r="BF352" i="5"/>
  <c r="BK351" i="5"/>
  <c r="AY351" i="5"/>
  <c r="BH351" i="5"/>
  <c r="AN352" i="5"/>
  <c r="BC158" i="5"/>
  <c r="BM353" i="5"/>
  <c r="AQ352" i="5"/>
  <c r="AZ352" i="5"/>
  <c r="AT351" i="5"/>
  <c r="AW352" i="5"/>
  <c r="BI352" i="5"/>
  <c r="BS158" i="5"/>
  <c r="AY158" i="5"/>
  <c r="BT158" i="5"/>
  <c r="BJ352" i="5"/>
  <c r="AI351" i="5"/>
  <c r="AL352" i="5"/>
  <c r="AS351" i="5"/>
  <c r="BB351" i="5"/>
  <c r="AO351" i="5"/>
  <c r="AX351" i="5"/>
  <c r="AK351" i="5"/>
  <c r="AJ351" i="5"/>
  <c r="BC351" i="5"/>
  <c r="BL351" i="5"/>
  <c r="AE352" i="5"/>
  <c r="AG351" i="5"/>
  <c r="AF351" i="5"/>
  <c r="AH352" i="5"/>
  <c r="AU352" i="5"/>
  <c r="AP351" i="5"/>
  <c r="AR351" i="5"/>
  <c r="BG158" i="5"/>
  <c r="BP158" i="5"/>
  <c r="BJ158" i="5"/>
  <c r="AT220" i="5"/>
  <c r="AS220" i="5"/>
  <c r="BB158" i="5"/>
  <c r="AP220" i="5"/>
  <c r="AO282" i="5"/>
  <c r="AS282" i="5"/>
  <c r="AT282" i="5"/>
  <c r="AX158" i="5"/>
  <c r="BL158" i="5"/>
  <c r="BU158" i="5"/>
  <c r="AR282" i="5"/>
  <c r="BH158" i="5"/>
  <c r="AR220" i="5"/>
  <c r="AO220" i="5"/>
  <c r="BK158" i="5"/>
  <c r="AP282" i="5"/>
  <c r="BA158" i="5"/>
  <c r="J348" i="5"/>
  <c r="B349" i="5"/>
  <c r="S156" i="5"/>
  <c r="AB157" i="5" s="1"/>
  <c r="AK158" i="5" s="1"/>
  <c r="S350" i="5"/>
  <c r="AB351" i="5" s="1"/>
  <c r="F219" i="5"/>
  <c r="F349" i="5" s="1"/>
  <c r="O156" i="5"/>
  <c r="X157" i="5" s="1"/>
  <c r="AG158" i="5" s="1"/>
  <c r="O350" i="5"/>
  <c r="X351" i="5" s="1"/>
  <c r="Q156" i="5"/>
  <c r="Z157" i="5" s="1"/>
  <c r="AI158" i="5" s="1"/>
  <c r="Q350" i="5"/>
  <c r="Z351" i="5" s="1"/>
  <c r="R156" i="5"/>
  <c r="AA157" i="5" s="1"/>
  <c r="AJ158" i="5" s="1"/>
  <c r="R350" i="5"/>
  <c r="AA351" i="5" s="1"/>
  <c r="N156" i="5"/>
  <c r="W157" i="5" s="1"/>
  <c r="AF158" i="5" s="1"/>
  <c r="N350" i="5"/>
  <c r="W351" i="5" s="1"/>
  <c r="M157" i="5"/>
  <c r="V158" i="5" s="1"/>
  <c r="M351" i="5"/>
  <c r="V352" i="5" s="1"/>
  <c r="P157" i="5"/>
  <c r="Y158" i="5" s="1"/>
  <c r="P351" i="5"/>
  <c r="Y352" i="5" s="1"/>
  <c r="T157" i="5"/>
  <c r="AC158" i="5" s="1"/>
  <c r="T351" i="5"/>
  <c r="AC352" i="5" s="1"/>
  <c r="I220" i="5"/>
  <c r="I350" i="5" s="1"/>
  <c r="D220" i="5"/>
  <c r="D350" i="5" s="1"/>
  <c r="E219" i="5"/>
  <c r="E349" i="5" s="1"/>
  <c r="B220" i="5"/>
  <c r="G219" i="5"/>
  <c r="G349" i="5" s="1"/>
  <c r="J283" i="5"/>
  <c r="G155" i="5"/>
  <c r="I284" i="5"/>
  <c r="J218" i="5"/>
  <c r="F284" i="5"/>
  <c r="H284" i="5"/>
  <c r="D284" i="5"/>
  <c r="J154" i="5"/>
  <c r="C155" i="5"/>
  <c r="E155" i="5"/>
  <c r="B155" i="5"/>
  <c r="F155" i="5"/>
  <c r="C284" i="5"/>
  <c r="H155" i="5"/>
  <c r="B284" i="5"/>
  <c r="I155" i="5"/>
  <c r="E284" i="5"/>
  <c r="G284" i="5"/>
  <c r="D155" i="5"/>
  <c r="AZ353" i="5" l="1"/>
  <c r="BH352" i="5"/>
  <c r="AW353" i="5"/>
  <c r="BC352" i="5"/>
  <c r="BF353" i="5"/>
  <c r="BI353" i="5"/>
  <c r="AP352" i="5"/>
  <c r="BL352" i="5"/>
  <c r="AE353" i="5"/>
  <c r="AJ352" i="5"/>
  <c r="AU353" i="5"/>
  <c r="BD353" i="5"/>
  <c r="AN353" i="5"/>
  <c r="AK352" i="5"/>
  <c r="AG352" i="5"/>
  <c r="AY352" i="5"/>
  <c r="AS352" i="5"/>
  <c r="AI352" i="5"/>
  <c r="AT352" i="5"/>
  <c r="AO352" i="5"/>
  <c r="AL353" i="5"/>
  <c r="AH353" i="5"/>
  <c r="AX352" i="5"/>
  <c r="BG352" i="5"/>
  <c r="AQ353" i="5"/>
  <c r="AF352" i="5"/>
  <c r="BB352" i="5"/>
  <c r="BK352" i="5"/>
  <c r="AR352" i="5"/>
  <c r="BA352" i="5"/>
  <c r="C220" i="5"/>
  <c r="C350" i="5" s="1"/>
  <c r="F220" i="5"/>
  <c r="F350" i="5" s="1"/>
  <c r="B350" i="5"/>
  <c r="J349" i="5"/>
  <c r="H220" i="5"/>
  <c r="H350" i="5" s="1"/>
  <c r="T158" i="5"/>
  <c r="T353" i="5" s="1"/>
  <c r="T352" i="5"/>
  <c r="AC353" i="5" s="1"/>
  <c r="O157" i="5"/>
  <c r="X158" i="5" s="1"/>
  <c r="O351" i="5"/>
  <c r="X352" i="5" s="1"/>
  <c r="Q157" i="5"/>
  <c r="Z158" i="5" s="1"/>
  <c r="Q351" i="5"/>
  <c r="Z352" i="5" s="1"/>
  <c r="P158" i="5"/>
  <c r="P353" i="5" s="1"/>
  <c r="P352" i="5"/>
  <c r="Y353" i="5" s="1"/>
  <c r="N157" i="5"/>
  <c r="W158" i="5" s="1"/>
  <c r="N351" i="5"/>
  <c r="W352" i="5" s="1"/>
  <c r="D221" i="5"/>
  <c r="D351" i="5" s="1"/>
  <c r="S157" i="5"/>
  <c r="AB158" i="5" s="1"/>
  <c r="S351" i="5"/>
  <c r="AB352" i="5" s="1"/>
  <c r="M158" i="5"/>
  <c r="M353" i="5" s="1"/>
  <c r="M352" i="5"/>
  <c r="V353" i="5" s="1"/>
  <c r="R157" i="5"/>
  <c r="AA158" i="5" s="1"/>
  <c r="R351" i="5"/>
  <c r="AA352" i="5" s="1"/>
  <c r="C221" i="5"/>
  <c r="C351" i="5" s="1"/>
  <c r="E220" i="5"/>
  <c r="E350" i="5" s="1"/>
  <c r="I221" i="5"/>
  <c r="I351" i="5" s="1"/>
  <c r="B221" i="5"/>
  <c r="G220" i="5"/>
  <c r="G350" i="5" s="1"/>
  <c r="J284" i="5"/>
  <c r="G285" i="5"/>
  <c r="J219" i="5"/>
  <c r="E285" i="5"/>
  <c r="C285" i="5"/>
  <c r="F156" i="5"/>
  <c r="C156" i="5"/>
  <c r="I285" i="5"/>
  <c r="G156" i="5"/>
  <c r="I156" i="5"/>
  <c r="H156" i="5"/>
  <c r="F285" i="5"/>
  <c r="D156" i="5"/>
  <c r="B285" i="5"/>
  <c r="J155" i="5"/>
  <c r="E156" i="5"/>
  <c r="B156" i="5"/>
  <c r="D285" i="5"/>
  <c r="H285" i="5"/>
  <c r="BL353" i="5" l="1"/>
  <c r="AR353" i="5"/>
  <c r="AX353" i="5"/>
  <c r="AT353" i="5"/>
  <c r="AS353" i="5"/>
  <c r="BB353" i="5"/>
  <c r="BG353" i="5"/>
  <c r="BA353" i="5"/>
  <c r="BK353" i="5"/>
  <c r="AI353" i="5"/>
  <c r="AK353" i="5"/>
  <c r="AJ353" i="5"/>
  <c r="AG353" i="5"/>
  <c r="BJ353" i="5"/>
  <c r="AO353" i="5"/>
  <c r="BC353" i="5"/>
  <c r="AF353" i="5"/>
  <c r="AY353" i="5"/>
  <c r="BH353" i="5"/>
  <c r="AP353" i="5"/>
  <c r="F221" i="5"/>
  <c r="F351" i="5" s="1"/>
  <c r="B351" i="5"/>
  <c r="F222" i="5"/>
  <c r="F352" i="5" s="1"/>
  <c r="H221" i="5"/>
  <c r="H351" i="5" s="1"/>
  <c r="J350" i="5"/>
  <c r="N158" i="5"/>
  <c r="N353" i="5" s="1"/>
  <c r="N352" i="5"/>
  <c r="W353" i="5" s="1"/>
  <c r="R158" i="5"/>
  <c r="R353" i="5" s="1"/>
  <c r="R352" i="5"/>
  <c r="AA353" i="5" s="1"/>
  <c r="S158" i="5"/>
  <c r="S353" i="5" s="1"/>
  <c r="S352" i="5"/>
  <c r="AB353" i="5" s="1"/>
  <c r="Q158" i="5"/>
  <c r="Q353" i="5" s="1"/>
  <c r="Q352" i="5"/>
  <c r="Z353" i="5" s="1"/>
  <c r="O158" i="5"/>
  <c r="O353" i="5" s="1"/>
  <c r="O352" i="5"/>
  <c r="X353" i="5" s="1"/>
  <c r="H222" i="5"/>
  <c r="H352" i="5" s="1"/>
  <c r="I222" i="5"/>
  <c r="I352" i="5" s="1"/>
  <c r="E221" i="5"/>
  <c r="E351" i="5" s="1"/>
  <c r="B222" i="5"/>
  <c r="G221" i="5"/>
  <c r="G351" i="5" s="1"/>
  <c r="J220" i="5"/>
  <c r="J156" i="5"/>
  <c r="G157" i="5"/>
  <c r="D286" i="5"/>
  <c r="E158" i="5"/>
  <c r="E157" i="5"/>
  <c r="B286" i="5"/>
  <c r="J285" i="5"/>
  <c r="F286" i="5"/>
  <c r="H157" i="5"/>
  <c r="F157" i="5"/>
  <c r="D157" i="5"/>
  <c r="I286" i="5"/>
  <c r="E286" i="5"/>
  <c r="G286" i="5"/>
  <c r="H286" i="5"/>
  <c r="B157" i="5"/>
  <c r="B158" i="5"/>
  <c r="I157" i="5"/>
  <c r="I158" i="5"/>
  <c r="C157" i="5"/>
  <c r="C286" i="5"/>
  <c r="C158" i="5" l="1"/>
  <c r="F223" i="5"/>
  <c r="F353" i="5" s="1"/>
  <c r="D222" i="5"/>
  <c r="D352" i="5" s="1"/>
  <c r="J351" i="5"/>
  <c r="B352" i="5"/>
  <c r="G158" i="5"/>
  <c r="C222" i="5"/>
  <c r="C352" i="5" s="1"/>
  <c r="H158" i="5"/>
  <c r="F158" i="5"/>
  <c r="D158" i="5"/>
  <c r="H223" i="5"/>
  <c r="H353" i="5" s="1"/>
  <c r="C223" i="5"/>
  <c r="C353" i="5" s="1"/>
  <c r="I223" i="5"/>
  <c r="I353" i="5" s="1"/>
  <c r="E222" i="5"/>
  <c r="E352" i="5" s="1"/>
  <c r="B223" i="5"/>
  <c r="G222" i="5"/>
  <c r="G352" i="5" s="1"/>
  <c r="J286" i="5"/>
  <c r="C287" i="5"/>
  <c r="G287" i="5"/>
  <c r="J157" i="5"/>
  <c r="J221" i="5"/>
  <c r="F287" i="5"/>
  <c r="B287" i="5"/>
  <c r="D287" i="5"/>
  <c r="H287" i="5"/>
  <c r="E287" i="5"/>
  <c r="I287" i="5"/>
  <c r="J158" i="5" l="1"/>
  <c r="D223" i="5"/>
  <c r="D353" i="5" s="1"/>
  <c r="J352" i="5"/>
  <c r="B353" i="5"/>
  <c r="E223" i="5"/>
  <c r="E353" i="5" s="1"/>
  <c r="G223" i="5"/>
  <c r="G353" i="5" s="1"/>
  <c r="J287" i="5"/>
  <c r="H288" i="5"/>
  <c r="C288" i="5"/>
  <c r="E288" i="5"/>
  <c r="D288" i="5"/>
  <c r="B288" i="5"/>
  <c r="J222" i="5"/>
  <c r="I288" i="5"/>
  <c r="G288" i="5"/>
  <c r="F288" i="5"/>
  <c r="J353" i="5" l="1"/>
  <c r="J288" i="5"/>
  <c r="J223" i="5"/>
</calcChain>
</file>

<file path=xl/sharedStrings.xml><?xml version="1.0" encoding="utf-8"?>
<sst xmlns="http://schemas.openxmlformats.org/spreadsheetml/2006/main" count="269" uniqueCount="107">
  <si>
    <t>10歳台</t>
  </si>
  <si>
    <t>20歳台</t>
  </si>
  <si>
    <t>30歳台</t>
  </si>
  <si>
    <t>40歳台</t>
  </si>
  <si>
    <t>50歳台</t>
  </si>
  <si>
    <t>60歳台</t>
  </si>
  <si>
    <t>年齢ごとの状況</t>
  </si>
  <si>
    <t>増加</t>
  </si>
  <si>
    <t>横ばい</t>
  </si>
  <si>
    <t>急増</t>
  </si>
  <si>
    <t>制御</t>
  </si>
  <si>
    <t>先月と同様</t>
  </si>
  <si>
    <t>ワクチンの効果（％）</t>
  </si>
  <si>
    <t>＋ワクチン効果の入院率</t>
  </si>
  <si>
    <t>オリジナル中等症（入院必要）率</t>
  </si>
  <si>
    <t>オリジナル重症率</t>
  </si>
  <si>
    <t>↑初期値</t>
  </si>
  <si>
    <t>70歳台以上</t>
  </si>
  <si>
    <t>deltaCheck</t>
  </si>
  <si>
    <t>シナリオ変数</t>
  </si>
  <si>
    <t>治療薬の効果</t>
  </si>
  <si>
    <t>酸素需要を避けられる効果（％）</t>
  </si>
  <si>
    <t>＋治療薬</t>
  </si>
  <si>
    <t>modify重症</t>
  </si>
  <si>
    <t>オリジナル重症/オリジナル入院</t>
  </si>
  <si>
    <t>10歳未満</t>
  </si>
  <si>
    <t>中等症の入院期間（日数）</t>
  </si>
  <si>
    <t>重症者の入院期間（重症病床を占有していないときも含む日数）</t>
  </si>
  <si>
    <t>血中酸素濃度低下の前に治療薬の投与を受けられる割合（％）</t>
  </si>
  <si>
    <t>delta1-div3</t>
  </si>
  <si>
    <t>delta2-div3</t>
  </si>
  <si>
    <t>exp</t>
  </si>
  <si>
    <t>0s</t>
  </si>
  <si>
    <t>10s</t>
  </si>
  <si>
    <t>20s</t>
  </si>
  <si>
    <t>30s</t>
  </si>
  <si>
    <t>40s</t>
  </si>
  <si>
    <t>50s</t>
  </si>
  <si>
    <t>60s</t>
  </si>
  <si>
    <t>70s</t>
  </si>
  <si>
    <t>Ha</t>
  </si>
  <si>
    <t>Hb</t>
  </si>
  <si>
    <t>Hc</t>
  </si>
  <si>
    <t>Da</t>
  </si>
  <si>
    <t>Db</t>
  </si>
  <si>
    <t>Dc</t>
  </si>
  <si>
    <t>新規陽性者数</t>
  </si>
  <si>
    <t>全年齢</t>
  </si>
  <si>
    <t>重症病床を要する人</t>
  </si>
  <si>
    <t>I</t>
  </si>
  <si>
    <t>1日あたりの検査陽性者数</t>
  </si>
  <si>
    <t>酸素需要を要する人（重症者を含む）</t>
  </si>
  <si>
    <t>HcH</t>
  </si>
  <si>
    <t>HcD</t>
  </si>
  <si>
    <t>シミュレーション結果</t>
  </si>
  <si>
    <t>1週間後</t>
  </si>
  <si>
    <t>2週間後</t>
  </si>
  <si>
    <t>現在の重症者数</t>
  </si>
  <si>
    <t>現在の酸素投与を要する人の数（重症者を含む）</t>
  </si>
  <si>
    <t>酸素投与を要する人（重症者を含む）</t>
  </si>
  <si>
    <t>検査陽性者数の今週/先週比</t>
  </si>
  <si>
    <t>3週間後</t>
  </si>
  <si>
    <t>4週間後</t>
  </si>
  <si>
    <t>← 0以上の数字を入力。1週間の平均をとった小数も可</t>
  </si>
  <si>
    <t>← 0～100までの数字（小数も可）を入力。不明の場合、初期値から変更不要</t>
  </si>
  <si>
    <t>← 0以上の数字（小数）を入力。</t>
  </si>
  <si>
    <t>← 0以上の数字を入力。</t>
  </si>
  <si>
    <t>← 0～100までの数字を入力。</t>
  </si>
  <si>
    <t>← 0～100までの数字を入力。不明であれば0でも可</t>
  </si>
  <si>
    <r>
      <rPr>
        <sz val="11"/>
        <color rgb="FFFF0000"/>
        <rFont val="游ゴシック"/>
        <family val="2"/>
        <scheme val="minor"/>
      </rPr>
      <t>自宅療養や療養施設を積極的に利用</t>
    </r>
    <r>
      <rPr>
        <sz val="11"/>
        <color theme="1"/>
        <rFont val="游ゴシック"/>
        <family val="2"/>
        <scheme val="minor"/>
      </rPr>
      <t>した場合、必要と思われる確保病床数（酸素需要者の2.5倍）</t>
    </r>
  </si>
  <si>
    <r>
      <t>ハイリスク軽症者や、ハイリスクでなくとも中等症 I は</t>
    </r>
    <r>
      <rPr>
        <sz val="11"/>
        <color rgb="FFFF0000"/>
        <rFont val="游ゴシック"/>
        <family val="2"/>
        <scheme val="minor"/>
      </rPr>
      <t>基本的に入院</t>
    </r>
    <r>
      <rPr>
        <sz val="11"/>
        <color theme="1"/>
        <rFont val="游ゴシック"/>
        <family val="2"/>
        <scheme val="minor"/>
      </rPr>
      <t>させる場合、必要と思われる確保病床数（酸素需要者の4倍）</t>
    </r>
  </si>
  <si>
    <t>全療養者</t>
  </si>
  <si>
    <t>All</t>
  </si>
  <si>
    <t>RestA</t>
  </si>
  <si>
    <t>RestB</t>
  </si>
  <si>
    <t>RestC</t>
  </si>
  <si>
    <t>RestD</t>
  </si>
  <si>
    <t>RestE</t>
  </si>
  <si>
    <t>現在の全療養者数</t>
  </si>
  <si>
    <t>重症者（＝必要と思われる重症病床の確保数）</t>
  </si>
  <si>
    <t>← 0～100までの数字を入力。不明であれば、概数でも可</t>
  </si>
  <si>
    <t>ワクチン３回接種率（％）</t>
  </si>
  <si>
    <t>ワクチン２回接種率（％） ※３回接種者を含む</t>
  </si>
  <si>
    <t>デルタ株：（ワクチンなしで）酸素投与を要する率（％）</t>
  </si>
  <si>
    <t>← 0～100までの数字（小数も可）を入力。</t>
  </si>
  <si>
    <t>２回接種：感染予防</t>
  </si>
  <si>
    <t>３回接種：感染予防</t>
  </si>
  <si>
    <t>２回接種：入院・重症化予防</t>
  </si>
  <si>
    <t>３回接種：入院・重症化予防</t>
  </si>
  <si>
    <t>← 0～100までの数字を入力。酸素投与を要する潜在的リスクのある人のうち、どの程度の割合が実際に投薬を受けられるのデータはほとんどなく、不明であれば0のままで可</t>
  </si>
  <si>
    <t>ワクチン２回</t>
  </si>
  <si>
    <t>２回感染→入院ワクチン</t>
  </si>
  <si>
    <t>３回感染→入院ワクチン</t>
  </si>
  <si>
    <t>ワクチン０回</t>
  </si>
  <si>
    <t>ワクチン３回</t>
  </si>
  <si>
    <t>sensitiveSum</t>
  </si>
  <si>
    <t>snsitive0</t>
  </si>
  <si>
    <t>sensitive2</t>
  </si>
  <si>
    <t>sensitive3</t>
  </si>
  <si>
    <t>デルタ株：（ワクチンなしの）重症化率（％）</t>
  </si>
  <si>
    <t>　↑初期値（デルタ株主体の流行）</t>
  </si>
  <si>
    <t>　↑初期値
（オミクロン株主体の流行）</t>
  </si>
  <si>
    <t>↓流行している変異株に応じて、値を変更してください</t>
  </si>
  <si>
    <t>デルタ株と比べたときの流行株の重症化率（％）</t>
  </si>
  <si>
    <t>←  2以上の数字を入力。不明の場合、初期値から変更不要</t>
  </si>
  <si>
    <t>← 中等症の入院期間 +2 以上の数字を入力。不明の場合、初期値から変更不要</t>
  </si>
  <si>
    <t>← 0～100までの数字を入力。入院・重症化予防効果は、感染予防効果よりも高い値にする。（※この入院・重症化予防効果は、未接種者と接種者を比較する前向きコホート研究で得られる「追跡期間中に重症COVID-19に罹患するリスクが減る」という有効性を示しています。感染者を母集団として、入院や重症化の有無とワクチン接種の有無の関連を後ろ向き症例対照研究によって解析することで得られる「感染者が重症化しなくなる」という有効性で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</si>
</sst>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1" x14ac:knownFonts="1">
    <font>
      <sz val="11"/>
      <color theme="1"/>
      <name val="游ゴシック"/>
      <family val="2"/>
      <scheme val="minor"/>
    </font>
    <font>
      <b/>
      <sz val="11"/>
      <color theme="1"/>
      <name val="游ゴシック"/>
      <family val="2"/>
      <scheme val="minor"/>
    </font>
    <font>
      <sz val="11"/>
      <color rgb="FFFF0000"/>
      <name val="游ゴシック"/>
      <family val="2"/>
      <scheme val="minor"/>
    </font>
    <font>
      <sz val="11"/>
      <name val="游ゴシック"/>
      <family val="2"/>
      <scheme val="minor"/>
    </font>
    <font>
      <sz val="11"/>
      <color theme="9"/>
      <name val="游ゴシック"/>
      <family val="2"/>
      <scheme val="minor"/>
    </font>
    <font>
      <sz val="11"/>
      <color theme="6"/>
      <name val="游ゴシック"/>
      <family val="2"/>
      <scheme val="minor"/>
    </font>
    <font>
      <b/>
      <sz val="24"/>
      <color theme="1"/>
      <name val="游ゴシック"/>
      <family val="2"/>
      <scheme val="minor"/>
    </font>
    <font>
      <b/>
      <sz val="11"/>
      <color rgb="FFFF0000"/>
      <name val="游ゴシック"/>
      <family val="2"/>
      <scheme val="minor"/>
    </font>
    <font>
      <b/>
      <sz val="11"/>
      <color theme="4"/>
      <name val="游ゴシック"/>
      <family val="2"/>
      <scheme val="minor"/>
    </font>
    <font>
      <sz val="11"/>
      <color theme="4"/>
      <name val="游ゴシック"/>
      <family val="2"/>
      <scheme val="minor"/>
    </font>
    <font>
      <sz val="6"/>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rgb="FFFF99CC"/>
        <bgColor indexed="64"/>
      </patternFill>
    </fill>
    <fill>
      <patternFill patternType="solid">
        <fgColor rgb="FFFFB7DB"/>
        <bgColor indexed="64"/>
      </patternFill>
    </fill>
    <fill>
      <patternFill patternType="solid">
        <fgColor rgb="FFFFD9EC"/>
        <bgColor indexed="64"/>
      </patternFill>
    </fill>
    <fill>
      <patternFill patternType="solid">
        <fgColor rgb="FFFF71B8"/>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xf numFmtId="0" fontId="2" fillId="0" borderId="0" xfId="0" applyFont="1"/>
    <xf numFmtId="0" fontId="0" fillId="0" borderId="0" xfId="0" applyAlignment="1">
      <alignment horizontal="right"/>
    </xf>
    <xf numFmtId="177" fontId="0" fillId="0" borderId="0" xfId="0" applyNumberFormat="1"/>
    <xf numFmtId="0" fontId="0" fillId="0" borderId="0" xfId="0" applyAlignment="1">
      <alignment horizontal="center"/>
    </xf>
    <xf numFmtId="176" fontId="3" fillId="0" borderId="0" xfId="0" applyNumberFormat="1" applyFont="1"/>
    <xf numFmtId="0" fontId="3" fillId="0" borderId="0" xfId="0" applyFont="1"/>
    <xf numFmtId="0" fontId="4" fillId="0" borderId="0" xfId="0" applyFont="1"/>
    <xf numFmtId="0" fontId="5" fillId="0" borderId="0" xfId="0" applyFont="1"/>
    <xf numFmtId="0" fontId="0" fillId="0" borderId="0" xfId="0" applyNumberFormat="1"/>
    <xf numFmtId="0" fontId="0" fillId="0" borderId="0" xfId="0" applyNumberFormat="1" applyFill="1" applyBorder="1"/>
    <xf numFmtId="0" fontId="0" fillId="0" borderId="0" xfId="0" applyNumberFormat="1" applyFill="1"/>
    <xf numFmtId="0" fontId="3" fillId="0" borderId="0" xfId="0" applyNumberFormat="1" applyFont="1" applyFill="1" applyBorder="1"/>
    <xf numFmtId="0" fontId="0" fillId="2" borderId="1" xfId="0" applyFill="1" applyBorder="1" applyProtection="1">
      <protection locked="0"/>
    </xf>
    <xf numFmtId="0" fontId="0" fillId="3" borderId="1" xfId="0" applyFill="1" applyBorder="1" applyProtection="1">
      <protection locked="0"/>
    </xf>
    <xf numFmtId="1" fontId="5" fillId="0" borderId="0" xfId="0" applyNumberFormat="1" applyFont="1"/>
    <xf numFmtId="1" fontId="1" fillId="4" borderId="1" xfId="0" applyNumberFormat="1" applyFont="1" applyFill="1" applyBorder="1"/>
    <xf numFmtId="0" fontId="0" fillId="0" borderId="0" xfId="0" applyFont="1"/>
    <xf numFmtId="0" fontId="0" fillId="2" borderId="1" xfId="0" applyNumberFormat="1" applyFill="1" applyBorder="1" applyProtection="1">
      <protection locked="0"/>
    </xf>
    <xf numFmtId="0" fontId="3" fillId="3" borderId="1" xfId="0" applyNumberFormat="1" applyFont="1" applyFill="1" applyBorder="1" applyProtection="1">
      <protection locked="0"/>
    </xf>
    <xf numFmtId="0" fontId="0" fillId="3" borderId="1" xfId="0" applyNumberFormat="1" applyFill="1" applyBorder="1" applyProtection="1">
      <protection locked="0"/>
    </xf>
    <xf numFmtId="1" fontId="0" fillId="4" borderId="1" xfId="0" applyNumberFormat="1" applyFill="1" applyBorder="1"/>
    <xf numFmtId="0" fontId="1" fillId="0" borderId="0" xfId="0" applyFont="1" applyAlignment="1">
      <alignment horizontal="left"/>
    </xf>
    <xf numFmtId="1" fontId="1" fillId="5" borderId="1" xfId="0" applyNumberFormat="1" applyFont="1" applyFill="1" applyBorder="1"/>
    <xf numFmtId="1" fontId="0" fillId="5" borderId="1" xfId="0" applyNumberFormat="1" applyFill="1" applyBorder="1"/>
    <xf numFmtId="1" fontId="1" fillId="6" borderId="1" xfId="0" applyNumberFormat="1" applyFont="1" applyFill="1" applyBorder="1"/>
    <xf numFmtId="1" fontId="0" fillId="6" borderId="1" xfId="0" applyNumberFormat="1" applyFill="1" applyBorder="1"/>
    <xf numFmtId="1" fontId="1" fillId="7" borderId="1" xfId="0" applyNumberFormat="1" applyFont="1" applyFill="1" applyBorder="1"/>
    <xf numFmtId="1" fontId="0" fillId="7" borderId="1" xfId="0" applyNumberFormat="1" applyFill="1" applyBorder="1"/>
    <xf numFmtId="0" fontId="6" fillId="0" borderId="0" xfId="0" applyFont="1"/>
    <xf numFmtId="1" fontId="0" fillId="8" borderId="1" xfId="0" applyNumberFormat="1" applyFill="1" applyBorder="1"/>
    <xf numFmtId="1" fontId="0" fillId="9" borderId="1" xfId="0" applyNumberFormat="1" applyFill="1" applyBorder="1"/>
    <xf numFmtId="1" fontId="0" fillId="10" borderId="1" xfId="0" applyNumberFormat="1" applyFill="1" applyBorder="1"/>
    <xf numFmtId="1" fontId="0" fillId="11" borderId="1" xfId="0" applyNumberFormat="1" applyFill="1" applyBorder="1"/>
    <xf numFmtId="0" fontId="7" fillId="0" borderId="0" xfId="0" applyNumberFormat="1" applyFont="1"/>
    <xf numFmtId="0" fontId="7" fillId="0" borderId="0" xfId="0" applyNumberFormat="1" applyFont="1" applyFill="1" applyBorder="1"/>
    <xf numFmtId="0" fontId="2" fillId="0" borderId="0" xfId="0" applyFont="1" applyAlignment="1"/>
    <xf numFmtId="0" fontId="8" fillId="0" borderId="0" xfId="0" applyFont="1"/>
    <xf numFmtId="0" fontId="9" fillId="0" borderId="0" xfId="0" applyFont="1" applyAlignment="1"/>
    <xf numFmtId="1" fontId="7" fillId="0" borderId="0" xfId="0" applyNumberFormat="1" applyFont="1"/>
    <xf numFmtId="1" fontId="8" fillId="0" borderId="0" xfId="0" applyNumberFormat="1" applyFont="1"/>
  </cellXfs>
  <cellStyles count="1">
    <cellStyle name="標準" xfId="0" builtinId="0"/>
  </cellStyles>
  <dxfs count="0"/>
  <tableStyles count="0" defaultTableStyle="TableStyleMedium2" defaultPivotStyle="PivotStyleLight16"/>
  <colors>
    <mruColors>
      <color rgb="FFFF71B8"/>
      <color rgb="FFFFD9EC"/>
      <color rgb="FFFFB7DB"/>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75152</xdr:colOff>
      <xdr:row>0</xdr:row>
      <xdr:rowOff>135660</xdr:rowOff>
    </xdr:from>
    <xdr:to>
      <xdr:col>30</xdr:col>
      <xdr:colOff>554124</xdr:colOff>
      <xdr:row>17</xdr:row>
      <xdr:rowOff>157431</xdr:rowOff>
    </xdr:to>
    <xdr:sp macro="" textlink="">
      <xdr:nvSpPr>
        <xdr:cNvPr id="2" name="Rectangle: Rounded Corners 1">
          <a:extLst>
            <a:ext uri="{FF2B5EF4-FFF2-40B4-BE49-F238E27FC236}">
              <a16:creationId xmlns:a16="http://schemas.microsoft.com/office/drawing/2014/main" id="{5398568A-0FB6-4C23-9ED0-0F215344C225}"/>
            </a:ext>
          </a:extLst>
        </xdr:cNvPr>
        <xdr:cNvSpPr/>
      </xdr:nvSpPr>
      <xdr:spPr>
        <a:xfrm>
          <a:off x="15015795" y="135660"/>
          <a:ext cx="7772400" cy="2743200"/>
        </a:xfrm>
        <a:prstGeom prst="roundRect">
          <a:avLst/>
        </a:prstGeom>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l"/>
          <a:r>
            <a:rPr lang="ja-JP" altLang="en-US" sz="1100" b="1"/>
            <a:t>黄色のセル</a:t>
          </a:r>
          <a:r>
            <a:rPr lang="ja-JP" altLang="en-US" sz="1100"/>
            <a:t>に、「現状（１週間の平均でも可）」を入力してください。</a:t>
          </a:r>
          <a:endParaRPr lang="en-US" altLang="ja-JP" sz="1100"/>
        </a:p>
        <a:p>
          <a:pPr algn="l"/>
          <a:r>
            <a:rPr lang="ja-JP" altLang="en-US" sz="1100"/>
            <a:t>（</a:t>
          </a:r>
          <a:r>
            <a:rPr lang="ja-JP" altLang="en-US" sz="1100" u="sng"/>
            <a:t>オレンジ色のセル</a:t>
          </a:r>
          <a:r>
            <a:rPr lang="ja-JP" altLang="en-US" sz="1100"/>
            <a:t>は、変更しなくても大丈夫です。</a:t>
          </a:r>
          <a:endParaRPr lang="en-US" altLang="ja-JP" sz="1100"/>
        </a:p>
        <a:p>
          <a:pPr algn="l"/>
          <a:r>
            <a:rPr lang="ja-JP" altLang="en-US" sz="1100"/>
            <a:t>　データの更新や自治体ごとに分かっている状況などがあれば変更してください。）</a:t>
          </a:r>
          <a:endParaRPr lang="en-US" altLang="ja-JP" sz="1100"/>
        </a:p>
        <a:p>
          <a:pPr algn="l"/>
          <a:endParaRPr lang="en-US" altLang="ja-JP" sz="1100"/>
        </a:p>
        <a:p>
          <a:pPr algn="l"/>
          <a:r>
            <a:rPr lang="ja-JP" altLang="en-US" sz="1100"/>
            <a:t>この</a:t>
          </a:r>
          <a:r>
            <a:rPr lang="en-US" altLang="ja-JP" sz="1100"/>
            <a:t>EXCEL</a:t>
          </a:r>
          <a:r>
            <a:rPr lang="ja-JP" altLang="en-US" sz="1100"/>
            <a:t>ファイルのオリジナルや、詳しい説明資料は：</a:t>
          </a:r>
          <a:endParaRPr lang="en-US" altLang="ja-JP" sz="1100"/>
        </a:p>
        <a:p>
          <a:pPr algn="l"/>
          <a:endParaRPr lang="en-US" altLang="ja-JP" sz="1100"/>
        </a:p>
        <a:p>
          <a:pPr algn="l"/>
          <a:r>
            <a:rPr lang="en-US" altLang="ja-JP" sz="1100"/>
            <a:t>https://github.com/yukifuruse1217/COVIDhealthBurden</a:t>
          </a:r>
        </a:p>
        <a:p>
          <a:pPr algn="l"/>
          <a:endParaRPr lang="en-US" altLang="ja-JP" sz="1100"/>
        </a:p>
        <a:p>
          <a:pPr algn="l"/>
          <a:r>
            <a:rPr lang="ja-JP" altLang="en-US" sz="1100"/>
            <a:t>にあります。</a:t>
          </a:r>
          <a:endParaRPr lang="en-US" altLang="ja-JP" sz="1100"/>
        </a:p>
        <a:p>
          <a:pPr algn="l"/>
          <a:r>
            <a:rPr lang="ja-JP" altLang="en-US" sz="1100"/>
            <a:t>作業していておかしくなってしまったときは、オリジナルのファイルを再ダウンロードして使用してください。</a:t>
          </a:r>
          <a:endParaRPr lang="en-US" altLang="ja-JP" sz="1100"/>
        </a:p>
      </xdr:txBody>
    </xdr:sp>
    <xdr:clientData/>
  </xdr:twoCellAnchor>
  <xdr:twoCellAnchor>
    <xdr:from>
      <xdr:col>31</xdr:col>
      <xdr:colOff>166792</xdr:colOff>
      <xdr:row>0</xdr:row>
      <xdr:rowOff>135660</xdr:rowOff>
    </xdr:from>
    <xdr:to>
      <xdr:col>42</xdr:col>
      <xdr:colOff>161636</xdr:colOff>
      <xdr:row>17</xdr:row>
      <xdr:rowOff>157431</xdr:rowOff>
    </xdr:to>
    <xdr:sp macro="" textlink="">
      <xdr:nvSpPr>
        <xdr:cNvPr id="8" name="Rectangle: Rounded Corners 7">
          <a:extLst>
            <a:ext uri="{FF2B5EF4-FFF2-40B4-BE49-F238E27FC236}">
              <a16:creationId xmlns:a16="http://schemas.microsoft.com/office/drawing/2014/main" id="{2DEA8953-EA11-4101-99E4-6E527E8A50A2}"/>
            </a:ext>
          </a:extLst>
        </xdr:cNvPr>
        <xdr:cNvSpPr/>
      </xdr:nvSpPr>
      <xdr:spPr>
        <a:xfrm>
          <a:off x="23130701" y="135660"/>
          <a:ext cx="6725844" cy="2792680"/>
        </a:xfrm>
        <a:prstGeom prst="roundRect">
          <a:avLst/>
        </a:prstGeom>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l"/>
          <a:r>
            <a:rPr lang="en-US" altLang="ja-JP" sz="1100"/>
            <a:t>※ </a:t>
          </a:r>
          <a:r>
            <a:rPr lang="ja-JP" altLang="en-US" sz="1100" b="0"/>
            <a:t>さまざまなパラメータの</a:t>
          </a:r>
          <a:r>
            <a:rPr lang="ja-JP" altLang="en-US" sz="1100"/>
            <a:t>初期値</a:t>
          </a:r>
          <a:r>
            <a:rPr lang="ja-JP" altLang="en-US" sz="1100">
              <a:solidFill>
                <a:schemeClr val="dk1"/>
              </a:solidFill>
              <a:effectLst/>
              <a:latin typeface="+mn-lt"/>
              <a:ea typeface="+mn-ea"/>
              <a:cs typeface="+mn-cs"/>
            </a:rPr>
            <a:t>（オレンジ色のセルの値）</a:t>
          </a:r>
          <a:r>
            <a:rPr lang="ja-JP" altLang="en-US" sz="1100"/>
            <a:t>は、</a:t>
          </a:r>
          <a:r>
            <a:rPr lang="en-US" altLang="ja-JP" sz="1100"/>
            <a:t>2021</a:t>
          </a:r>
          <a:r>
            <a:rPr lang="ja-JP" altLang="en-US" sz="1100"/>
            <a:t>年</a:t>
          </a:r>
          <a:r>
            <a:rPr lang="en-US" altLang="ja-JP" sz="1100"/>
            <a:t>12</a:t>
          </a:r>
          <a:r>
            <a:rPr lang="ja-JP" altLang="en-US" sz="1100"/>
            <a:t>月末ごろまでのデータを参考にしています。今後の新しい知見にもとづいて修正が必要になるかもしれません。</a:t>
          </a:r>
          <a:endParaRPr lang="en-US" altLang="ja-JP" sz="1100"/>
        </a:p>
        <a:p>
          <a:pPr algn="l"/>
          <a:endParaRPr lang="en-US" sz="1100"/>
        </a:p>
        <a:p>
          <a:pPr algn="l"/>
          <a:r>
            <a:rPr lang="en-US" altLang="ja-JP" sz="1100"/>
            <a:t>※ </a:t>
          </a:r>
          <a:r>
            <a:rPr lang="ja-JP" altLang="en-US" sz="1100"/>
            <a:t>過去の波のピーク頃には、医療提供体制の逼迫によると思われる「重症化タイミングの遅れ」や「重症化率の上昇」が一部で見られました。これらの点は試算に考慮されていません。</a:t>
          </a:r>
          <a:r>
            <a:rPr lang="ja-JP" altLang="en-US" sz="1100" b="1" u="none"/>
            <a:t>医療提供体制の逼迫が起こった場合、酸素投与を要する人や重症者の予測は上振れする</a:t>
          </a:r>
          <a:r>
            <a:rPr lang="ja-JP" altLang="en-US" sz="1100"/>
            <a:t>可能性があります。</a:t>
          </a:r>
          <a:endParaRPr lang="en-US" sz="1100"/>
        </a:p>
      </xdr:txBody>
    </xdr:sp>
    <xdr:clientData/>
  </xdr:twoCellAnchor>
  <xdr:twoCellAnchor>
    <xdr:from>
      <xdr:col>14</xdr:col>
      <xdr:colOff>265657</xdr:colOff>
      <xdr:row>76</xdr:row>
      <xdr:rowOff>371926</xdr:rowOff>
    </xdr:from>
    <xdr:to>
      <xdr:col>23</xdr:col>
      <xdr:colOff>126999</xdr:colOff>
      <xdr:row>88</xdr:row>
      <xdr:rowOff>9071</xdr:rowOff>
    </xdr:to>
    <xdr:sp macro="" textlink="">
      <xdr:nvSpPr>
        <xdr:cNvPr id="4" name="Rectangle: Rounded Corners 3">
          <a:extLst>
            <a:ext uri="{FF2B5EF4-FFF2-40B4-BE49-F238E27FC236}">
              <a16:creationId xmlns:a16="http://schemas.microsoft.com/office/drawing/2014/main" id="{1F585ABF-AE10-48AF-9F7A-04C3EA5F4A5C}"/>
            </a:ext>
          </a:extLst>
        </xdr:cNvPr>
        <xdr:cNvSpPr/>
      </xdr:nvSpPr>
      <xdr:spPr>
        <a:xfrm>
          <a:off x="12775157" y="7810497"/>
          <a:ext cx="5331413" cy="2022931"/>
        </a:xfrm>
        <a:prstGeom prst="roundRect">
          <a:avLst/>
        </a:prstGeom>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４週間にわたって同じ感染拡大スピードでありつづける、と想定したときの予測です。その通りになる蓋然性は高くなく、未来になるほど感染拡大スピードの変化によって予測のずれが大きくなる可能性があります。</a:t>
          </a: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・全療養者に関しては、入院しなかった人の療養期間を一律で</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日間と想定した概算になります。</a:t>
          </a:r>
          <a:endParaRPr 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V353"/>
  <sheetViews>
    <sheetView tabSelected="1" topLeftCell="A76" zoomScale="70" zoomScaleNormal="70" zoomScaleSheetLayoutView="40" workbookViewId="0">
      <selection activeCell="C93" sqref="C93"/>
    </sheetView>
  </sheetViews>
  <sheetFormatPr defaultRowHeight="18.75" x14ac:dyDescent="0.4"/>
  <cols>
    <col min="1" max="1" width="66" bestFit="1" customWidth="1"/>
    <col min="12" max="74" width="8.75" customWidth="1"/>
  </cols>
  <sheetData>
    <row r="1" spans="1:10" x14ac:dyDescent="0.4">
      <c r="A1" s="1" t="s">
        <v>6</v>
      </c>
      <c r="J1" s="10"/>
    </row>
    <row r="2" spans="1:10" x14ac:dyDescent="0.4">
      <c r="B2" t="s">
        <v>25</v>
      </c>
      <c r="C2" t="s">
        <v>0</v>
      </c>
      <c r="D2" t="s">
        <v>1</v>
      </c>
      <c r="E2" t="s">
        <v>2</v>
      </c>
      <c r="F2" t="s">
        <v>3</v>
      </c>
      <c r="G2" t="s">
        <v>4</v>
      </c>
      <c r="H2" t="s">
        <v>5</v>
      </c>
      <c r="I2" t="s">
        <v>17</v>
      </c>
      <c r="J2" s="10"/>
    </row>
    <row r="3" spans="1:10" x14ac:dyDescent="0.4">
      <c r="A3" s="5" t="s">
        <v>50</v>
      </c>
      <c r="B3" s="19">
        <v>115.28571428571429</v>
      </c>
      <c r="C3" s="19">
        <v>288.85714285714283</v>
      </c>
      <c r="D3" s="19">
        <v>383.14285714285717</v>
      </c>
      <c r="E3" s="19">
        <v>180.14285714285714</v>
      </c>
      <c r="F3" s="19">
        <v>190</v>
      </c>
      <c r="G3" s="19">
        <v>130</v>
      </c>
      <c r="H3" s="19">
        <v>62.285714285714285</v>
      </c>
      <c r="I3" s="19">
        <v>76.714285714285708</v>
      </c>
      <c r="J3" s="11" t="s">
        <v>63</v>
      </c>
    </row>
    <row r="4" spans="1:10" x14ac:dyDescent="0.4">
      <c r="A4" s="5" t="s">
        <v>82</v>
      </c>
      <c r="B4" s="14">
        <v>0</v>
      </c>
      <c r="C4" s="14">
        <v>63.3</v>
      </c>
      <c r="D4" s="14">
        <v>80.2</v>
      </c>
      <c r="E4" s="14">
        <v>81.3</v>
      </c>
      <c r="F4" s="14">
        <v>84.1</v>
      </c>
      <c r="G4" s="14">
        <v>91.2</v>
      </c>
      <c r="H4" s="14">
        <v>90.6</v>
      </c>
      <c r="I4" s="14">
        <v>94.9</v>
      </c>
      <c r="J4" s="11" t="s">
        <v>80</v>
      </c>
    </row>
    <row r="5" spans="1:10" x14ac:dyDescent="0.4">
      <c r="A5" s="5" t="s">
        <v>81</v>
      </c>
      <c r="B5" s="14">
        <v>0</v>
      </c>
      <c r="C5" s="14">
        <v>0</v>
      </c>
      <c r="D5" s="14">
        <v>2.2000000000000002</v>
      </c>
      <c r="E5" s="14">
        <v>2.1</v>
      </c>
      <c r="F5" s="14">
        <v>2.2999999999999998</v>
      </c>
      <c r="G5" s="14">
        <v>2.2000000000000002</v>
      </c>
      <c r="H5" s="14">
        <v>1.6</v>
      </c>
      <c r="I5" s="14">
        <v>0.9</v>
      </c>
      <c r="J5" s="11" t="s">
        <v>80</v>
      </c>
    </row>
    <row r="6" spans="1:10" x14ac:dyDescent="0.4">
      <c r="J6" s="12"/>
    </row>
    <row r="7" spans="1:10" x14ac:dyDescent="0.4">
      <c r="A7" s="5" t="s">
        <v>83</v>
      </c>
      <c r="B7" s="20">
        <v>1</v>
      </c>
      <c r="C7" s="20">
        <v>1</v>
      </c>
      <c r="D7" s="20">
        <v>1.5</v>
      </c>
      <c r="E7" s="20">
        <v>5</v>
      </c>
      <c r="F7" s="20">
        <v>10</v>
      </c>
      <c r="G7" s="20">
        <v>15</v>
      </c>
      <c r="H7" s="20">
        <v>25</v>
      </c>
      <c r="I7" s="20">
        <v>30</v>
      </c>
      <c r="J7" s="13" t="s">
        <v>64</v>
      </c>
    </row>
    <row r="8" spans="1:10" x14ac:dyDescent="0.4">
      <c r="A8" s="3" t="s">
        <v>16</v>
      </c>
      <c r="B8" s="4">
        <v>1</v>
      </c>
      <c r="C8" s="4">
        <v>1</v>
      </c>
      <c r="D8" s="4">
        <v>1.5</v>
      </c>
      <c r="E8" s="4">
        <v>5</v>
      </c>
      <c r="F8" s="4">
        <v>10</v>
      </c>
      <c r="G8" s="4">
        <v>15</v>
      </c>
      <c r="H8" s="4">
        <v>25</v>
      </c>
      <c r="I8" s="4">
        <v>30</v>
      </c>
      <c r="J8" s="12"/>
    </row>
    <row r="9" spans="1:10" x14ac:dyDescent="0.4">
      <c r="J9" s="12"/>
    </row>
    <row r="10" spans="1:10" x14ac:dyDescent="0.4">
      <c r="A10" s="5" t="s">
        <v>99</v>
      </c>
      <c r="B10" s="20">
        <v>0.1</v>
      </c>
      <c r="C10" s="20">
        <v>0.1</v>
      </c>
      <c r="D10" s="20">
        <v>0.1</v>
      </c>
      <c r="E10" s="20">
        <v>0.6</v>
      </c>
      <c r="F10" s="20">
        <v>1.5</v>
      </c>
      <c r="G10" s="20">
        <v>4</v>
      </c>
      <c r="H10" s="20">
        <v>8</v>
      </c>
      <c r="I10" s="20">
        <v>11</v>
      </c>
      <c r="J10" s="13" t="s">
        <v>64</v>
      </c>
    </row>
    <row r="11" spans="1:10" x14ac:dyDescent="0.4">
      <c r="A11" s="3" t="s">
        <v>16</v>
      </c>
      <c r="B11" s="4">
        <v>0.1</v>
      </c>
      <c r="C11" s="4">
        <v>0.1</v>
      </c>
      <c r="D11" s="4">
        <v>0.1</v>
      </c>
      <c r="E11" s="4">
        <v>0.6</v>
      </c>
      <c r="F11" s="4">
        <v>1.5</v>
      </c>
      <c r="G11" s="4">
        <v>4</v>
      </c>
      <c r="H11" s="4">
        <v>8</v>
      </c>
      <c r="I11" s="4">
        <v>11</v>
      </c>
      <c r="J11" s="12"/>
    </row>
    <row r="12" spans="1:10" x14ac:dyDescent="0.4">
      <c r="A12" s="3"/>
      <c r="B12" s="4"/>
      <c r="C12" s="4"/>
      <c r="D12" s="4"/>
      <c r="E12" s="4"/>
      <c r="F12" s="4"/>
      <c r="G12" s="4"/>
      <c r="H12" s="4"/>
      <c r="I12" s="4"/>
      <c r="J12" s="12"/>
    </row>
    <row r="13" spans="1:10" x14ac:dyDescent="0.4">
      <c r="A13" s="3"/>
      <c r="B13" s="1" t="s">
        <v>102</v>
      </c>
      <c r="C13" s="4"/>
      <c r="D13" s="4"/>
      <c r="E13" s="4"/>
      <c r="F13" s="4"/>
      <c r="G13" s="4"/>
      <c r="H13" s="4"/>
      <c r="I13" s="4"/>
      <c r="J13" s="12"/>
    </row>
    <row r="14" spans="1:10" x14ac:dyDescent="0.4">
      <c r="A14" s="5" t="s">
        <v>103</v>
      </c>
      <c r="B14" s="15">
        <v>60</v>
      </c>
      <c r="C14" s="40">
        <v>60</v>
      </c>
      <c r="D14" s="41">
        <v>100</v>
      </c>
      <c r="F14" s="13" t="s">
        <v>84</v>
      </c>
      <c r="G14" s="4"/>
      <c r="H14" s="4"/>
      <c r="I14" s="4"/>
      <c r="J14" s="12"/>
    </row>
    <row r="15" spans="1:10" x14ac:dyDescent="0.4">
      <c r="A15" s="3"/>
      <c r="C15" s="37" t="s">
        <v>101</v>
      </c>
      <c r="E15" s="4"/>
      <c r="F15" s="4"/>
      <c r="G15" s="4"/>
      <c r="H15" s="4"/>
      <c r="I15" s="4"/>
      <c r="J15" s="12"/>
    </row>
    <row r="16" spans="1:10" x14ac:dyDescent="0.4">
      <c r="A16" s="3"/>
      <c r="C16" s="37"/>
      <c r="D16" s="39" t="s">
        <v>100</v>
      </c>
      <c r="E16" s="4"/>
      <c r="F16" s="4"/>
      <c r="G16" s="4"/>
      <c r="H16" s="4"/>
      <c r="I16" s="4"/>
      <c r="J16" s="12"/>
    </row>
    <row r="17" spans="1:12" x14ac:dyDescent="0.4">
      <c r="J17" s="12"/>
    </row>
    <row r="18" spans="1:12" x14ac:dyDescent="0.4">
      <c r="A18" s="5" t="s">
        <v>26</v>
      </c>
      <c r="B18" s="15">
        <v>9</v>
      </c>
      <c r="C18" s="15">
        <v>9</v>
      </c>
      <c r="D18" s="15">
        <v>9</v>
      </c>
      <c r="E18" s="15">
        <v>9</v>
      </c>
      <c r="F18" s="15">
        <v>9</v>
      </c>
      <c r="G18" s="15">
        <v>10</v>
      </c>
      <c r="H18" s="15">
        <v>11</v>
      </c>
      <c r="I18" s="15">
        <v>14</v>
      </c>
      <c r="J18" s="11" t="s">
        <v>104</v>
      </c>
    </row>
    <row r="19" spans="1:12" x14ac:dyDescent="0.4">
      <c r="A19" s="3" t="s">
        <v>16</v>
      </c>
      <c r="B19">
        <v>9</v>
      </c>
      <c r="C19">
        <v>9</v>
      </c>
      <c r="D19">
        <v>9</v>
      </c>
      <c r="E19">
        <v>9</v>
      </c>
      <c r="F19">
        <v>9</v>
      </c>
      <c r="G19">
        <v>10</v>
      </c>
      <c r="H19">
        <v>11</v>
      </c>
      <c r="I19">
        <v>14</v>
      </c>
      <c r="J19" s="12"/>
    </row>
    <row r="20" spans="1:12" x14ac:dyDescent="0.4">
      <c r="J20" s="12"/>
    </row>
    <row r="21" spans="1:12" x14ac:dyDescent="0.4">
      <c r="A21" s="5" t="s">
        <v>27</v>
      </c>
      <c r="B21" s="15">
        <v>14</v>
      </c>
      <c r="C21" s="15">
        <v>14</v>
      </c>
      <c r="D21" s="15">
        <v>14</v>
      </c>
      <c r="E21" s="15">
        <v>14</v>
      </c>
      <c r="F21" s="15">
        <v>14</v>
      </c>
      <c r="G21" s="15">
        <v>15</v>
      </c>
      <c r="H21" s="15">
        <v>17</v>
      </c>
      <c r="I21" s="15">
        <v>20</v>
      </c>
      <c r="J21" s="11" t="s">
        <v>105</v>
      </c>
    </row>
    <row r="22" spans="1:12" x14ac:dyDescent="0.4">
      <c r="A22" s="3" t="s">
        <v>16</v>
      </c>
      <c r="B22">
        <v>14</v>
      </c>
      <c r="C22">
        <v>14</v>
      </c>
      <c r="D22">
        <v>14</v>
      </c>
      <c r="E22">
        <v>14</v>
      </c>
      <c r="F22">
        <v>14</v>
      </c>
      <c r="G22">
        <v>15</v>
      </c>
      <c r="H22">
        <v>17</v>
      </c>
      <c r="I22">
        <v>20</v>
      </c>
      <c r="J22" s="12"/>
    </row>
    <row r="23" spans="1:12" x14ac:dyDescent="0.4">
      <c r="A23" s="3"/>
      <c r="J23" s="12"/>
    </row>
    <row r="24" spans="1:12" x14ac:dyDescent="0.4">
      <c r="A24" s="23" t="s">
        <v>60</v>
      </c>
      <c r="B24" s="14">
        <v>3.32</v>
      </c>
      <c r="C24" t="s">
        <v>65</v>
      </c>
      <c r="J24" s="12"/>
    </row>
    <row r="25" spans="1:12" x14ac:dyDescent="0.4">
      <c r="A25" s="3"/>
      <c r="J25" s="12"/>
    </row>
    <row r="26" spans="1:12" x14ac:dyDescent="0.4">
      <c r="A26" s="1"/>
      <c r="J26" s="12"/>
    </row>
    <row r="27" spans="1:12" x14ac:dyDescent="0.4">
      <c r="A27" s="1" t="s">
        <v>58</v>
      </c>
      <c r="B27" s="14">
        <v>77</v>
      </c>
      <c r="C27" t="s">
        <v>66</v>
      </c>
      <c r="J27" s="12"/>
    </row>
    <row r="28" spans="1:12" x14ac:dyDescent="0.4">
      <c r="A28" s="1" t="s">
        <v>57</v>
      </c>
      <c r="B28" s="14">
        <v>2</v>
      </c>
      <c r="C28" t="s">
        <v>66</v>
      </c>
      <c r="J28" s="10"/>
    </row>
    <row r="29" spans="1:12" x14ac:dyDescent="0.4">
      <c r="A29" s="1" t="s">
        <v>78</v>
      </c>
      <c r="B29" s="14">
        <v>10078</v>
      </c>
      <c r="C29" t="s">
        <v>66</v>
      </c>
      <c r="J29" s="10"/>
    </row>
    <row r="30" spans="1:12" x14ac:dyDescent="0.4">
      <c r="J30" s="10"/>
    </row>
    <row r="31" spans="1:12" x14ac:dyDescent="0.4">
      <c r="A31" s="1" t="s">
        <v>12</v>
      </c>
      <c r="B31" s="1" t="s">
        <v>102</v>
      </c>
      <c r="J31" s="10"/>
    </row>
    <row r="32" spans="1:12" x14ac:dyDescent="0.4">
      <c r="A32" s="5" t="s">
        <v>85</v>
      </c>
      <c r="B32" s="21">
        <v>30</v>
      </c>
      <c r="C32" s="35">
        <v>30</v>
      </c>
      <c r="D32" s="38">
        <v>60</v>
      </c>
      <c r="F32" t="s">
        <v>67</v>
      </c>
      <c r="L32" s="10"/>
    </row>
    <row r="33" spans="1:6" x14ac:dyDescent="0.4">
      <c r="A33" s="5" t="s">
        <v>87</v>
      </c>
      <c r="B33" s="21">
        <v>70</v>
      </c>
      <c r="C33" s="35">
        <v>70</v>
      </c>
      <c r="D33" s="38">
        <v>90</v>
      </c>
      <c r="F33" t="s">
        <v>106</v>
      </c>
    </row>
    <row r="34" spans="1:6" x14ac:dyDescent="0.4">
      <c r="A34" s="5" t="s">
        <v>86</v>
      </c>
      <c r="B34" s="21">
        <v>60</v>
      </c>
      <c r="C34" s="35">
        <v>60</v>
      </c>
      <c r="D34" s="38">
        <v>90</v>
      </c>
      <c r="F34" t="s">
        <v>67</v>
      </c>
    </row>
    <row r="35" spans="1:6" x14ac:dyDescent="0.4">
      <c r="A35" s="5" t="s">
        <v>88</v>
      </c>
      <c r="B35" s="21">
        <v>85</v>
      </c>
      <c r="C35" s="36">
        <v>85</v>
      </c>
      <c r="D35" s="38">
        <v>95</v>
      </c>
      <c r="F35" t="s">
        <v>106</v>
      </c>
    </row>
    <row r="36" spans="1:6" x14ac:dyDescent="0.4">
      <c r="C36" s="37" t="s">
        <v>101</v>
      </c>
    </row>
    <row r="37" spans="1:6" x14ac:dyDescent="0.4">
      <c r="D37" s="39" t="s">
        <v>100</v>
      </c>
    </row>
    <row r="38" spans="1:6" x14ac:dyDescent="0.4">
      <c r="A38" s="1" t="s">
        <v>20</v>
      </c>
    </row>
    <row r="39" spans="1:6" x14ac:dyDescent="0.4">
      <c r="A39" s="5" t="s">
        <v>28</v>
      </c>
      <c r="B39" s="21">
        <v>5</v>
      </c>
      <c r="C39" s="10">
        <v>0</v>
      </c>
      <c r="E39" t="s">
        <v>89</v>
      </c>
    </row>
    <row r="40" spans="1:6" x14ac:dyDescent="0.4">
      <c r="A40" s="5" t="s">
        <v>21</v>
      </c>
      <c r="B40" s="21">
        <v>70</v>
      </c>
      <c r="C40" s="10">
        <v>70</v>
      </c>
      <c r="E40" t="s">
        <v>68</v>
      </c>
    </row>
    <row r="41" spans="1:6" x14ac:dyDescent="0.4">
      <c r="C41" s="3" t="s">
        <v>16</v>
      </c>
    </row>
    <row r="44" spans="1:6" hidden="1" x14ac:dyDescent="0.4">
      <c r="A44" t="s">
        <v>19</v>
      </c>
      <c r="C44">
        <v>5</v>
      </c>
    </row>
    <row r="45" spans="1:6" hidden="1" x14ac:dyDescent="0.4">
      <c r="A45" s="8" t="s">
        <v>31</v>
      </c>
      <c r="B45" s="8">
        <f>B24^(1/7)</f>
        <v>1.1869933822451408</v>
      </c>
      <c r="C45" s="8">
        <f>IF(C44=5,B45,IF(C44=6,1,IF(C44=7,0.85^(1/5),"")))</f>
        <v>1.1869933822451408</v>
      </c>
    </row>
    <row r="46" spans="1:6" hidden="1" x14ac:dyDescent="0.4"/>
    <row r="47" spans="1:6" hidden="1" x14ac:dyDescent="0.4"/>
    <row r="48" spans="1:6" hidden="1" x14ac:dyDescent="0.4">
      <c r="A48" t="s">
        <v>91</v>
      </c>
      <c r="B48">
        <f>(1-$B$33/100)/(1-$B$32/100)</f>
        <v>0.42857142857142866</v>
      </c>
    </row>
    <row r="49" spans="1:10" hidden="1" x14ac:dyDescent="0.4">
      <c r="A49" t="s">
        <v>92</v>
      </c>
      <c r="B49">
        <f>(1-$B$35/100)/(1-$B$34/100)</f>
        <v>0.37500000000000006</v>
      </c>
    </row>
    <row r="50" spans="1:10" hidden="1" x14ac:dyDescent="0.4"/>
    <row r="51" spans="1:10" hidden="1" x14ac:dyDescent="0.4">
      <c r="A51" t="s">
        <v>93</v>
      </c>
      <c r="B51">
        <f>1-B52-B53</f>
        <v>1</v>
      </c>
      <c r="C51">
        <f t="shared" ref="C51:I51" si="0">1-C52-C53</f>
        <v>0.36699999999999999</v>
      </c>
      <c r="D51">
        <f t="shared" si="0"/>
        <v>0.19799999999999998</v>
      </c>
      <c r="E51">
        <f t="shared" si="0"/>
        <v>0.18699999999999997</v>
      </c>
      <c r="F51">
        <f t="shared" si="0"/>
        <v>0.15900000000000006</v>
      </c>
      <c r="G51">
        <f t="shared" si="0"/>
        <v>8.7999999999999981E-2</v>
      </c>
      <c r="H51">
        <f t="shared" si="0"/>
        <v>9.3999999999999986E-2</v>
      </c>
      <c r="I51">
        <f t="shared" si="0"/>
        <v>5.1000000000000052E-2</v>
      </c>
    </row>
    <row r="52" spans="1:10" hidden="1" x14ac:dyDescent="0.4">
      <c r="A52" t="s">
        <v>90</v>
      </c>
      <c r="B52">
        <f>(B4-B5)/100</f>
        <v>0</v>
      </c>
      <c r="C52">
        <f t="shared" ref="C52:I52" si="1">(C4-C5)/100</f>
        <v>0.63300000000000001</v>
      </c>
      <c r="D52">
        <f t="shared" si="1"/>
        <v>0.78</v>
      </c>
      <c r="E52">
        <f t="shared" si="1"/>
        <v>0.79200000000000004</v>
      </c>
      <c r="F52">
        <f t="shared" si="1"/>
        <v>0.81799999999999995</v>
      </c>
      <c r="G52">
        <f t="shared" si="1"/>
        <v>0.89</v>
      </c>
      <c r="H52">
        <f t="shared" si="1"/>
        <v>0.89</v>
      </c>
      <c r="I52">
        <f t="shared" si="1"/>
        <v>0.94</v>
      </c>
    </row>
    <row r="53" spans="1:10" hidden="1" x14ac:dyDescent="0.4">
      <c r="A53" t="s">
        <v>94</v>
      </c>
      <c r="B53">
        <f>B5/100</f>
        <v>0</v>
      </c>
      <c r="C53">
        <f t="shared" ref="C53:I53" si="2">C5/100</f>
        <v>0</v>
      </c>
      <c r="D53">
        <f t="shared" si="2"/>
        <v>2.2000000000000002E-2</v>
      </c>
      <c r="E53">
        <f t="shared" si="2"/>
        <v>2.1000000000000001E-2</v>
      </c>
      <c r="F53">
        <f t="shared" si="2"/>
        <v>2.3E-2</v>
      </c>
      <c r="G53">
        <f t="shared" si="2"/>
        <v>2.2000000000000002E-2</v>
      </c>
      <c r="H53">
        <f t="shared" si="2"/>
        <v>1.6E-2</v>
      </c>
      <c r="I53">
        <f t="shared" si="2"/>
        <v>9.0000000000000011E-3</v>
      </c>
    </row>
    <row r="54" spans="1:10" hidden="1" x14ac:dyDescent="0.4"/>
    <row r="55" spans="1:10" hidden="1" x14ac:dyDescent="0.4">
      <c r="A55" t="s">
        <v>96</v>
      </c>
      <c r="B55">
        <f>B51</f>
        <v>1</v>
      </c>
      <c r="C55">
        <f t="shared" ref="C55:H55" si="3">C51</f>
        <v>0.36699999999999999</v>
      </c>
      <c r="D55">
        <f t="shared" si="3"/>
        <v>0.19799999999999998</v>
      </c>
      <c r="E55">
        <f t="shared" si="3"/>
        <v>0.18699999999999997</v>
      </c>
      <c r="F55">
        <f t="shared" si="3"/>
        <v>0.15900000000000006</v>
      </c>
      <c r="G55">
        <f t="shared" si="3"/>
        <v>8.7999999999999981E-2</v>
      </c>
      <c r="H55">
        <f t="shared" si="3"/>
        <v>9.3999999999999986E-2</v>
      </c>
      <c r="I55">
        <f>I51</f>
        <v>5.1000000000000052E-2</v>
      </c>
    </row>
    <row r="56" spans="1:10" hidden="1" x14ac:dyDescent="0.4">
      <c r="A56" t="s">
        <v>97</v>
      </c>
      <c r="B56">
        <f>B52*(1-$B$32/100)</f>
        <v>0</v>
      </c>
      <c r="C56">
        <f t="shared" ref="C56:H56" si="4">C52*(1-$B$32/100)</f>
        <v>0.44309999999999999</v>
      </c>
      <c r="D56">
        <f t="shared" si="4"/>
        <v>0.54599999999999993</v>
      </c>
      <c r="E56">
        <f t="shared" si="4"/>
        <v>0.5544</v>
      </c>
      <c r="F56">
        <f t="shared" si="4"/>
        <v>0.57259999999999989</v>
      </c>
      <c r="G56">
        <f t="shared" si="4"/>
        <v>0.623</v>
      </c>
      <c r="H56">
        <f t="shared" si="4"/>
        <v>0.623</v>
      </c>
      <c r="I56">
        <f>I52*(1-$B$32/100)</f>
        <v>0.65799999999999992</v>
      </c>
    </row>
    <row r="57" spans="1:10" hidden="1" x14ac:dyDescent="0.4">
      <c r="A57" t="s">
        <v>98</v>
      </c>
      <c r="B57">
        <f>B53*(1-$B$34/100)</f>
        <v>0</v>
      </c>
      <c r="C57">
        <f t="shared" ref="C57:H57" si="5">C53*(1-$B$34/100)</f>
        <v>0</v>
      </c>
      <c r="D57">
        <f t="shared" si="5"/>
        <v>8.8000000000000005E-3</v>
      </c>
      <c r="E57">
        <f t="shared" si="5"/>
        <v>8.4000000000000012E-3</v>
      </c>
      <c r="F57">
        <f t="shared" si="5"/>
        <v>9.1999999999999998E-3</v>
      </c>
      <c r="G57">
        <f t="shared" si="5"/>
        <v>8.8000000000000005E-3</v>
      </c>
      <c r="H57">
        <f t="shared" si="5"/>
        <v>6.4000000000000003E-3</v>
      </c>
      <c r="I57">
        <f>I53*(1-$B$34/100)</f>
        <v>3.6000000000000008E-3</v>
      </c>
    </row>
    <row r="58" spans="1:10" hidden="1" x14ac:dyDescent="0.4"/>
    <row r="59" spans="1:10" hidden="1" x14ac:dyDescent="0.4">
      <c r="A59" t="s">
        <v>95</v>
      </c>
      <c r="B59">
        <f>SUM(B55:B57)</f>
        <v>1</v>
      </c>
      <c r="C59">
        <f t="shared" ref="C59:H59" si="6">SUM(C55:C57)</f>
        <v>0.81010000000000004</v>
      </c>
      <c r="D59">
        <f t="shared" si="6"/>
        <v>0.75279999999999991</v>
      </c>
      <c r="E59">
        <f t="shared" si="6"/>
        <v>0.74979999999999991</v>
      </c>
      <c r="F59">
        <f t="shared" si="6"/>
        <v>0.7407999999999999</v>
      </c>
      <c r="G59">
        <f t="shared" si="6"/>
        <v>0.7198</v>
      </c>
      <c r="H59">
        <f t="shared" si="6"/>
        <v>0.72339999999999993</v>
      </c>
      <c r="I59">
        <f>SUM(I55:I57)</f>
        <v>0.71260000000000001</v>
      </c>
    </row>
    <row r="60" spans="1:10" hidden="1" x14ac:dyDescent="0.4"/>
    <row r="61" spans="1:10" hidden="1" x14ac:dyDescent="0.4">
      <c r="A61" s="2" t="s">
        <v>14</v>
      </c>
      <c r="B61" s="6">
        <f t="shared" ref="B61:H61" si="7">B7/100*$B$14/100</f>
        <v>6.0000000000000001E-3</v>
      </c>
      <c r="C61" s="6">
        <f t="shared" si="7"/>
        <v>6.0000000000000001E-3</v>
      </c>
      <c r="D61" s="6">
        <f t="shared" si="7"/>
        <v>8.9999999999999993E-3</v>
      </c>
      <c r="E61" s="6">
        <f t="shared" si="7"/>
        <v>0.03</v>
      </c>
      <c r="F61" s="6">
        <f t="shared" si="7"/>
        <v>0.06</v>
      </c>
      <c r="G61" s="6">
        <f t="shared" si="7"/>
        <v>0.09</v>
      </c>
      <c r="H61" s="6">
        <f t="shared" si="7"/>
        <v>0.15</v>
      </c>
      <c r="I61" s="6">
        <f>I7/100*$B$14/100</f>
        <v>0.18</v>
      </c>
      <c r="J61" s="6"/>
    </row>
    <row r="62" spans="1:10" hidden="1" x14ac:dyDescent="0.4"/>
    <row r="63" spans="1:10" hidden="1" x14ac:dyDescent="0.4"/>
    <row r="64" spans="1:10" hidden="1" x14ac:dyDescent="0.4">
      <c r="A64" t="s">
        <v>13</v>
      </c>
      <c r="B64">
        <f>B55/B59*B61+B56/B59*B61*$B$48+B57/B59*B61*$B$49</f>
        <v>6.0000000000000001E-3</v>
      </c>
      <c r="C64">
        <f t="shared" ref="C64:H64" si="8">C55/C59*C61+C56/C59*C61*$B$48+C57/C59*C61*$B$49</f>
        <v>4.1246759659301323E-3</v>
      </c>
      <c r="D64">
        <f t="shared" si="8"/>
        <v>5.2041710945802348E-3</v>
      </c>
      <c r="E64">
        <f t="shared" si="8"/>
        <v>1.7114563883702322E-2</v>
      </c>
      <c r="F64">
        <f t="shared" si="8"/>
        <v>3.3033207343412536E-2</v>
      </c>
      <c r="G64">
        <f t="shared" si="8"/>
        <v>4.479994442900806E-2</v>
      </c>
      <c r="H64">
        <f t="shared" si="8"/>
        <v>7.5352502073541619E-2</v>
      </c>
      <c r="I64">
        <f>I55/I59*I61+I56/I59*I61*$B$48+I57/I59*I61*$B$49</f>
        <v>8.4455515015436439E-2</v>
      </c>
    </row>
    <row r="65" spans="1:14" hidden="1" x14ac:dyDescent="0.4">
      <c r="A65" s="8" t="s">
        <v>22</v>
      </c>
      <c r="B65" s="8">
        <f>B64*(1-$B$39/100*$B$40/100)</f>
        <v>5.79E-3</v>
      </c>
      <c r="C65" s="8">
        <f t="shared" ref="C65:I65" si="9">C64*(1-$B$39/100*$B$40/100)</f>
        <v>3.9803123071225771E-3</v>
      </c>
      <c r="D65" s="8">
        <f t="shared" si="9"/>
        <v>5.0220251062699263E-3</v>
      </c>
      <c r="E65" s="8">
        <f t="shared" si="9"/>
        <v>1.651555414777274E-2</v>
      </c>
      <c r="F65" s="8">
        <f t="shared" si="9"/>
        <v>3.1877045086393094E-2</v>
      </c>
      <c r="G65" s="8">
        <f t="shared" si="9"/>
        <v>4.3231946373992775E-2</v>
      </c>
      <c r="H65" s="8">
        <f t="shared" si="9"/>
        <v>7.2715164500967655E-2</v>
      </c>
      <c r="I65" s="8">
        <f t="shared" si="9"/>
        <v>8.1499571989896158E-2</v>
      </c>
      <c r="J65" s="8"/>
    </row>
    <row r="66" spans="1:14" hidden="1" x14ac:dyDescent="0.4"/>
    <row r="67" spans="1:14" hidden="1" x14ac:dyDescent="0.4">
      <c r="A67" s="2" t="s">
        <v>15</v>
      </c>
      <c r="B67" s="7">
        <f>B10/100*$B$14/100</f>
        <v>5.9999999999999995E-4</v>
      </c>
      <c r="C67" s="7">
        <f t="shared" ref="C67:H67" si="10">C10/100*$B$14/100</f>
        <v>5.9999999999999995E-4</v>
      </c>
      <c r="D67" s="7">
        <f t="shared" si="10"/>
        <v>5.9999999999999995E-4</v>
      </c>
      <c r="E67" s="7">
        <f t="shared" si="10"/>
        <v>3.5999999999999999E-3</v>
      </c>
      <c r="F67" s="7">
        <f t="shared" si="10"/>
        <v>8.9999999999999993E-3</v>
      </c>
      <c r="G67" s="7">
        <f t="shared" si="10"/>
        <v>2.4E-2</v>
      </c>
      <c r="H67" s="7">
        <f t="shared" si="10"/>
        <v>4.8000000000000001E-2</v>
      </c>
      <c r="I67" s="7">
        <f>I10/100*$B$14/100</f>
        <v>6.6000000000000003E-2</v>
      </c>
      <c r="J67" s="7"/>
    </row>
    <row r="68" spans="1:14" hidden="1" x14ac:dyDescent="0.4">
      <c r="A68" s="8" t="s">
        <v>24</v>
      </c>
      <c r="B68" s="8">
        <f t="shared" ref="B68:H68" si="11">IF(B61=0,0,B67/B61)</f>
        <v>9.9999999999999992E-2</v>
      </c>
      <c r="C68" s="8">
        <f t="shared" si="11"/>
        <v>9.9999999999999992E-2</v>
      </c>
      <c r="D68" s="8">
        <f t="shared" si="11"/>
        <v>6.6666666666666666E-2</v>
      </c>
      <c r="E68" s="8">
        <f t="shared" si="11"/>
        <v>0.12</v>
      </c>
      <c r="F68" s="8">
        <f t="shared" si="11"/>
        <v>0.15</v>
      </c>
      <c r="G68" s="8">
        <f t="shared" si="11"/>
        <v>0.26666666666666666</v>
      </c>
      <c r="H68" s="8">
        <f t="shared" si="11"/>
        <v>0.32</v>
      </c>
      <c r="I68" s="8">
        <f>IF(I61=0,0,I67/I61)</f>
        <v>0.3666666666666667</v>
      </c>
      <c r="J68" s="8"/>
    </row>
    <row r="69" spans="1:14" hidden="1" x14ac:dyDescent="0.4">
      <c r="A69" s="7" t="s">
        <v>23</v>
      </c>
      <c r="B69" s="7">
        <f t="shared" ref="B69:H69" si="12">B68*B65</f>
        <v>5.7899999999999998E-4</v>
      </c>
      <c r="C69" s="7">
        <f t="shared" si="12"/>
        <v>3.980312307122577E-4</v>
      </c>
      <c r="D69" s="7">
        <f t="shared" si="12"/>
        <v>3.3480167375132841E-4</v>
      </c>
      <c r="E69" s="7">
        <f t="shared" si="12"/>
        <v>1.9818664977327288E-3</v>
      </c>
      <c r="F69" s="7">
        <f t="shared" si="12"/>
        <v>4.7815567629589635E-3</v>
      </c>
      <c r="G69" s="7">
        <f t="shared" si="12"/>
        <v>1.1528519033064739E-2</v>
      </c>
      <c r="H69" s="7">
        <f t="shared" si="12"/>
        <v>2.3268852640309649E-2</v>
      </c>
      <c r="I69" s="7">
        <f>I68*I65</f>
        <v>2.9883176396295261E-2</v>
      </c>
      <c r="J69" s="7"/>
    </row>
    <row r="70" spans="1:14" hidden="1" x14ac:dyDescent="0.4"/>
    <row r="71" spans="1:14" hidden="1" x14ac:dyDescent="0.4"/>
    <row r="72" spans="1:14" hidden="1" x14ac:dyDescent="0.4">
      <c r="A72" s="9" t="s">
        <v>18</v>
      </c>
      <c r="B72" s="9">
        <v>1</v>
      </c>
      <c r="C72" s="9">
        <v>1</v>
      </c>
      <c r="D72" s="9">
        <v>1</v>
      </c>
      <c r="E72" s="9">
        <v>1</v>
      </c>
      <c r="F72" s="9">
        <v>1</v>
      </c>
      <c r="G72" s="9">
        <v>2</v>
      </c>
      <c r="H72" s="9">
        <v>3</v>
      </c>
      <c r="I72" s="9">
        <v>4</v>
      </c>
      <c r="J72" s="9"/>
    </row>
    <row r="73" spans="1:14" hidden="1" x14ac:dyDescent="0.4"/>
    <row r="74" spans="1:14" hidden="1" x14ac:dyDescent="0.4">
      <c r="A74" s="8" t="s">
        <v>29</v>
      </c>
      <c r="B74" s="8">
        <f t="shared" ref="B74:I74" si="13">B18/3</f>
        <v>3</v>
      </c>
      <c r="C74" s="8">
        <f t="shared" si="13"/>
        <v>3</v>
      </c>
      <c r="D74" s="8">
        <f t="shared" si="13"/>
        <v>3</v>
      </c>
      <c r="E74" s="8">
        <f t="shared" si="13"/>
        <v>3</v>
      </c>
      <c r="F74" s="8">
        <f>F18/3</f>
        <v>3</v>
      </c>
      <c r="G74" s="8">
        <f t="shared" si="13"/>
        <v>3.3333333333333335</v>
      </c>
      <c r="H74" s="8">
        <f t="shared" si="13"/>
        <v>3.6666666666666665</v>
      </c>
      <c r="I74" s="8">
        <f t="shared" si="13"/>
        <v>4.666666666666667</v>
      </c>
      <c r="J74" s="8"/>
    </row>
    <row r="75" spans="1:14" hidden="1" x14ac:dyDescent="0.4">
      <c r="A75" s="8" t="s">
        <v>30</v>
      </c>
      <c r="B75" s="8">
        <f t="shared" ref="B75:I75" si="14">(B21-B18)/3</f>
        <v>1.6666666666666667</v>
      </c>
      <c r="C75" s="8">
        <f t="shared" si="14"/>
        <v>1.6666666666666667</v>
      </c>
      <c r="D75" s="8">
        <f t="shared" si="14"/>
        <v>1.6666666666666667</v>
      </c>
      <c r="E75" s="8">
        <f t="shared" si="14"/>
        <v>1.6666666666666667</v>
      </c>
      <c r="F75" s="8">
        <f t="shared" si="14"/>
        <v>1.6666666666666667</v>
      </c>
      <c r="G75" s="8">
        <f t="shared" si="14"/>
        <v>1.6666666666666667</v>
      </c>
      <c r="H75" s="8">
        <f t="shared" si="14"/>
        <v>2</v>
      </c>
      <c r="I75" s="8">
        <f t="shared" si="14"/>
        <v>2</v>
      </c>
      <c r="J75" s="8"/>
    </row>
    <row r="77" spans="1:14" ht="39.75" x14ac:dyDescent="0.8">
      <c r="B77" s="30" t="s">
        <v>54</v>
      </c>
      <c r="C77" s="1"/>
    </row>
    <row r="78" spans="1:14" x14ac:dyDescent="0.4">
      <c r="C78" s="18" t="s">
        <v>59</v>
      </c>
      <c r="F78" s="18"/>
      <c r="G78" s="18"/>
      <c r="H78" s="18" t="s">
        <v>79</v>
      </c>
      <c r="N78" t="s">
        <v>71</v>
      </c>
    </row>
    <row r="79" spans="1:14" x14ac:dyDescent="0.4">
      <c r="B79" t="s">
        <v>55</v>
      </c>
      <c r="C79" s="28">
        <f>J167</f>
        <v>208.3010169344916</v>
      </c>
      <c r="G79" t="s">
        <v>55</v>
      </c>
      <c r="H79" s="28">
        <f>J232</f>
        <v>11.126031853142189</v>
      </c>
      <c r="M79" t="s">
        <v>55</v>
      </c>
      <c r="N79" s="31">
        <f>J300</f>
        <v>21313.68508812134</v>
      </c>
    </row>
    <row r="80" spans="1:14" x14ac:dyDescent="0.4">
      <c r="B80" t="s">
        <v>56</v>
      </c>
      <c r="C80" s="17">
        <f>J174</f>
        <v>807.47303981605944</v>
      </c>
      <c r="G80" t="s">
        <v>56</v>
      </c>
      <c r="H80" s="17">
        <f>J239</f>
        <v>56.482476495720675</v>
      </c>
      <c r="M80" t="s">
        <v>56</v>
      </c>
      <c r="N80" s="32">
        <f>J307</f>
        <v>66998.941740273309</v>
      </c>
    </row>
    <row r="81" spans="1:67" x14ac:dyDescent="0.4">
      <c r="B81" t="s">
        <v>61</v>
      </c>
      <c r="C81" s="24">
        <f>J181</f>
        <v>2734.6143832488328</v>
      </c>
      <c r="G81" t="s">
        <v>61</v>
      </c>
      <c r="H81" s="24">
        <f>J246</f>
        <v>205.68438278267558</v>
      </c>
      <c r="M81" t="s">
        <v>61</v>
      </c>
      <c r="N81" s="33">
        <f>J314</f>
        <v>222184.03368389135</v>
      </c>
    </row>
    <row r="82" spans="1:67" x14ac:dyDescent="0.4">
      <c r="B82" t="s">
        <v>62</v>
      </c>
      <c r="C82" s="26">
        <f>J188</f>
        <v>9100.3721523566182</v>
      </c>
      <c r="G82" t="s">
        <v>62</v>
      </c>
      <c r="H82" s="26">
        <f>J253</f>
        <v>693.6218911565544</v>
      </c>
      <c r="M82" t="s">
        <v>62</v>
      </c>
      <c r="N82" s="34">
        <f>J321</f>
        <v>737654.79550599738</v>
      </c>
    </row>
    <row r="84" spans="1:67" x14ac:dyDescent="0.4">
      <c r="C84" t="s">
        <v>69</v>
      </c>
    </row>
    <row r="85" spans="1:67" x14ac:dyDescent="0.4">
      <c r="B85" t="s">
        <v>55</v>
      </c>
      <c r="C85" s="29">
        <f>C79*2.5</f>
        <v>520.752542336229</v>
      </c>
    </row>
    <row r="86" spans="1:67" x14ac:dyDescent="0.4">
      <c r="B86" t="s">
        <v>56</v>
      </c>
      <c r="C86" s="22">
        <f>C80*2.5</f>
        <v>2018.6825995401487</v>
      </c>
    </row>
    <row r="87" spans="1:67" x14ac:dyDescent="0.4">
      <c r="B87" t="s">
        <v>61</v>
      </c>
      <c r="C87" s="25">
        <f>C81*2.5</f>
        <v>6836.5359581220819</v>
      </c>
    </row>
    <row r="88" spans="1:67" x14ac:dyDescent="0.4">
      <c r="B88" t="s">
        <v>62</v>
      </c>
      <c r="C88" s="27">
        <f>C82*2.5</f>
        <v>22750.930380891547</v>
      </c>
    </row>
    <row r="90" spans="1:67" x14ac:dyDescent="0.4">
      <c r="C90" t="s">
        <v>70</v>
      </c>
    </row>
    <row r="91" spans="1:67" x14ac:dyDescent="0.4">
      <c r="B91" t="s">
        <v>55</v>
      </c>
      <c r="C91" s="29">
        <f>C79*4</f>
        <v>833.2040677379664</v>
      </c>
    </row>
    <row r="92" spans="1:67" x14ac:dyDescent="0.4">
      <c r="B92" t="s">
        <v>56</v>
      </c>
      <c r="C92" s="22">
        <f>C80*4</f>
        <v>3229.8921592642378</v>
      </c>
    </row>
    <row r="93" spans="1:67" x14ac:dyDescent="0.4">
      <c r="B93" t="s">
        <v>61</v>
      </c>
      <c r="C93" s="25">
        <f>C81*4</f>
        <v>10938.457532995331</v>
      </c>
    </row>
    <row r="94" spans="1:67" x14ac:dyDescent="0.4">
      <c r="B94" t="s">
        <v>62</v>
      </c>
      <c r="C94" s="27">
        <f>C82*4</f>
        <v>36401.488609426473</v>
      </c>
    </row>
    <row r="96" spans="1:67" hidden="1" x14ac:dyDescent="0.4">
      <c r="A96" s="9" t="s">
        <v>46</v>
      </c>
      <c r="B96" s="9"/>
      <c r="C96" s="9"/>
      <c r="D96" s="9"/>
      <c r="E96" s="9"/>
      <c r="F96" s="9"/>
      <c r="G96" s="9"/>
      <c r="H96" s="9"/>
      <c r="I96" s="9"/>
      <c r="J96" s="9"/>
      <c r="M96" t="s">
        <v>49</v>
      </c>
      <c r="V96" t="s">
        <v>40</v>
      </c>
      <c r="AE96" t="s">
        <v>41</v>
      </c>
      <c r="AN96" t="s">
        <v>42</v>
      </c>
      <c r="AW96" t="s">
        <v>43</v>
      </c>
      <c r="BF96" t="s">
        <v>44</v>
      </c>
      <c r="BO96" t="s">
        <v>45</v>
      </c>
    </row>
    <row r="97" spans="1:74" hidden="1" x14ac:dyDescent="0.4">
      <c r="A97" s="9"/>
      <c r="B97" s="9" t="s">
        <v>25</v>
      </c>
      <c r="C97" s="9" t="s">
        <v>0</v>
      </c>
      <c r="D97" s="9" t="s">
        <v>1</v>
      </c>
      <c r="E97" s="9" t="s">
        <v>2</v>
      </c>
      <c r="F97" s="9" t="s">
        <v>3</v>
      </c>
      <c r="G97" s="9" t="s">
        <v>4</v>
      </c>
      <c r="H97" s="9" t="s">
        <v>5</v>
      </c>
      <c r="I97" s="9" t="s">
        <v>17</v>
      </c>
      <c r="J97" s="9" t="s">
        <v>47</v>
      </c>
      <c r="M97" t="s">
        <v>32</v>
      </c>
      <c r="N97" t="s">
        <v>33</v>
      </c>
      <c r="O97" t="s">
        <v>34</v>
      </c>
      <c r="P97" t="s">
        <v>35</v>
      </c>
      <c r="Q97" t="s">
        <v>36</v>
      </c>
      <c r="R97" t="s">
        <v>37</v>
      </c>
      <c r="S97" t="s">
        <v>38</v>
      </c>
      <c r="T97" t="s">
        <v>39</v>
      </c>
      <c r="V97" t="s">
        <v>32</v>
      </c>
      <c r="W97" t="s">
        <v>33</v>
      </c>
      <c r="X97" t="s">
        <v>34</v>
      </c>
      <c r="Y97" t="s">
        <v>35</v>
      </c>
      <c r="Z97" t="s">
        <v>36</v>
      </c>
      <c r="AA97" t="s">
        <v>37</v>
      </c>
      <c r="AB97" t="s">
        <v>38</v>
      </c>
      <c r="AC97" t="s">
        <v>39</v>
      </c>
      <c r="AE97" t="s">
        <v>32</v>
      </c>
      <c r="AF97" t="s">
        <v>33</v>
      </c>
      <c r="AG97" t="s">
        <v>34</v>
      </c>
      <c r="AH97" t="s">
        <v>35</v>
      </c>
      <c r="AI97" t="s">
        <v>36</v>
      </c>
      <c r="AJ97" t="s">
        <v>37</v>
      </c>
      <c r="AK97" t="s">
        <v>38</v>
      </c>
      <c r="AL97" t="s">
        <v>39</v>
      </c>
      <c r="AN97" t="s">
        <v>32</v>
      </c>
      <c r="AO97" t="s">
        <v>33</v>
      </c>
      <c r="AP97" t="s">
        <v>34</v>
      </c>
      <c r="AQ97" t="s">
        <v>35</v>
      </c>
      <c r="AR97" t="s">
        <v>36</v>
      </c>
      <c r="AS97" t="s">
        <v>37</v>
      </c>
      <c r="AT97" t="s">
        <v>38</v>
      </c>
      <c r="AU97" t="s">
        <v>39</v>
      </c>
      <c r="AW97" t="s">
        <v>32</v>
      </c>
      <c r="AX97" t="s">
        <v>33</v>
      </c>
      <c r="AY97" t="s">
        <v>34</v>
      </c>
      <c r="AZ97" t="s">
        <v>35</v>
      </c>
      <c r="BA97" t="s">
        <v>36</v>
      </c>
      <c r="BB97" t="s">
        <v>37</v>
      </c>
      <c r="BC97" t="s">
        <v>38</v>
      </c>
      <c r="BD97" t="s">
        <v>39</v>
      </c>
      <c r="BF97" t="s">
        <v>32</v>
      </c>
      <c r="BG97" t="s">
        <v>33</v>
      </c>
      <c r="BH97" t="s">
        <v>34</v>
      </c>
      <c r="BI97" t="s">
        <v>35</v>
      </c>
      <c r="BJ97" t="s">
        <v>36</v>
      </c>
      <c r="BK97" t="s">
        <v>37</v>
      </c>
      <c r="BL97" t="s">
        <v>38</v>
      </c>
      <c r="BM97" t="s">
        <v>39</v>
      </c>
      <c r="BO97" t="s">
        <v>32</v>
      </c>
      <c r="BP97" t="s">
        <v>33</v>
      </c>
      <c r="BQ97" t="s">
        <v>34</v>
      </c>
      <c r="BR97" t="s">
        <v>35</v>
      </c>
      <c r="BS97" t="s">
        <v>36</v>
      </c>
      <c r="BT97" t="s">
        <v>37</v>
      </c>
      <c r="BU97" t="s">
        <v>38</v>
      </c>
      <c r="BV97" t="s">
        <v>39</v>
      </c>
    </row>
    <row r="98" spans="1:74" hidden="1" x14ac:dyDescent="0.4">
      <c r="A98" s="9">
        <v>0</v>
      </c>
      <c r="B98" s="16">
        <f>M98</f>
        <v>115.28571428571429</v>
      </c>
      <c r="C98" s="16">
        <f t="shared" ref="C98:C129" si="15">N98</f>
        <v>288.85714285714283</v>
      </c>
      <c r="D98" s="16">
        <f t="shared" ref="D98:D129" si="16">O98</f>
        <v>383.14285714285717</v>
      </c>
      <c r="E98" s="16">
        <f t="shared" ref="E98:E129" si="17">P98</f>
        <v>180.14285714285714</v>
      </c>
      <c r="F98" s="16">
        <f t="shared" ref="F98:F129" si="18">Q98</f>
        <v>190</v>
      </c>
      <c r="G98" s="16">
        <f t="shared" ref="G98:G129" si="19">R98</f>
        <v>130</v>
      </c>
      <c r="H98" s="16">
        <f t="shared" ref="H98:H129" si="20">S98</f>
        <v>62.285714285714285</v>
      </c>
      <c r="I98" s="16">
        <f t="shared" ref="I98:I129" si="21">T98</f>
        <v>76.714285714285708</v>
      </c>
      <c r="J98" s="16">
        <f>SUM(B98:I98)</f>
        <v>1426.4285714285713</v>
      </c>
      <c r="L98">
        <v>0</v>
      </c>
      <c r="M98">
        <f t="shared" ref="M98:T98" si="22">B3</f>
        <v>115.28571428571429</v>
      </c>
      <c r="N98">
        <f t="shared" si="22"/>
        <v>288.85714285714283</v>
      </c>
      <c r="O98">
        <f t="shared" si="22"/>
        <v>383.14285714285717</v>
      </c>
      <c r="P98">
        <f t="shared" si="22"/>
        <v>180.14285714285714</v>
      </c>
      <c r="Q98">
        <f t="shared" si="22"/>
        <v>190</v>
      </c>
      <c r="R98">
        <f t="shared" si="22"/>
        <v>130</v>
      </c>
      <c r="S98">
        <f t="shared" si="22"/>
        <v>62.285714285714285</v>
      </c>
      <c r="T98">
        <f t="shared" si="22"/>
        <v>76.714285714285708</v>
      </c>
      <c r="V98">
        <v>0</v>
      </c>
      <c r="W98">
        <v>0</v>
      </c>
      <c r="X98">
        <v>0</v>
      </c>
      <c r="Y98">
        <v>0</v>
      </c>
      <c r="Z98">
        <v>0</v>
      </c>
      <c r="AA98">
        <f>($B$27-$B$28*2/3)/9*4</f>
        <v>33.629629629629633</v>
      </c>
      <c r="AB98">
        <v>0</v>
      </c>
      <c r="AC98">
        <v>0</v>
      </c>
      <c r="AE98">
        <v>0</v>
      </c>
      <c r="AF98">
        <v>0</v>
      </c>
      <c r="AG98">
        <v>0</v>
      </c>
      <c r="AH98">
        <v>0</v>
      </c>
      <c r="AI98">
        <v>0</v>
      </c>
      <c r="AJ98">
        <f>($B$27-$B$28*2/3)/9*3</f>
        <v>25.222222222222225</v>
      </c>
      <c r="AK98">
        <v>0</v>
      </c>
      <c r="AL98">
        <v>0</v>
      </c>
      <c r="AW98">
        <v>0</v>
      </c>
      <c r="AX98">
        <v>0</v>
      </c>
      <c r="AY98">
        <v>0</v>
      </c>
      <c r="AZ98">
        <v>0</v>
      </c>
      <c r="BA98">
        <v>0</v>
      </c>
      <c r="BB98">
        <f>$B$28/18*5</f>
        <v>0.55555555555555558</v>
      </c>
      <c r="BC98">
        <v>0</v>
      </c>
      <c r="BD98">
        <v>0</v>
      </c>
      <c r="BF98">
        <v>0</v>
      </c>
      <c r="BG98">
        <v>0</v>
      </c>
      <c r="BH98">
        <v>0</v>
      </c>
      <c r="BI98">
        <v>0</v>
      </c>
      <c r="BJ98">
        <v>0</v>
      </c>
      <c r="BK98">
        <f>$B$28/18*4</f>
        <v>0.44444444444444442</v>
      </c>
      <c r="BL98">
        <v>0</v>
      </c>
      <c r="BM98">
        <v>0</v>
      </c>
      <c r="BO98">
        <v>0</v>
      </c>
      <c r="BP98">
        <v>0</v>
      </c>
      <c r="BQ98">
        <v>0</v>
      </c>
      <c r="BR98">
        <v>0</v>
      </c>
      <c r="BS98">
        <v>0</v>
      </c>
      <c r="BT98">
        <f>$B$28/18*3</f>
        <v>0.33333333333333331</v>
      </c>
      <c r="BU98">
        <v>0</v>
      </c>
      <c r="BV98">
        <v>0</v>
      </c>
    </row>
    <row r="99" spans="1:74" hidden="1" x14ac:dyDescent="0.4">
      <c r="A99" s="9">
        <v>1</v>
      </c>
      <c r="B99" s="16">
        <f t="shared" ref="B99:B129" si="23">M99</f>
        <v>136.84337992454695</v>
      </c>
      <c r="C99" s="16">
        <f t="shared" si="15"/>
        <v>342.87151698566777</v>
      </c>
      <c r="D99" s="16">
        <f t="shared" si="16"/>
        <v>454.78803588306687</v>
      </c>
      <c r="E99" s="16">
        <f t="shared" si="17"/>
        <v>213.82837928730322</v>
      </c>
      <c r="F99" s="16">
        <f t="shared" si="18"/>
        <v>225.52874262657676</v>
      </c>
      <c r="G99" s="16">
        <f t="shared" si="19"/>
        <v>154.3091396918683</v>
      </c>
      <c r="H99" s="16">
        <f t="shared" si="20"/>
        <v>73.932730665554487</v>
      </c>
      <c r="I99" s="16">
        <f t="shared" si="21"/>
        <v>91.059349466520089</v>
      </c>
      <c r="J99" s="16">
        <f t="shared" ref="J99:J158" si="24">SUM(B99:I99)</f>
        <v>1693.1612745311047</v>
      </c>
      <c r="L99">
        <v>1</v>
      </c>
      <c r="M99">
        <f t="shared" ref="M99:M128" si="25">M98*$B$45</f>
        <v>136.84337992454695</v>
      </c>
      <c r="N99">
        <f t="shared" ref="N99:N128" si="26">N98*$B$45</f>
        <v>342.87151698566777</v>
      </c>
      <c r="O99">
        <f t="shared" ref="O99:O128" si="27">O98*$B$45</f>
        <v>454.78803588306687</v>
      </c>
      <c r="P99">
        <f t="shared" ref="P99:P128" si="28">P98*$B$45</f>
        <v>213.82837928730322</v>
      </c>
      <c r="Q99">
        <f t="shared" ref="Q99:Q128" si="29">Q98*$B$45</f>
        <v>225.52874262657676</v>
      </c>
      <c r="R99">
        <f t="shared" ref="R99:R128" si="30">R98*$B$45</f>
        <v>154.3091396918683</v>
      </c>
      <c r="S99">
        <f t="shared" ref="S99:S128" si="31">S98*$B$45</f>
        <v>73.932730665554487</v>
      </c>
      <c r="T99">
        <f t="shared" ref="T99:T128" si="32">T98*$B$45</f>
        <v>91.059349466520089</v>
      </c>
      <c r="V99">
        <f t="shared" ref="V99:AC99" si="33">IF(V98+M98*B$65-V98/B$74&lt;0,0,V98+M98*B$65-V98/B$74)</f>
        <v>0.66750428571428577</v>
      </c>
      <c r="W99">
        <f t="shared" si="33"/>
        <v>1.14974164071455</v>
      </c>
      <c r="X99">
        <f t="shared" si="33"/>
        <v>1.9241530478594204</v>
      </c>
      <c r="Y99">
        <f t="shared" si="33"/>
        <v>2.9751591114773466</v>
      </c>
      <c r="Z99">
        <f t="shared" si="33"/>
        <v>6.056638566414688</v>
      </c>
      <c r="AA99">
        <f t="shared" si="33"/>
        <v>29.160893769359802</v>
      </c>
      <c r="AB99">
        <f t="shared" si="33"/>
        <v>4.529115960345985</v>
      </c>
      <c r="AC99">
        <f t="shared" si="33"/>
        <v>6.2521814512248906</v>
      </c>
      <c r="AE99">
        <f t="shared" ref="AE99:AL99" si="34">IF(AE98+V98/B$74-AE98/B$74&lt;0,0,AE98+V98/B$74-AE98/B$74)</f>
        <v>0</v>
      </c>
      <c r="AF99">
        <f t="shared" si="34"/>
        <v>0</v>
      </c>
      <c r="AG99">
        <f t="shared" si="34"/>
        <v>0</v>
      </c>
      <c r="AH99">
        <f t="shared" si="34"/>
        <v>0</v>
      </c>
      <c r="AI99">
        <f t="shared" si="34"/>
        <v>0</v>
      </c>
      <c r="AJ99">
        <f t="shared" si="34"/>
        <v>27.744444444444451</v>
      </c>
      <c r="AK99">
        <f t="shared" si="34"/>
        <v>0</v>
      </c>
      <c r="AL99">
        <f t="shared" si="34"/>
        <v>0</v>
      </c>
      <c r="AW99">
        <f>IF(AW98+AN222/B$74-AW98/B$75&lt;0,0,AW98+AN222/B$74-AW98/B$75)</f>
        <v>0</v>
      </c>
      <c r="AX99">
        <f t="shared" ref="AX99:BD99" si="35">IF(AX98+AO222/C$74-AX98/C$75&lt;0,0,AX98+AO222/C$74-AX98/C$75)</f>
        <v>0</v>
      </c>
      <c r="AY99">
        <f t="shared" si="35"/>
        <v>0</v>
      </c>
      <c r="AZ99">
        <f t="shared" si="35"/>
        <v>0</v>
      </c>
      <c r="BA99">
        <f t="shared" si="35"/>
        <v>0</v>
      </c>
      <c r="BB99">
        <f t="shared" si="35"/>
        <v>0.42222222222222222</v>
      </c>
      <c r="BC99">
        <f t="shared" si="35"/>
        <v>0</v>
      </c>
      <c r="BD99">
        <f t="shared" si="35"/>
        <v>0</v>
      </c>
      <c r="BF99">
        <f>IF(BF98+AW98/B$75-BF98/B$75&lt;0,0,BF98+AW98/B$75-BF98/B$75)</f>
        <v>0</v>
      </c>
      <c r="BG99">
        <f t="shared" ref="BG99:BM114" si="36">IF(BG98+AX98/C$75-BG98/C$75&lt;0,0,BG98+AX98/C$75-BG98/C$75)</f>
        <v>0</v>
      </c>
      <c r="BH99">
        <f t="shared" si="36"/>
        <v>0</v>
      </c>
      <c r="BI99">
        <f t="shared" si="36"/>
        <v>0</v>
      </c>
      <c r="BJ99">
        <f t="shared" si="36"/>
        <v>0</v>
      </c>
      <c r="BK99">
        <f t="shared" si="36"/>
        <v>0.51111111111111107</v>
      </c>
      <c r="BL99">
        <f t="shared" si="36"/>
        <v>0</v>
      </c>
      <c r="BM99">
        <f t="shared" si="36"/>
        <v>0</v>
      </c>
      <c r="BO99">
        <f>IF(BO98+BF98/B$75-BO98/B$75&lt;0,0,BO98+BF98/B$75-BO98/B$75)</f>
        <v>0</v>
      </c>
      <c r="BP99">
        <f t="shared" ref="BP99:BV114" si="37">IF(BP98+BG98/C$75-BP98/C$75&lt;0,0,BP98+BG98/C$75-BP98/C$75)</f>
        <v>0</v>
      </c>
      <c r="BQ99">
        <f t="shared" si="37"/>
        <v>0</v>
      </c>
      <c r="BR99">
        <f t="shared" si="37"/>
        <v>0</v>
      </c>
      <c r="BS99">
        <f t="shared" si="37"/>
        <v>0</v>
      </c>
      <c r="BT99">
        <f t="shared" si="37"/>
        <v>0.4</v>
      </c>
      <c r="BU99">
        <f t="shared" si="37"/>
        <v>0</v>
      </c>
      <c r="BV99">
        <f t="shared" si="37"/>
        <v>0</v>
      </c>
    </row>
    <row r="100" spans="1:74" hidden="1" x14ac:dyDescent="0.4">
      <c r="A100" s="9">
        <v>2</v>
      </c>
      <c r="B100" s="16">
        <f t="shared" si="23"/>
        <v>162.43218637449479</v>
      </c>
      <c r="C100" s="16">
        <f t="shared" si="15"/>
        <v>406.98622162234005</v>
      </c>
      <c r="D100" s="16">
        <f t="shared" si="16"/>
        <v>539.83038891746605</v>
      </c>
      <c r="E100" s="16">
        <f t="shared" si="17"/>
        <v>253.81287115023287</v>
      </c>
      <c r="F100" s="16">
        <f t="shared" si="18"/>
        <v>267.70112500381424</v>
      </c>
      <c r="G100" s="16">
        <f t="shared" si="19"/>
        <v>183.16392763418867</v>
      </c>
      <c r="H100" s="16">
        <f t="shared" si="20"/>
        <v>87.757662031325566</v>
      </c>
      <c r="I100" s="16">
        <f t="shared" si="21"/>
        <v>108.08684520830694</v>
      </c>
      <c r="J100" s="16">
        <f t="shared" si="24"/>
        <v>2009.7712279421689</v>
      </c>
      <c r="L100">
        <v>2</v>
      </c>
      <c r="M100">
        <f t="shared" si="25"/>
        <v>162.43218637449479</v>
      </c>
      <c r="N100">
        <f t="shared" si="26"/>
        <v>406.98622162234005</v>
      </c>
      <c r="O100">
        <f t="shared" si="27"/>
        <v>539.83038891746605</v>
      </c>
      <c r="P100">
        <f t="shared" si="28"/>
        <v>253.81287115023287</v>
      </c>
      <c r="Q100">
        <f t="shared" si="29"/>
        <v>267.70112500381424</v>
      </c>
      <c r="R100">
        <f t="shared" si="30"/>
        <v>183.16392763418867</v>
      </c>
      <c r="S100">
        <f t="shared" si="31"/>
        <v>87.757662031325566</v>
      </c>
      <c r="T100">
        <f t="shared" si="32"/>
        <v>108.08684520830694</v>
      </c>
      <c r="V100">
        <f t="shared" ref="V100:V158" si="38">IF(V99+M99*B$65-V99/B$74&lt;0,0,V99+M99*B$65-V99/B$74)</f>
        <v>1.237326026905984</v>
      </c>
      <c r="W100">
        <f t="shared" ref="W100:W158" si="39">IF(W99+N99*C$65-W99/C$74&lt;0,0,W99+N99*C$65-W99/C$74)</f>
        <v>2.1312301459628742</v>
      </c>
      <c r="X100">
        <f t="shared" ref="X100:X158" si="40">IF(X99+O99*D$65-X99/D$74&lt;0,0,X99+O99*D$65-X99/D$74)</f>
        <v>3.5667256328088972</v>
      </c>
      <c r="Y100">
        <f t="shared" ref="Y100:Y158" si="41">IF(Y99+P99*E$65-Y99/E$74&lt;0,0,Y99+P99*E$65-Y99/E$74)</f>
        <v>5.5149335841015077</v>
      </c>
      <c r="Z100">
        <f t="shared" ref="Z100:Z158" si="42">IF(Z99+Q99*F$65-Z99/F$74&lt;0,0,Z99+Q99*F$65-Z99/F$74)</f>
        <v>11.226948941261389</v>
      </c>
      <c r="AA100">
        <f t="shared" ref="AA100:AA158" si="43">IF(AA99+R99*G$65-AA99/G$74&lt;0,0,AA99+R99*G$65-AA99/G$74)</f>
        <v>27.083710090727674</v>
      </c>
      <c r="AB100">
        <f t="shared" ref="AB100:AB158" si="44">IF(AB99+S99*H$65-AB99/H$74&lt;0,0,AB99+S99*H$65-AB99/H$74)</f>
        <v>8.6699331889667928</v>
      </c>
      <c r="AC100">
        <f t="shared" ref="AC100:AC158" si="45">IF(AC99+T99*I$65-AC99/I$74&lt;0,0,AC99+T99*I$65-AC99/I$74)</f>
        <v>12.333726290305037</v>
      </c>
      <c r="AE100">
        <f t="shared" ref="AE100:AE158" si="46">IF(AE99+V99/B$74-AE99/B$74&lt;0,0,AE99+V99/B$74-AE99/B$74)</f>
        <v>0.2225014285714286</v>
      </c>
      <c r="AF100">
        <f t="shared" ref="AF100:AF158" si="47">IF(AF99+W99/C$74-AF99/C$74&lt;0,0,AF99+W99/C$74-AF99/C$74)</f>
        <v>0.38324721357151664</v>
      </c>
      <c r="AG100">
        <f t="shared" ref="AG100:AG158" si="48">IF(AG99+X99/D$74-AG99/D$74&lt;0,0,AG99+X99/D$74-AG99/D$74)</f>
        <v>0.64138434928647348</v>
      </c>
      <c r="AH100">
        <f t="shared" ref="AH100:AH158" si="49">IF(AH99+Y99/E$74-AH99/E$74&lt;0,0,AH99+Y99/E$74-AH99/E$74)</f>
        <v>0.99171970382578223</v>
      </c>
      <c r="AI100">
        <f t="shared" ref="AI100:AI158" si="50">IF(AI99+Z99/F$74-AI99/F$74&lt;0,0,AI99+Z99/F$74-AI99/F$74)</f>
        <v>2.0188795221382292</v>
      </c>
      <c r="AJ100">
        <f t="shared" ref="AJ100:AJ158" si="51">IF(AJ99+AA99/G$74-AJ99/G$74&lt;0,0,AJ99+AA99/G$74-AJ99/G$74)</f>
        <v>28.169379241919057</v>
      </c>
      <c r="AK100">
        <f t="shared" ref="AK100:AK158" si="52">IF(AK99+AB99/H$74-AK99/H$74&lt;0,0,AK99+AB99/H$74-AK99/H$74)</f>
        <v>1.2352134437307232</v>
      </c>
      <c r="AL100">
        <f t="shared" ref="AL100:AL158" si="53">IF(AL99+AC99/I$74-AL99/I$74&lt;0,0,AL99+AC99/I$74-AL99/I$74)</f>
        <v>1.3397531681196193</v>
      </c>
      <c r="AW100">
        <f t="shared" ref="AW100:BD100" si="54">IF(AW99+AN223/B$74-AW99/B$75&lt;0,0,AW99+AN223/B$74-AW99/B$75)</f>
        <v>0</v>
      </c>
      <c r="AX100">
        <f t="shared" si="54"/>
        <v>0</v>
      </c>
      <c r="AY100">
        <f t="shared" si="54"/>
        <v>0</v>
      </c>
      <c r="AZ100">
        <f t="shared" si="54"/>
        <v>0</v>
      </c>
      <c r="BA100">
        <f t="shared" si="54"/>
        <v>0</v>
      </c>
      <c r="BB100">
        <f t="shared" si="54"/>
        <v>0.91422222222222216</v>
      </c>
      <c r="BC100">
        <f t="shared" si="54"/>
        <v>0</v>
      </c>
      <c r="BD100">
        <f t="shared" si="54"/>
        <v>0</v>
      </c>
      <c r="BF100">
        <f t="shared" ref="BF100:BF158" si="55">IF(BF99+AW99/B$75-BF99/B$75&lt;0,0,BF99+AW99/B$75-BF99/B$75)</f>
        <v>0</v>
      </c>
      <c r="BG100">
        <f t="shared" si="36"/>
        <v>0</v>
      </c>
      <c r="BH100">
        <f t="shared" si="36"/>
        <v>0</v>
      </c>
      <c r="BI100">
        <f t="shared" si="36"/>
        <v>0</v>
      </c>
      <c r="BJ100">
        <f t="shared" si="36"/>
        <v>0</v>
      </c>
      <c r="BK100">
        <f t="shared" si="36"/>
        <v>0.45777777777777773</v>
      </c>
      <c r="BL100">
        <f t="shared" si="36"/>
        <v>0</v>
      </c>
      <c r="BM100">
        <f t="shared" si="36"/>
        <v>0</v>
      </c>
      <c r="BO100">
        <f t="shared" ref="BO100:BO158" si="56">IF(BO99+BF99/B$75-BO99/B$75&lt;0,0,BO99+BF99/B$75-BO99/B$75)</f>
        <v>0</v>
      </c>
      <c r="BP100">
        <f t="shared" si="37"/>
        <v>0</v>
      </c>
      <c r="BQ100">
        <f t="shared" si="37"/>
        <v>0</v>
      </c>
      <c r="BR100">
        <f t="shared" si="37"/>
        <v>0</v>
      </c>
      <c r="BS100">
        <f t="shared" si="37"/>
        <v>0</v>
      </c>
      <c r="BT100">
        <f t="shared" si="37"/>
        <v>0.46666666666666667</v>
      </c>
      <c r="BU100">
        <f t="shared" si="37"/>
        <v>0</v>
      </c>
      <c r="BV100">
        <f t="shared" si="37"/>
        <v>0</v>
      </c>
    </row>
    <row r="101" spans="1:74" hidden="1" x14ac:dyDescent="0.4">
      <c r="A101" s="9">
        <v>3</v>
      </c>
      <c r="B101" s="16">
        <f t="shared" si="23"/>
        <v>192.80593029013465</v>
      </c>
      <c r="C101" s="16">
        <f t="shared" si="15"/>
        <v>483.08995173067188</v>
      </c>
      <c r="D101" s="16">
        <f t="shared" si="16"/>
        <v>640.77509917985287</v>
      </c>
      <c r="E101" s="16">
        <f t="shared" si="17"/>
        <v>301.27419838396503</v>
      </c>
      <c r="F101" s="16">
        <f t="shared" si="18"/>
        <v>317.7594637991067</v>
      </c>
      <c r="G101" s="16">
        <f t="shared" si="19"/>
        <v>217.41436996780982</v>
      </c>
      <c r="H101" s="16">
        <f t="shared" si="20"/>
        <v>104.16776407248911</v>
      </c>
      <c r="I101" s="16">
        <f t="shared" si="21"/>
        <v>128.29836997001524</v>
      </c>
      <c r="J101" s="16">
        <f t="shared" si="24"/>
        <v>2385.5851473940456</v>
      </c>
      <c r="L101">
        <v>3</v>
      </c>
      <c r="M101">
        <f t="shared" si="25"/>
        <v>192.80593029013465</v>
      </c>
      <c r="N101">
        <f t="shared" si="26"/>
        <v>483.08995173067188</v>
      </c>
      <c r="O101">
        <f t="shared" si="27"/>
        <v>640.77509917985287</v>
      </c>
      <c r="P101">
        <f t="shared" si="28"/>
        <v>301.27419838396503</v>
      </c>
      <c r="Q101">
        <f t="shared" si="29"/>
        <v>317.7594637991067</v>
      </c>
      <c r="R101">
        <f t="shared" si="30"/>
        <v>217.41436996780982</v>
      </c>
      <c r="S101">
        <f t="shared" si="31"/>
        <v>104.16776407248911</v>
      </c>
      <c r="T101">
        <f t="shared" si="32"/>
        <v>128.29836997001524</v>
      </c>
      <c r="V101">
        <f t="shared" si="38"/>
        <v>1.7653663770456474</v>
      </c>
      <c r="W101">
        <f t="shared" si="39"/>
        <v>3.0407523640612997</v>
      </c>
      <c r="X101">
        <f t="shared" si="40"/>
        <v>5.0888588548102378</v>
      </c>
      <c r="Y101">
        <f t="shared" si="41"/>
        <v>7.8684826062843412</v>
      </c>
      <c r="Z101">
        <f t="shared" si="42"/>
        <v>16.018153458932332</v>
      </c>
      <c r="AA101">
        <f t="shared" si="43"/>
        <v>26.877130160640508</v>
      </c>
      <c r="AB101">
        <f t="shared" si="44"/>
        <v>12.686718786440377</v>
      </c>
      <c r="AC101">
        <f t="shared" si="45"/>
        <v>18.499816564597701</v>
      </c>
      <c r="AE101">
        <f t="shared" si="46"/>
        <v>0.5607762946829471</v>
      </c>
      <c r="AF101">
        <f t="shared" si="47"/>
        <v>0.96590819103530245</v>
      </c>
      <c r="AG101">
        <f t="shared" si="48"/>
        <v>1.6164981104606146</v>
      </c>
      <c r="AH101">
        <f t="shared" si="49"/>
        <v>2.4994576639176906</v>
      </c>
      <c r="AI101">
        <f t="shared" si="50"/>
        <v>5.0882359951792822</v>
      </c>
      <c r="AJ101">
        <f t="shared" si="51"/>
        <v>27.84367849656164</v>
      </c>
      <c r="AK101">
        <f t="shared" si="52"/>
        <v>3.2628642833405603</v>
      </c>
      <c r="AL101">
        <f t="shared" si="53"/>
        <v>3.6956045514450655</v>
      </c>
      <c r="AW101">
        <f t="shared" ref="AW101:BD101" si="57">IF(AW100+AN224/B$74-AW100/B$75&lt;0,0,AW100+AN224/B$74-AW100/B$75)</f>
        <v>0</v>
      </c>
      <c r="AX101">
        <f t="shared" si="57"/>
        <v>0</v>
      </c>
      <c r="AY101">
        <f t="shared" si="57"/>
        <v>0</v>
      </c>
      <c r="AZ101">
        <f t="shared" si="57"/>
        <v>0</v>
      </c>
      <c r="BA101">
        <f t="shared" si="57"/>
        <v>0</v>
      </c>
      <c r="BB101">
        <f t="shared" si="57"/>
        <v>1.5532888888888889</v>
      </c>
      <c r="BC101">
        <f t="shared" si="57"/>
        <v>0</v>
      </c>
      <c r="BD101">
        <f t="shared" si="57"/>
        <v>0</v>
      </c>
      <c r="BF101">
        <f t="shared" si="55"/>
        <v>0</v>
      </c>
      <c r="BG101">
        <f t="shared" si="36"/>
        <v>0</v>
      </c>
      <c r="BH101">
        <f t="shared" si="36"/>
        <v>0</v>
      </c>
      <c r="BI101">
        <f t="shared" si="36"/>
        <v>0</v>
      </c>
      <c r="BJ101">
        <f t="shared" si="36"/>
        <v>0</v>
      </c>
      <c r="BK101">
        <f t="shared" si="36"/>
        <v>0.73164444444444454</v>
      </c>
      <c r="BL101">
        <f t="shared" si="36"/>
        <v>0</v>
      </c>
      <c r="BM101">
        <f t="shared" si="36"/>
        <v>0</v>
      </c>
      <c r="BO101">
        <f t="shared" si="56"/>
        <v>0</v>
      </c>
      <c r="BP101">
        <f t="shared" si="37"/>
        <v>0</v>
      </c>
      <c r="BQ101">
        <f t="shared" si="37"/>
        <v>0</v>
      </c>
      <c r="BR101">
        <f t="shared" si="37"/>
        <v>0</v>
      </c>
      <c r="BS101">
        <f t="shared" si="37"/>
        <v>0</v>
      </c>
      <c r="BT101">
        <f t="shared" si="37"/>
        <v>0.46133333333333332</v>
      </c>
      <c r="BU101">
        <f t="shared" si="37"/>
        <v>0</v>
      </c>
      <c r="BV101">
        <f t="shared" si="37"/>
        <v>0</v>
      </c>
    </row>
    <row r="102" spans="1:74" hidden="1" x14ac:dyDescent="0.4">
      <c r="A102" s="9">
        <v>4</v>
      </c>
      <c r="B102" s="16">
        <f t="shared" si="23"/>
        <v>228.85936331200779</v>
      </c>
      <c r="C102" s="16">
        <f t="shared" si="15"/>
        <v>573.42457573343199</v>
      </c>
      <c r="D102" s="16">
        <f t="shared" si="16"/>
        <v>760.59580223395915</v>
      </c>
      <c r="E102" s="16">
        <f t="shared" si="17"/>
        <v>357.61047972297621</v>
      </c>
      <c r="F102" s="16">
        <f t="shared" si="18"/>
        <v>377.17838067530403</v>
      </c>
      <c r="G102" s="16">
        <f t="shared" si="19"/>
        <v>258.06941835678697</v>
      </c>
      <c r="H102" s="16">
        <f t="shared" si="20"/>
        <v>123.64644659731771</v>
      </c>
      <c r="I102" s="16">
        <f t="shared" si="21"/>
        <v>152.2893161072468</v>
      </c>
      <c r="J102" s="16">
        <f t="shared" si="24"/>
        <v>2831.6737827390307</v>
      </c>
      <c r="L102">
        <v>4</v>
      </c>
      <c r="M102">
        <f t="shared" si="25"/>
        <v>228.85936331200779</v>
      </c>
      <c r="N102">
        <f t="shared" si="26"/>
        <v>573.42457573343199</v>
      </c>
      <c r="O102">
        <f t="shared" si="27"/>
        <v>760.59580223395915</v>
      </c>
      <c r="P102">
        <f t="shared" si="28"/>
        <v>357.61047972297621</v>
      </c>
      <c r="Q102">
        <f t="shared" si="29"/>
        <v>377.17838067530403</v>
      </c>
      <c r="R102">
        <f t="shared" si="30"/>
        <v>258.06941835678697</v>
      </c>
      <c r="S102">
        <f t="shared" si="31"/>
        <v>123.64644659731771</v>
      </c>
      <c r="T102">
        <f t="shared" si="32"/>
        <v>152.2893161072468</v>
      </c>
      <c r="V102">
        <f t="shared" si="38"/>
        <v>2.2932572544103111</v>
      </c>
      <c r="W102">
        <f t="shared" si="39"/>
        <v>3.9500171230283776</v>
      </c>
      <c r="X102">
        <f t="shared" si="40"/>
        <v>6.610561205427314</v>
      </c>
      <c r="Y102">
        <f t="shared" si="41"/>
        <v>10.22136540759343</v>
      </c>
      <c r="Z102">
        <f t="shared" si="42"/>
        <v>20.808001726773774</v>
      </c>
      <c r="AA102">
        <f t="shared" si="43"/>
        <v>28.213237495832136</v>
      </c>
      <c r="AB102">
        <f t="shared" si="44"/>
        <v>16.801280672185673</v>
      </c>
      <c r="AC102">
        <f t="shared" si="45"/>
        <v>24.991832397455781</v>
      </c>
      <c r="AE102">
        <f t="shared" si="46"/>
        <v>0.96230632213718048</v>
      </c>
      <c r="AF102">
        <f t="shared" si="47"/>
        <v>1.6575229153773017</v>
      </c>
      <c r="AG102">
        <f t="shared" si="48"/>
        <v>2.7739516919104892</v>
      </c>
      <c r="AH102">
        <f t="shared" si="49"/>
        <v>4.2891326447065747</v>
      </c>
      <c r="AI102">
        <f t="shared" si="50"/>
        <v>8.7315418164302994</v>
      </c>
      <c r="AJ102">
        <f t="shared" si="51"/>
        <v>27.553713995785301</v>
      </c>
      <c r="AK102">
        <f t="shared" si="52"/>
        <v>5.8330064205496015</v>
      </c>
      <c r="AL102">
        <f t="shared" si="53"/>
        <v>6.8679356971206298</v>
      </c>
      <c r="AW102">
        <f t="shared" ref="AW102:BD102" si="58">IF(AW101+AN225/B$74-AW101/B$75&lt;0,0,AW101+AN225/B$74-AW101/B$75)</f>
        <v>2.4722380952380951E-3</v>
      </c>
      <c r="AX102">
        <f t="shared" si="58"/>
        <v>4.2583023730168512E-3</v>
      </c>
      <c r="AY102">
        <f t="shared" si="58"/>
        <v>4.7509951798998034E-3</v>
      </c>
      <c r="AZ102">
        <f t="shared" si="58"/>
        <v>1.3222929384343761E-2</v>
      </c>
      <c r="BA102">
        <f t="shared" si="58"/>
        <v>3.3647992035637155E-2</v>
      </c>
      <c r="BB102">
        <f t="shared" si="58"/>
        <v>2.1287006573616125</v>
      </c>
      <c r="BC102">
        <f t="shared" si="58"/>
        <v>2.940012163590482E-2</v>
      </c>
      <c r="BD102">
        <f t="shared" si="58"/>
        <v>2.2557068646911958E-2</v>
      </c>
      <c r="BF102">
        <f t="shared" si="55"/>
        <v>0</v>
      </c>
      <c r="BG102">
        <f t="shared" si="36"/>
        <v>0</v>
      </c>
      <c r="BH102">
        <f t="shared" si="36"/>
        <v>0</v>
      </c>
      <c r="BI102">
        <f t="shared" si="36"/>
        <v>0</v>
      </c>
      <c r="BJ102">
        <f t="shared" si="36"/>
        <v>0</v>
      </c>
      <c r="BK102">
        <f t="shared" si="36"/>
        <v>1.2246311111111112</v>
      </c>
      <c r="BL102">
        <f t="shared" si="36"/>
        <v>0</v>
      </c>
      <c r="BM102">
        <f t="shared" si="36"/>
        <v>0</v>
      </c>
      <c r="BO102">
        <f t="shared" si="56"/>
        <v>0</v>
      </c>
      <c r="BP102">
        <f t="shared" si="37"/>
        <v>0</v>
      </c>
      <c r="BQ102">
        <f t="shared" si="37"/>
        <v>0</v>
      </c>
      <c r="BR102">
        <f t="shared" si="37"/>
        <v>0</v>
      </c>
      <c r="BS102">
        <f t="shared" si="37"/>
        <v>0</v>
      </c>
      <c r="BT102">
        <f t="shared" si="37"/>
        <v>0.62352000000000007</v>
      </c>
      <c r="BU102">
        <f t="shared" si="37"/>
        <v>0</v>
      </c>
      <c r="BV102">
        <f t="shared" si="37"/>
        <v>0</v>
      </c>
    </row>
    <row r="103" spans="1:74" hidden="1" x14ac:dyDescent="0.4">
      <c r="A103" s="9">
        <v>5</v>
      </c>
      <c r="B103" s="16">
        <f t="shared" si="23"/>
        <v>271.65454971618959</v>
      </c>
      <c r="C103" s="16">
        <f t="shared" si="15"/>
        <v>680.65117661231136</v>
      </c>
      <c r="D103" s="16">
        <f t="shared" si="16"/>
        <v>902.82218381514338</v>
      </c>
      <c r="E103" s="16">
        <f t="shared" si="17"/>
        <v>424.48127285268288</v>
      </c>
      <c r="F103" s="16">
        <f t="shared" si="18"/>
        <v>447.7082417875244</v>
      </c>
      <c r="G103" s="16">
        <f t="shared" si="19"/>
        <v>306.32669174935882</v>
      </c>
      <c r="H103" s="16">
        <f t="shared" si="20"/>
        <v>146.76751384914334</v>
      </c>
      <c r="I103" s="16">
        <f t="shared" si="21"/>
        <v>180.76641040594029</v>
      </c>
      <c r="J103" s="16">
        <f t="shared" si="24"/>
        <v>3361.1780407882939</v>
      </c>
      <c r="L103">
        <v>5</v>
      </c>
      <c r="M103">
        <f t="shared" si="25"/>
        <v>271.65454971618959</v>
      </c>
      <c r="N103">
        <f t="shared" si="26"/>
        <v>680.65117661231136</v>
      </c>
      <c r="O103">
        <f t="shared" si="27"/>
        <v>902.82218381514338</v>
      </c>
      <c r="P103">
        <f t="shared" si="28"/>
        <v>424.48127285268288</v>
      </c>
      <c r="Q103">
        <f t="shared" si="29"/>
        <v>447.7082417875244</v>
      </c>
      <c r="R103">
        <f t="shared" si="30"/>
        <v>306.32669174935882</v>
      </c>
      <c r="S103">
        <f t="shared" si="31"/>
        <v>146.76751384914334</v>
      </c>
      <c r="T103">
        <f t="shared" si="32"/>
        <v>180.76641040594029</v>
      </c>
      <c r="V103">
        <f t="shared" si="38"/>
        <v>2.8539338831833994</v>
      </c>
      <c r="W103">
        <f t="shared" si="39"/>
        <v>4.9157536446839059</v>
      </c>
      <c r="X103">
        <f t="shared" si="40"/>
        <v>8.2267720181606681</v>
      </c>
      <c r="Y103">
        <f t="shared" si="41"/>
        <v>12.720378846738086</v>
      </c>
      <c r="Z103">
        <f t="shared" si="42"/>
        <v>25.895333397581922</v>
      </c>
      <c r="AA103">
        <f t="shared" si="43"/>
        <v>30.906109502250619</v>
      </c>
      <c r="AB103">
        <f t="shared" si="44"/>
        <v>21.210084920419103</v>
      </c>
      <c r="AC103">
        <f t="shared" si="45"/>
        <v>32.047953822232728</v>
      </c>
      <c r="AE103">
        <f t="shared" si="46"/>
        <v>1.4059566328948907</v>
      </c>
      <c r="AF103">
        <f t="shared" si="47"/>
        <v>2.4216876512609935</v>
      </c>
      <c r="AG103">
        <f t="shared" si="48"/>
        <v>4.0528215297494317</v>
      </c>
      <c r="AH103">
        <f t="shared" si="49"/>
        <v>6.2665435656688606</v>
      </c>
      <c r="AI103">
        <f t="shared" si="50"/>
        <v>12.757028453211458</v>
      </c>
      <c r="AJ103">
        <f t="shared" si="51"/>
        <v>27.751571045799356</v>
      </c>
      <c r="AK103">
        <f t="shared" si="52"/>
        <v>8.8243539437230751</v>
      </c>
      <c r="AL103">
        <f t="shared" si="53"/>
        <v>10.751627847192449</v>
      </c>
      <c r="AW103">
        <f t="shared" ref="AW103:BD103" si="59">IF(AW102+AN226/B$74-AW102/B$75&lt;0,0,AW102+AN226/B$74-AW102/B$75)</f>
        <v>8.8679016869533788E-3</v>
      </c>
      <c r="AX103">
        <f t="shared" si="59"/>
        <v>1.5274502431610222E-2</v>
      </c>
      <c r="AY103">
        <f t="shared" si="59"/>
        <v>1.7041788269379157E-2</v>
      </c>
      <c r="AZ103">
        <f t="shared" si="59"/>
        <v>4.7430560195535883E-2</v>
      </c>
      <c r="BA103">
        <f t="shared" si="59"/>
        <v>0.12069512475766765</v>
      </c>
      <c r="BB103">
        <f t="shared" si="59"/>
        <v>2.5748981181263648</v>
      </c>
      <c r="BC103">
        <f t="shared" si="59"/>
        <v>0.11374353056985687</v>
      </c>
      <c r="BD103">
        <f t="shared" si="59"/>
        <v>9.122385876933943E-2</v>
      </c>
      <c r="BF103">
        <f t="shared" si="55"/>
        <v>1.483342857142857E-3</v>
      </c>
      <c r="BG103">
        <f t="shared" si="36"/>
        <v>2.5549814238101107E-3</v>
      </c>
      <c r="BH103">
        <f t="shared" si="36"/>
        <v>2.8505971079398821E-3</v>
      </c>
      <c r="BI103">
        <f t="shared" si="36"/>
        <v>7.9337576306062561E-3</v>
      </c>
      <c r="BJ103">
        <f t="shared" si="36"/>
        <v>2.0188795221382293E-2</v>
      </c>
      <c r="BK103">
        <f t="shared" si="36"/>
        <v>1.7670728388614121</v>
      </c>
      <c r="BL103">
        <f t="shared" si="36"/>
        <v>1.470006081795241E-2</v>
      </c>
      <c r="BM103">
        <f t="shared" si="36"/>
        <v>1.1278534323455979E-2</v>
      </c>
      <c r="BO103">
        <f t="shared" si="56"/>
        <v>0</v>
      </c>
      <c r="BP103">
        <f t="shared" si="37"/>
        <v>0</v>
      </c>
      <c r="BQ103">
        <f t="shared" si="37"/>
        <v>0</v>
      </c>
      <c r="BR103">
        <f t="shared" si="37"/>
        <v>0</v>
      </c>
      <c r="BS103">
        <f t="shared" si="37"/>
        <v>0</v>
      </c>
      <c r="BT103">
        <f t="shared" si="37"/>
        <v>0.98418666666666677</v>
      </c>
      <c r="BU103">
        <f t="shared" si="37"/>
        <v>0</v>
      </c>
      <c r="BV103">
        <f t="shared" si="37"/>
        <v>0</v>
      </c>
    </row>
    <row r="104" spans="1:74" hidden="1" x14ac:dyDescent="0.4">
      <c r="A104" s="9">
        <v>6</v>
      </c>
      <c r="B104" s="16">
        <f t="shared" si="23"/>
        <v>322.45215276990064</v>
      </c>
      <c r="C104" s="16">
        <f t="shared" si="15"/>
        <v>807.92844225618217</v>
      </c>
      <c r="D104" s="16">
        <f t="shared" si="16"/>
        <v>1071.6439575326813</v>
      </c>
      <c r="E104" s="16">
        <f t="shared" si="17"/>
        <v>503.85646176312855</v>
      </c>
      <c r="F104" s="16">
        <f t="shared" si="18"/>
        <v>531.42672017839891</v>
      </c>
      <c r="G104" s="16">
        <f t="shared" si="19"/>
        <v>363.60775591153612</v>
      </c>
      <c r="H104" s="16">
        <f t="shared" si="20"/>
        <v>174.21206766750521</v>
      </c>
      <c r="I104" s="16">
        <f t="shared" si="21"/>
        <v>214.56853288406029</v>
      </c>
      <c r="J104" s="16">
        <f t="shared" si="24"/>
        <v>3989.696090963394</v>
      </c>
      <c r="L104">
        <v>6</v>
      </c>
      <c r="M104">
        <f t="shared" si="25"/>
        <v>322.45215276990064</v>
      </c>
      <c r="N104">
        <f t="shared" si="26"/>
        <v>807.92844225618217</v>
      </c>
      <c r="O104">
        <f t="shared" si="27"/>
        <v>1071.6439575326813</v>
      </c>
      <c r="P104">
        <f t="shared" si="28"/>
        <v>503.85646176312855</v>
      </c>
      <c r="Q104">
        <f t="shared" si="29"/>
        <v>531.42672017839891</v>
      </c>
      <c r="R104">
        <f t="shared" si="30"/>
        <v>363.60775591153612</v>
      </c>
      <c r="S104">
        <f t="shared" si="31"/>
        <v>174.21206766750521</v>
      </c>
      <c r="T104">
        <f t="shared" si="32"/>
        <v>214.56853288406029</v>
      </c>
      <c r="V104">
        <f t="shared" si="38"/>
        <v>3.4755024316456709</v>
      </c>
      <c r="W104">
        <f t="shared" si="39"/>
        <v>5.9863733515833824</v>
      </c>
      <c r="X104">
        <f t="shared" si="40"/>
        <v>10.018510352390873</v>
      </c>
      <c r="Y104">
        <f t="shared" si="41"/>
        <v>15.490796011006037</v>
      </c>
      <c r="Z104">
        <f t="shared" si="42"/>
        <v>31.535171407398643</v>
      </c>
      <c r="AA104">
        <f t="shared" si="43"/>
        <v>34.877375762206327</v>
      </c>
      <c r="AB104">
        <f t="shared" si="44"/>
        <v>26.097740218697854</v>
      </c>
      <c r="AC104">
        <f t="shared" si="45"/>
        <v>39.912920224274046</v>
      </c>
      <c r="AE104">
        <f t="shared" si="46"/>
        <v>1.8886157163243935</v>
      </c>
      <c r="AF104">
        <f t="shared" si="47"/>
        <v>3.253042982401964</v>
      </c>
      <c r="AG104">
        <f t="shared" si="48"/>
        <v>5.4441383592198429</v>
      </c>
      <c r="AH104">
        <f t="shared" si="49"/>
        <v>8.4178219926919358</v>
      </c>
      <c r="AI104">
        <f t="shared" si="50"/>
        <v>17.136463434668279</v>
      </c>
      <c r="AJ104">
        <f t="shared" si="51"/>
        <v>28.697932582734737</v>
      </c>
      <c r="AK104">
        <f t="shared" si="52"/>
        <v>12.202280573731082</v>
      </c>
      <c r="AL104">
        <f t="shared" si="53"/>
        <v>15.315126270415366</v>
      </c>
      <c r="AW104">
        <f t="shared" ref="AW104:BD104" si="60">IF(AW103+AN227/B$74-AW103/B$75&lt;0,0,AW103+AN227/B$74-AW103/B$75)</f>
        <v>1.9492124108877674E-2</v>
      </c>
      <c r="AX104">
        <f t="shared" si="60"/>
        <v>3.3574176576216426E-2</v>
      </c>
      <c r="AY104">
        <f t="shared" si="60"/>
        <v>3.7458765749812557E-2</v>
      </c>
      <c r="AZ104">
        <f t="shared" si="60"/>
        <v>0.10425491830216761</v>
      </c>
      <c r="BA104">
        <f t="shared" si="60"/>
        <v>0.26529436547251395</v>
      </c>
      <c r="BB104">
        <f t="shared" si="60"/>
        <v>2.8976408817765966</v>
      </c>
      <c r="BC104">
        <f t="shared" si="60"/>
        <v>0.26773857379195692</v>
      </c>
      <c r="BD104">
        <f t="shared" si="60"/>
        <v>0.22405972410489486</v>
      </c>
      <c r="BF104">
        <f t="shared" si="55"/>
        <v>5.9140781550291698E-3</v>
      </c>
      <c r="BG104">
        <f t="shared" si="36"/>
        <v>1.0186694028490177E-2</v>
      </c>
      <c r="BH104">
        <f t="shared" si="36"/>
        <v>1.1365311804803446E-2</v>
      </c>
      <c r="BI104">
        <f t="shared" si="36"/>
        <v>3.1631839169564031E-2</v>
      </c>
      <c r="BJ104">
        <f t="shared" si="36"/>
        <v>8.0492592943153501E-2</v>
      </c>
      <c r="BK104">
        <f t="shared" si="36"/>
        <v>2.2517680064203835</v>
      </c>
      <c r="BL104">
        <f t="shared" si="36"/>
        <v>6.422179569390464E-2</v>
      </c>
      <c r="BM104">
        <f t="shared" si="36"/>
        <v>5.1251196546397704E-2</v>
      </c>
      <c r="BO104">
        <f t="shared" si="56"/>
        <v>8.9000571428571415E-4</v>
      </c>
      <c r="BP104">
        <f t="shared" si="37"/>
        <v>1.5329888542860663E-3</v>
      </c>
      <c r="BQ104">
        <f t="shared" si="37"/>
        <v>1.7103582647639292E-3</v>
      </c>
      <c r="BR104">
        <f t="shared" si="37"/>
        <v>4.7602545783637538E-3</v>
      </c>
      <c r="BS104">
        <f t="shared" si="37"/>
        <v>1.2113277132829375E-2</v>
      </c>
      <c r="BT104">
        <f t="shared" si="37"/>
        <v>1.4539183699835143</v>
      </c>
      <c r="BU104">
        <f t="shared" si="37"/>
        <v>7.3500304089762049E-3</v>
      </c>
      <c r="BV104">
        <f t="shared" si="37"/>
        <v>5.6392671617279894E-3</v>
      </c>
    </row>
    <row r="105" spans="1:74" hidden="1" x14ac:dyDescent="0.4">
      <c r="A105" s="9">
        <v>7</v>
      </c>
      <c r="B105" s="16">
        <f t="shared" si="23"/>
        <v>382.74857142857121</v>
      </c>
      <c r="C105" s="16">
        <f t="shared" si="15"/>
        <v>959.00571428571368</v>
      </c>
      <c r="D105" s="16">
        <f t="shared" si="16"/>
        <v>1272.0342857142855</v>
      </c>
      <c r="E105" s="16">
        <f t="shared" si="17"/>
        <v>598.07428571428545</v>
      </c>
      <c r="F105" s="16">
        <f t="shared" si="18"/>
        <v>630.79999999999973</v>
      </c>
      <c r="G105" s="16">
        <f t="shared" si="19"/>
        <v>431.59999999999985</v>
      </c>
      <c r="H105" s="16">
        <f t="shared" si="20"/>
        <v>206.78857142857134</v>
      </c>
      <c r="I105" s="16">
        <f t="shared" si="21"/>
        <v>254.69142857142845</v>
      </c>
      <c r="J105" s="16">
        <f t="shared" si="24"/>
        <v>4735.7428571428545</v>
      </c>
      <c r="L105">
        <v>7</v>
      </c>
      <c r="M105">
        <f t="shared" si="25"/>
        <v>382.74857142857121</v>
      </c>
      <c r="N105">
        <f t="shared" si="26"/>
        <v>959.00571428571368</v>
      </c>
      <c r="O105">
        <f t="shared" si="27"/>
        <v>1272.0342857142855</v>
      </c>
      <c r="P105">
        <f t="shared" si="28"/>
        <v>598.07428571428545</v>
      </c>
      <c r="Q105">
        <f t="shared" si="29"/>
        <v>630.79999999999973</v>
      </c>
      <c r="R105">
        <f t="shared" si="30"/>
        <v>431.59999999999985</v>
      </c>
      <c r="S105">
        <f t="shared" si="31"/>
        <v>206.78857142857134</v>
      </c>
      <c r="T105">
        <f t="shared" si="32"/>
        <v>254.69142857142845</v>
      </c>
      <c r="V105">
        <f t="shared" si="38"/>
        <v>4.1839995856348384</v>
      </c>
      <c r="W105">
        <f t="shared" si="39"/>
        <v>7.206723089708909</v>
      </c>
      <c r="X105">
        <f t="shared" si="40"/>
        <v>12.060829761305502</v>
      </c>
      <c r="Y105">
        <f t="shared" si="41"/>
        <v>18.648666017624826</v>
      </c>
      <c r="Z105">
        <f t="shared" si="42"/>
        <v>37.963761124173253</v>
      </c>
      <c r="AA105">
        <f t="shared" si="43"/>
        <v>40.133634038279808</v>
      </c>
      <c r="AB105">
        <f t="shared" si="44"/>
        <v>31.648033863003882</v>
      </c>
      <c r="AC105">
        <f t="shared" si="45"/>
        <v>48.847395197337619</v>
      </c>
      <c r="AE105">
        <f t="shared" si="46"/>
        <v>2.4175779547648193</v>
      </c>
      <c r="AF105">
        <f t="shared" si="47"/>
        <v>4.1641531054624368</v>
      </c>
      <c r="AG105">
        <f t="shared" si="48"/>
        <v>6.9689290236101851</v>
      </c>
      <c r="AH105">
        <f t="shared" si="49"/>
        <v>10.775479998796635</v>
      </c>
      <c r="AI105">
        <f t="shared" si="50"/>
        <v>21.936032758911733</v>
      </c>
      <c r="AJ105">
        <f t="shared" si="51"/>
        <v>30.55176553657622</v>
      </c>
      <c r="AK105">
        <f t="shared" si="52"/>
        <v>15.991951385994746</v>
      </c>
      <c r="AL105">
        <f t="shared" si="53"/>
        <v>20.586082117670799</v>
      </c>
      <c r="AW105">
        <f t="shared" ref="AW105:BD105" si="61">IF(AW104+AN228/B$74-AW104/B$75&lt;0,0,AW104+AN228/B$74-AW104/B$75)</f>
        <v>3.4048565631780735E-2</v>
      </c>
      <c r="AX105">
        <f t="shared" si="61"/>
        <v>5.8646894935768058E-2</v>
      </c>
      <c r="AY105">
        <f t="shared" si="61"/>
        <v>6.5432440148331772E-2</v>
      </c>
      <c r="AZ105">
        <f t="shared" si="61"/>
        <v>0.18211101101242069</v>
      </c>
      <c r="BA105">
        <f t="shared" si="61"/>
        <v>0.46341243078882777</v>
      </c>
      <c r="BB105">
        <f t="shared" si="61"/>
        <v>3.132471201978059</v>
      </c>
      <c r="BC105">
        <f t="shared" si="61"/>
        <v>0.49726117537978809</v>
      </c>
      <c r="BD105">
        <f t="shared" si="61"/>
        <v>0.43326114920882369</v>
      </c>
      <c r="BF105">
        <f t="shared" si="55"/>
        <v>1.4060905727338273E-2</v>
      </c>
      <c r="BG105">
        <f t="shared" si="36"/>
        <v>2.4219183557125927E-2</v>
      </c>
      <c r="BH105">
        <f t="shared" si="36"/>
        <v>2.702138417180891E-2</v>
      </c>
      <c r="BI105">
        <f t="shared" si="36"/>
        <v>7.5205686649126163E-2</v>
      </c>
      <c r="BJ105">
        <f t="shared" si="36"/>
        <v>0.19137365646076979</v>
      </c>
      <c r="BK105">
        <f t="shared" si="36"/>
        <v>2.6392917316341111</v>
      </c>
      <c r="BL105">
        <f t="shared" si="36"/>
        <v>0.1659801847429308</v>
      </c>
      <c r="BM105">
        <f t="shared" si="36"/>
        <v>0.13765546032564627</v>
      </c>
      <c r="BO105">
        <f t="shared" si="56"/>
        <v>3.904449178731788E-3</v>
      </c>
      <c r="BP105">
        <f t="shared" si="37"/>
        <v>6.7252119588085317E-3</v>
      </c>
      <c r="BQ105">
        <f t="shared" si="37"/>
        <v>7.5033303887876391E-3</v>
      </c>
      <c r="BR105">
        <f t="shared" si="37"/>
        <v>2.088320533308392E-2</v>
      </c>
      <c r="BS105">
        <f t="shared" si="37"/>
        <v>5.3140866619023841E-2</v>
      </c>
      <c r="BT105">
        <f t="shared" si="37"/>
        <v>1.9326281518456359</v>
      </c>
      <c r="BU105">
        <f t="shared" si="37"/>
        <v>3.5785913051440424E-2</v>
      </c>
      <c r="BV105">
        <f t="shared" si="37"/>
        <v>2.8445231854062846E-2</v>
      </c>
    </row>
    <row r="106" spans="1:74" hidden="1" x14ac:dyDescent="0.4">
      <c r="A106" s="9">
        <v>8</v>
      </c>
      <c r="B106" s="16">
        <f t="shared" si="23"/>
        <v>454.32002134949562</v>
      </c>
      <c r="C106" s="16">
        <f t="shared" si="15"/>
        <v>1138.3334363924164</v>
      </c>
      <c r="D106" s="16">
        <f t="shared" si="16"/>
        <v>1509.8962791317815</v>
      </c>
      <c r="E106" s="16">
        <f t="shared" si="17"/>
        <v>709.91021923384642</v>
      </c>
      <c r="F106" s="16">
        <f t="shared" si="18"/>
        <v>748.75542552023455</v>
      </c>
      <c r="G106" s="16">
        <f t="shared" si="19"/>
        <v>512.30634377700267</v>
      </c>
      <c r="H106" s="16">
        <f t="shared" si="20"/>
        <v>245.45666580964078</v>
      </c>
      <c r="I106" s="16">
        <f t="shared" si="21"/>
        <v>302.31704022884657</v>
      </c>
      <c r="J106" s="16">
        <f t="shared" si="24"/>
        <v>5621.2954314432645</v>
      </c>
      <c r="L106">
        <v>8</v>
      </c>
      <c r="M106">
        <f t="shared" si="25"/>
        <v>454.32002134949562</v>
      </c>
      <c r="N106">
        <f t="shared" si="26"/>
        <v>1138.3334363924164</v>
      </c>
      <c r="O106">
        <f t="shared" si="27"/>
        <v>1509.8962791317815</v>
      </c>
      <c r="P106">
        <f t="shared" si="28"/>
        <v>709.91021923384642</v>
      </c>
      <c r="Q106">
        <f t="shared" si="29"/>
        <v>748.75542552023455</v>
      </c>
      <c r="R106">
        <f t="shared" si="30"/>
        <v>512.30634377700267</v>
      </c>
      <c r="S106">
        <f t="shared" si="31"/>
        <v>245.45666580964078</v>
      </c>
      <c r="T106">
        <f t="shared" si="32"/>
        <v>302.31704022884657</v>
      </c>
      <c r="V106">
        <f t="shared" si="38"/>
        <v>5.0054472856613197</v>
      </c>
      <c r="W106">
        <f t="shared" si="39"/>
        <v>8.6216243069782443</v>
      </c>
      <c r="X106">
        <f t="shared" si="40"/>
        <v>14.428741293096945</v>
      </c>
      <c r="Y106">
        <f t="shared" si="41"/>
        <v>22.309972261854671</v>
      </c>
      <c r="Z106">
        <f t="shared" si="42"/>
        <v>45.417214123278924</v>
      </c>
      <c r="AA106">
        <f t="shared" si="43"/>
        <v>46.75245188181114</v>
      </c>
      <c r="AB106">
        <f t="shared" si="44"/>
        <v>38.053416888715127</v>
      </c>
      <c r="AC106">
        <f t="shared" si="45"/>
        <v>59.137338644546183</v>
      </c>
      <c r="AE106">
        <f t="shared" si="46"/>
        <v>3.0063851650548257</v>
      </c>
      <c r="AF106">
        <f t="shared" si="47"/>
        <v>5.1783431002112614</v>
      </c>
      <c r="AG106">
        <f t="shared" si="48"/>
        <v>8.6662292695086247</v>
      </c>
      <c r="AH106">
        <f t="shared" si="49"/>
        <v>13.399875338406032</v>
      </c>
      <c r="AI106">
        <f t="shared" si="50"/>
        <v>27.278608880665573</v>
      </c>
      <c r="AJ106">
        <f t="shared" si="51"/>
        <v>33.426326087087297</v>
      </c>
      <c r="AK106">
        <f t="shared" si="52"/>
        <v>20.261792061542693</v>
      </c>
      <c r="AL106">
        <f t="shared" si="53"/>
        <v>26.642077777599404</v>
      </c>
      <c r="AW106">
        <f t="shared" ref="AW106:BD106" si="62">IF(AW105+AN229/B$74-AW105/B$75&lt;0,0,AW105+AN229/B$74-AW105/B$75)</f>
        <v>5.2105189315136441E-2</v>
      </c>
      <c r="AX106">
        <f t="shared" si="62"/>
        <v>8.9748496204516692E-2</v>
      </c>
      <c r="AY106">
        <f t="shared" si="62"/>
        <v>0.10013254943397309</v>
      </c>
      <c r="AZ106">
        <f t="shared" si="62"/>
        <v>0.27868806010189651</v>
      </c>
      <c r="BA106">
        <f t="shared" si="62"/>
        <v>0.70916915262655067</v>
      </c>
      <c r="BB106">
        <f t="shared" si="62"/>
        <v>3.3231292572640516</v>
      </c>
      <c r="BC106">
        <f t="shared" si="62"/>
        <v>0.80335004420990042</v>
      </c>
      <c r="BD106">
        <f t="shared" si="62"/>
        <v>0.7268833037597825</v>
      </c>
      <c r="BF106">
        <f t="shared" si="55"/>
        <v>2.605350167000375E-2</v>
      </c>
      <c r="BG106">
        <f t="shared" si="36"/>
        <v>4.487581038431121E-2</v>
      </c>
      <c r="BH106">
        <f t="shared" si="36"/>
        <v>5.0068017757722613E-2</v>
      </c>
      <c r="BI106">
        <f t="shared" si="36"/>
        <v>0.13934888126710288</v>
      </c>
      <c r="BJ106">
        <f t="shared" si="36"/>
        <v>0.3545969210576046</v>
      </c>
      <c r="BK106">
        <f t="shared" si="36"/>
        <v>2.93519941384048</v>
      </c>
      <c r="BL106">
        <f t="shared" si="36"/>
        <v>0.33162068006135947</v>
      </c>
      <c r="BM106">
        <f t="shared" si="36"/>
        <v>0.28545830476723499</v>
      </c>
      <c r="BO106">
        <f t="shared" si="56"/>
        <v>9.9983231078956784E-3</v>
      </c>
      <c r="BP106">
        <f t="shared" si="37"/>
        <v>1.7221594917798969E-2</v>
      </c>
      <c r="BQ106">
        <f t="shared" si="37"/>
        <v>1.9214162658600403E-2</v>
      </c>
      <c r="BR106">
        <f t="shared" si="37"/>
        <v>5.3476694122709272E-2</v>
      </c>
      <c r="BS106">
        <f t="shared" si="37"/>
        <v>0.1360805405240714</v>
      </c>
      <c r="BT106">
        <f t="shared" si="37"/>
        <v>2.3566262997187213</v>
      </c>
      <c r="BU106">
        <f t="shared" si="37"/>
        <v>0.10088304889718561</v>
      </c>
      <c r="BV106">
        <f t="shared" si="37"/>
        <v>8.3050346089854565E-2</v>
      </c>
    </row>
    <row r="107" spans="1:74" hidden="1" x14ac:dyDescent="0.4">
      <c r="A107" s="9">
        <v>9</v>
      </c>
      <c r="B107" s="16">
        <f t="shared" si="23"/>
        <v>539.27485876332241</v>
      </c>
      <c r="C107" s="16">
        <f t="shared" si="15"/>
        <v>1351.1942557861682</v>
      </c>
      <c r="D107" s="16">
        <f t="shared" si="16"/>
        <v>1792.2368912059867</v>
      </c>
      <c r="E107" s="16">
        <f t="shared" si="17"/>
        <v>842.6587322187728</v>
      </c>
      <c r="F107" s="16">
        <f t="shared" si="18"/>
        <v>888.7677350126628</v>
      </c>
      <c r="G107" s="16">
        <f t="shared" si="19"/>
        <v>608.10423974550622</v>
      </c>
      <c r="H107" s="16">
        <f t="shared" si="20"/>
        <v>291.35543794400076</v>
      </c>
      <c r="I107" s="16">
        <f t="shared" si="21"/>
        <v>358.84832609157888</v>
      </c>
      <c r="J107" s="16">
        <f t="shared" si="24"/>
        <v>6672.440476767998</v>
      </c>
      <c r="L107">
        <v>9</v>
      </c>
      <c r="M107">
        <f t="shared" si="25"/>
        <v>539.27485876332241</v>
      </c>
      <c r="N107">
        <f t="shared" si="26"/>
        <v>1351.1942557861682</v>
      </c>
      <c r="O107">
        <f t="shared" si="27"/>
        <v>1792.2368912059867</v>
      </c>
      <c r="P107">
        <f t="shared" si="28"/>
        <v>842.6587322187728</v>
      </c>
      <c r="Q107">
        <f t="shared" si="29"/>
        <v>888.7677350126628</v>
      </c>
      <c r="R107">
        <f t="shared" si="30"/>
        <v>608.10423974550622</v>
      </c>
      <c r="S107">
        <f t="shared" si="31"/>
        <v>291.35543794400076</v>
      </c>
      <c r="T107">
        <f t="shared" si="32"/>
        <v>358.84832609157888</v>
      </c>
      <c r="V107">
        <f t="shared" si="38"/>
        <v>5.9674777807211266</v>
      </c>
      <c r="W107">
        <f t="shared" si="39"/>
        <v>10.278672124467368</v>
      </c>
      <c r="X107">
        <f t="shared" si="40"/>
        <v>17.20189788372798</v>
      </c>
      <c r="Y107">
        <f t="shared" si="41"/>
        <v>26.597875507050254</v>
      </c>
      <c r="Z107">
        <f t="shared" si="42"/>
        <v>54.146253206842587</v>
      </c>
      <c r="AA107">
        <f t="shared" si="43"/>
        <v>54.874716698491483</v>
      </c>
      <c r="AB107">
        <f t="shared" si="44"/>
        <v>45.523634114908987</v>
      </c>
      <c r="AC107">
        <f t="shared" si="45"/>
        <v>71.103761176046646</v>
      </c>
      <c r="AE107">
        <f t="shared" si="46"/>
        <v>3.67273920525699</v>
      </c>
      <c r="AF107">
        <f t="shared" si="47"/>
        <v>6.3261035024669221</v>
      </c>
      <c r="AG107">
        <f t="shared" si="48"/>
        <v>10.587066610704731</v>
      </c>
      <c r="AH107">
        <f t="shared" si="49"/>
        <v>16.369907646222245</v>
      </c>
      <c r="AI107">
        <f t="shared" si="50"/>
        <v>33.324810628203359</v>
      </c>
      <c r="AJ107">
        <f t="shared" si="51"/>
        <v>37.424163825504451</v>
      </c>
      <c r="AK107">
        <f t="shared" si="52"/>
        <v>25.114053378044265</v>
      </c>
      <c r="AL107">
        <f t="shared" si="53"/>
        <v>33.605347963373717</v>
      </c>
      <c r="AW107">
        <f t="shared" ref="AW107:BD107" si="63">IF(AW106+AN230/B$74-AW106/B$75&lt;0,0,AW106+AN230/B$74-AW106/B$75)</f>
        <v>7.3361228376168666E-2</v>
      </c>
      <c r="AX107">
        <f t="shared" si="63"/>
        <v>0.12636092514041786</v>
      </c>
      <c r="AY107">
        <f t="shared" si="63"/>
        <v>0.14098109849453602</v>
      </c>
      <c r="AZ107">
        <f t="shared" si="63"/>
        <v>0.39237739448933262</v>
      </c>
      <c r="BA107">
        <f t="shared" si="63"/>
        <v>0.99847099390649552</v>
      </c>
      <c r="BB107">
        <f t="shared" si="63"/>
        <v>3.5115926193144293</v>
      </c>
      <c r="BC107">
        <f t="shared" si="63"/>
        <v>1.1857422300836729</v>
      </c>
      <c r="BD107">
        <f t="shared" si="63"/>
        <v>1.1109569135035682</v>
      </c>
      <c r="BF107">
        <f t="shared" si="55"/>
        <v>4.1684514257083367E-2</v>
      </c>
      <c r="BG107">
        <f t="shared" si="36"/>
        <v>7.1799421876434497E-2</v>
      </c>
      <c r="BH107">
        <f t="shared" si="36"/>
        <v>8.0106736763472894E-2</v>
      </c>
      <c r="BI107">
        <f t="shared" si="36"/>
        <v>0.22295238856797905</v>
      </c>
      <c r="BJ107">
        <f t="shared" si="36"/>
        <v>0.5673402599989722</v>
      </c>
      <c r="BK107">
        <f t="shared" si="36"/>
        <v>3.1679573198946227</v>
      </c>
      <c r="BL107">
        <f t="shared" si="36"/>
        <v>0.56748536213562994</v>
      </c>
      <c r="BM107">
        <f t="shared" si="36"/>
        <v>0.5061708042635088</v>
      </c>
      <c r="BO107">
        <f t="shared" si="56"/>
        <v>1.9631430245160519E-2</v>
      </c>
      <c r="BP107">
        <f t="shared" si="37"/>
        <v>3.3814124197706318E-2</v>
      </c>
      <c r="BQ107">
        <f t="shared" si="37"/>
        <v>3.7726475718073735E-2</v>
      </c>
      <c r="BR107">
        <f t="shared" si="37"/>
        <v>0.10500000640934544</v>
      </c>
      <c r="BS107">
        <f t="shared" si="37"/>
        <v>0.26719036884419128</v>
      </c>
      <c r="BT107">
        <f t="shared" si="37"/>
        <v>2.7037701681917761</v>
      </c>
      <c r="BU107">
        <f t="shared" si="37"/>
        <v>0.21625186447927253</v>
      </c>
      <c r="BV107">
        <f t="shared" si="37"/>
        <v>0.18425432542854478</v>
      </c>
    </row>
    <row r="108" spans="1:74" hidden="1" x14ac:dyDescent="0.4">
      <c r="A108" s="9">
        <v>10</v>
      </c>
      <c r="B108" s="16">
        <f t="shared" si="23"/>
        <v>640.11568856324675</v>
      </c>
      <c r="C108" s="16">
        <f t="shared" si="15"/>
        <v>1603.8586397458298</v>
      </c>
      <c r="D108" s="16">
        <f t="shared" si="16"/>
        <v>2127.3733292771108</v>
      </c>
      <c r="E108" s="16">
        <f t="shared" si="17"/>
        <v>1000.2303386347636</v>
      </c>
      <c r="F108" s="16">
        <f t="shared" si="18"/>
        <v>1054.9614198130337</v>
      </c>
      <c r="G108" s="16">
        <f t="shared" si="19"/>
        <v>721.81570829312841</v>
      </c>
      <c r="H108" s="16">
        <f t="shared" si="20"/>
        <v>345.8369767206637</v>
      </c>
      <c r="I108" s="16">
        <f t="shared" si="21"/>
        <v>425.95058830045042</v>
      </c>
      <c r="J108" s="16">
        <f t="shared" si="24"/>
        <v>7920.1426893482285</v>
      </c>
      <c r="L108">
        <v>10</v>
      </c>
      <c r="M108">
        <f t="shared" si="25"/>
        <v>640.11568856324675</v>
      </c>
      <c r="N108">
        <f t="shared" si="26"/>
        <v>1603.8586397458298</v>
      </c>
      <c r="O108">
        <f t="shared" si="27"/>
        <v>2127.3733292771108</v>
      </c>
      <c r="P108">
        <f t="shared" si="28"/>
        <v>1000.2303386347636</v>
      </c>
      <c r="Q108">
        <f t="shared" si="29"/>
        <v>1054.9614198130337</v>
      </c>
      <c r="R108">
        <f t="shared" si="30"/>
        <v>721.81570829312841</v>
      </c>
      <c r="S108">
        <f t="shared" si="31"/>
        <v>345.8369767206637</v>
      </c>
      <c r="T108">
        <f t="shared" si="32"/>
        <v>425.95058830045042</v>
      </c>
      <c r="V108">
        <f t="shared" si="38"/>
        <v>7.1007199527203877</v>
      </c>
      <c r="W108">
        <f t="shared" si="39"/>
        <v>12.230623208597263</v>
      </c>
      <c r="X108">
        <f t="shared" si="40"/>
        <v>20.468590586504948</v>
      </c>
      <c r="Y108">
        <f t="shared" si="41"/>
        <v>31.648892924752843</v>
      </c>
      <c r="Z108">
        <f t="shared" si="42"/>
        <v>64.428791298225178</v>
      </c>
      <c r="AA108">
        <f t="shared" si="43"/>
        <v>64.701831571419405</v>
      </c>
      <c r="AB108">
        <f t="shared" si="44"/>
        <v>54.294056136465116</v>
      </c>
      <c r="AC108">
        <f t="shared" si="45"/>
        <v>85.113225909791012</v>
      </c>
      <c r="AE108">
        <f t="shared" si="46"/>
        <v>4.4376520637450358</v>
      </c>
      <c r="AF108">
        <f t="shared" si="47"/>
        <v>7.643626376467072</v>
      </c>
      <c r="AG108">
        <f t="shared" si="48"/>
        <v>12.792010368379147</v>
      </c>
      <c r="AH108">
        <f t="shared" si="49"/>
        <v>19.779230266498246</v>
      </c>
      <c r="AI108">
        <f t="shared" si="50"/>
        <v>40.265291487749771</v>
      </c>
      <c r="AJ108">
        <f t="shared" si="51"/>
        <v>42.659329687400557</v>
      </c>
      <c r="AK108">
        <f t="shared" si="52"/>
        <v>30.680302669916461</v>
      </c>
      <c r="AL108">
        <f t="shared" si="53"/>
        <v>41.640722223232203</v>
      </c>
      <c r="AW108">
        <f t="shared" ref="AW108:BD108" si="64">IF(AW107+AN231/B$74-AW107/B$75&lt;0,0,AW107+AN231/B$74-AW107/B$75)</f>
        <v>9.7761539395597147E-2</v>
      </c>
      <c r="AX108">
        <f t="shared" si="64"/>
        <v>0.16838920005314417</v>
      </c>
      <c r="AY108">
        <f t="shared" si="64"/>
        <v>0.187872116097028</v>
      </c>
      <c r="AZ108">
        <f t="shared" si="64"/>
        <v>0.52288407594019615</v>
      </c>
      <c r="BA108">
        <f t="shared" si="64"/>
        <v>1.3305674341442744</v>
      </c>
      <c r="BB108">
        <f t="shared" si="64"/>
        <v>3.7345075153020328</v>
      </c>
      <c r="BC108">
        <f t="shared" si="64"/>
        <v>1.6453659533837415</v>
      </c>
      <c r="BD108">
        <f t="shared" si="64"/>
        <v>1.5913774718340512</v>
      </c>
      <c r="BF108">
        <f t="shared" si="55"/>
        <v>6.0690542728534545E-2</v>
      </c>
      <c r="BG108">
        <f t="shared" si="36"/>
        <v>0.1045363238348245</v>
      </c>
      <c r="BH108">
        <f t="shared" si="36"/>
        <v>0.11663135380211076</v>
      </c>
      <c r="BI108">
        <f t="shared" si="36"/>
        <v>0.32460739212079115</v>
      </c>
      <c r="BJ108">
        <f t="shared" si="36"/>
        <v>0.82601870034348601</v>
      </c>
      <c r="BK108">
        <f t="shared" si="36"/>
        <v>3.3741384995465071</v>
      </c>
      <c r="BL108">
        <f t="shared" si="36"/>
        <v>0.8766137961096514</v>
      </c>
      <c r="BM108">
        <f t="shared" si="36"/>
        <v>0.80856385888353866</v>
      </c>
      <c r="BO108">
        <f t="shared" si="56"/>
        <v>3.2863280652314225E-2</v>
      </c>
      <c r="BP108">
        <f t="shared" si="37"/>
        <v>5.6605302804943226E-2</v>
      </c>
      <c r="BQ108">
        <f t="shared" si="37"/>
        <v>6.3154632345313225E-2</v>
      </c>
      <c r="BR108">
        <f t="shared" si="37"/>
        <v>0.17577143570452558</v>
      </c>
      <c r="BS108">
        <f t="shared" si="37"/>
        <v>0.44728030353705983</v>
      </c>
      <c r="BT108">
        <f t="shared" si="37"/>
        <v>2.9822824592134838</v>
      </c>
      <c r="BU108">
        <f t="shared" si="37"/>
        <v>0.39186861330745126</v>
      </c>
      <c r="BV108">
        <f t="shared" si="37"/>
        <v>0.34521256484602675</v>
      </c>
    </row>
    <row r="109" spans="1:74" hidden="1" x14ac:dyDescent="0.4">
      <c r="A109" s="9">
        <v>11</v>
      </c>
      <c r="B109" s="16">
        <f t="shared" si="23"/>
        <v>759.81308619586548</v>
      </c>
      <c r="C109" s="16">
        <f t="shared" si="15"/>
        <v>1903.7695914349933</v>
      </c>
      <c r="D109" s="16">
        <f t="shared" si="16"/>
        <v>2525.1780634167435</v>
      </c>
      <c r="E109" s="16">
        <f t="shared" si="17"/>
        <v>1187.2667926802806</v>
      </c>
      <c r="F109" s="16">
        <f t="shared" si="18"/>
        <v>1252.2322238420088</v>
      </c>
      <c r="G109" s="16">
        <f t="shared" si="19"/>
        <v>856.79046894453245</v>
      </c>
      <c r="H109" s="16">
        <f t="shared" si="20"/>
        <v>410.50620270309463</v>
      </c>
      <c r="I109" s="16">
        <f t="shared" si="21"/>
        <v>505.60052947605914</v>
      </c>
      <c r="J109" s="16">
        <f t="shared" si="24"/>
        <v>9401.1569586935784</v>
      </c>
      <c r="L109">
        <v>11</v>
      </c>
      <c r="M109">
        <f t="shared" si="25"/>
        <v>759.81308619586548</v>
      </c>
      <c r="N109">
        <f t="shared" si="26"/>
        <v>1903.7695914349933</v>
      </c>
      <c r="O109">
        <f t="shared" si="27"/>
        <v>2525.1780634167435</v>
      </c>
      <c r="P109">
        <f t="shared" si="28"/>
        <v>1187.2667926802806</v>
      </c>
      <c r="Q109">
        <f t="shared" si="29"/>
        <v>1252.2322238420088</v>
      </c>
      <c r="R109">
        <f t="shared" si="30"/>
        <v>856.79046894453245</v>
      </c>
      <c r="S109">
        <f t="shared" si="31"/>
        <v>410.50620270309463</v>
      </c>
      <c r="T109">
        <f t="shared" si="32"/>
        <v>505.60052947605914</v>
      </c>
      <c r="V109">
        <f t="shared" si="38"/>
        <v>8.4400831385947903</v>
      </c>
      <c r="W109">
        <f t="shared" si="39"/>
        <v>14.537607088396712</v>
      </c>
      <c r="X109">
        <f t="shared" si="40"/>
        <v>24.329449327708655</v>
      </c>
      <c r="Y109">
        <f t="shared" si="41"/>
        <v>37.618620267802733</v>
      </c>
      <c r="Z109">
        <f t="shared" si="42"/>
        <v>76.581580275935451</v>
      </c>
      <c r="AA109">
        <f t="shared" si="43"/>
        <v>76.49678009282772</v>
      </c>
      <c r="AB109">
        <f t="shared" si="44"/>
        <v>64.634178933825922</v>
      </c>
      <c r="AC109">
        <f t="shared" si="45"/>
        <v>101.58946813588125</v>
      </c>
      <c r="AE109">
        <f t="shared" si="46"/>
        <v>5.3253413600701522</v>
      </c>
      <c r="AF109">
        <f t="shared" si="47"/>
        <v>9.1726253205104697</v>
      </c>
      <c r="AG109">
        <f t="shared" si="48"/>
        <v>15.35087044108775</v>
      </c>
      <c r="AH109">
        <f t="shared" si="49"/>
        <v>23.735784485916444</v>
      </c>
      <c r="AI109">
        <f t="shared" si="50"/>
        <v>48.319791424574902</v>
      </c>
      <c r="AJ109">
        <f t="shared" si="51"/>
        <v>49.272080252606216</v>
      </c>
      <c r="AK109">
        <f t="shared" si="52"/>
        <v>37.120417251702456</v>
      </c>
      <c r="AL109">
        <f t="shared" si="53"/>
        <v>50.956258727494806</v>
      </c>
      <c r="AW109">
        <f t="shared" ref="AW109:BD109" si="65">IF(AW108+AN232/B$74-AW108/B$75&lt;0,0,AW108+AN232/B$74-AW108/B$75)</f>
        <v>0.12552419451340299</v>
      </c>
      <c r="AX109">
        <f t="shared" si="65"/>
        <v>0.21620893893554149</v>
      </c>
      <c r="AY109">
        <f t="shared" si="65"/>
        <v>0.24122467987313681</v>
      </c>
      <c r="AZ109">
        <f t="shared" si="65"/>
        <v>0.67137447775535042</v>
      </c>
      <c r="BA109">
        <f t="shared" si="65"/>
        <v>1.7084265085155499</v>
      </c>
      <c r="BB109">
        <f t="shared" si="65"/>
        <v>4.0228922652363028</v>
      </c>
      <c r="BC109">
        <f t="shared" si="65"/>
        <v>2.1858897494427394</v>
      </c>
      <c r="BD109">
        <f t="shared" si="65"/>
        <v>2.1754137185792826</v>
      </c>
      <c r="BF109">
        <f t="shared" si="55"/>
        <v>8.2933140728772101E-2</v>
      </c>
      <c r="BG109">
        <f t="shared" si="36"/>
        <v>0.14284804956581632</v>
      </c>
      <c r="BH109">
        <f t="shared" si="36"/>
        <v>0.15937581117906111</v>
      </c>
      <c r="BI109">
        <f t="shared" si="36"/>
        <v>0.44357340241243415</v>
      </c>
      <c r="BJ109">
        <f t="shared" si="36"/>
        <v>1.1287479406239591</v>
      </c>
      <c r="BK109">
        <f t="shared" si="36"/>
        <v>3.5903599089998224</v>
      </c>
      <c r="BL109">
        <f t="shared" si="36"/>
        <v>1.2609898747466965</v>
      </c>
      <c r="BM109">
        <f t="shared" si="36"/>
        <v>1.1999706653587947</v>
      </c>
      <c r="BO109">
        <f t="shared" si="56"/>
        <v>4.9559637898046419E-2</v>
      </c>
      <c r="BP109">
        <f t="shared" si="37"/>
        <v>8.5363915422871972E-2</v>
      </c>
      <c r="BQ109">
        <f t="shared" si="37"/>
        <v>9.5240665219391729E-2</v>
      </c>
      <c r="BR109">
        <f t="shared" si="37"/>
        <v>0.26507300955428492</v>
      </c>
      <c r="BS109">
        <f t="shared" si="37"/>
        <v>0.67452334162091554</v>
      </c>
      <c r="BT109">
        <f t="shared" si="37"/>
        <v>3.2173960834132975</v>
      </c>
      <c r="BU109">
        <f t="shared" si="37"/>
        <v>0.63424120470855128</v>
      </c>
      <c r="BV109">
        <f t="shared" si="37"/>
        <v>0.57688821186478279</v>
      </c>
    </row>
    <row r="110" spans="1:74" hidden="1" x14ac:dyDescent="0.4">
      <c r="A110" s="9">
        <v>12</v>
      </c>
      <c r="B110" s="16">
        <f t="shared" si="23"/>
        <v>901.89310505774915</v>
      </c>
      <c r="C110" s="16">
        <f t="shared" si="15"/>
        <v>2259.7619063528728</v>
      </c>
      <c r="D110" s="16">
        <f t="shared" si="16"/>
        <v>2997.3696502662751</v>
      </c>
      <c r="E110" s="16">
        <f t="shared" si="17"/>
        <v>1409.2778258709066</v>
      </c>
      <c r="F110" s="16">
        <f t="shared" si="18"/>
        <v>1486.3913627345803</v>
      </c>
      <c r="G110" s="16">
        <f t="shared" si="19"/>
        <v>1017.0046166078708</v>
      </c>
      <c r="H110" s="16">
        <f t="shared" si="20"/>
        <v>487.26814597915569</v>
      </c>
      <c r="I110" s="16">
        <f t="shared" si="21"/>
        <v>600.14448254772151</v>
      </c>
      <c r="J110" s="16">
        <f t="shared" si="24"/>
        <v>11159.111095417133</v>
      </c>
      <c r="L110">
        <v>12</v>
      </c>
      <c r="M110">
        <f t="shared" si="25"/>
        <v>901.89310505774915</v>
      </c>
      <c r="N110">
        <f t="shared" si="26"/>
        <v>2259.7619063528728</v>
      </c>
      <c r="O110">
        <f t="shared" si="27"/>
        <v>2997.3696502662751</v>
      </c>
      <c r="P110">
        <f t="shared" si="28"/>
        <v>1409.2778258709066</v>
      </c>
      <c r="Q110">
        <f t="shared" si="29"/>
        <v>1486.3913627345803</v>
      </c>
      <c r="R110">
        <f t="shared" si="30"/>
        <v>1017.0046166078708</v>
      </c>
      <c r="S110">
        <f t="shared" si="31"/>
        <v>487.26814597915569</v>
      </c>
      <c r="T110">
        <f t="shared" si="32"/>
        <v>600.14448254772151</v>
      </c>
      <c r="V110">
        <f t="shared" si="38"/>
        <v>10.026039861470588</v>
      </c>
      <c r="W110">
        <f t="shared" si="39"/>
        <v>17.269335593645565</v>
      </c>
      <c r="X110">
        <f t="shared" si="40"/>
        <v>28.90114051742006</v>
      </c>
      <c r="Y110">
        <f t="shared" si="41"/>
        <v>44.687449180898803</v>
      </c>
      <c r="Z110">
        <f t="shared" si="42"/>
        <v>90.97184990866964</v>
      </c>
      <c r="AA110">
        <f t="shared" si="43"/>
        <v>90.588465672137545</v>
      </c>
      <c r="AB110">
        <f t="shared" si="44"/>
        <v>76.856701646460138</v>
      </c>
      <c r="AC110">
        <f t="shared" si="45"/>
        <v>121.02652314264182</v>
      </c>
      <c r="AE110">
        <f t="shared" si="46"/>
        <v>6.3635886195783637</v>
      </c>
      <c r="AF110">
        <f t="shared" si="47"/>
        <v>10.960952576472552</v>
      </c>
      <c r="AG110">
        <f t="shared" si="48"/>
        <v>18.343730069961385</v>
      </c>
      <c r="AH110">
        <f t="shared" si="49"/>
        <v>28.363396413211873</v>
      </c>
      <c r="AI110">
        <f t="shared" si="50"/>
        <v>57.740387708361752</v>
      </c>
      <c r="AJ110">
        <f t="shared" si="51"/>
        <v>57.439490204672666</v>
      </c>
      <c r="AK110">
        <f t="shared" si="52"/>
        <v>44.624170437736126</v>
      </c>
      <c r="AL110">
        <f t="shared" si="53"/>
        <v>61.806232172149045</v>
      </c>
      <c r="AW110">
        <f t="shared" ref="AW110:BD110" si="66">IF(AW109+AN233/B$74-AW109/B$75&lt;0,0,AW109+AN233/B$74-AW109/B$75)</f>
        <v>0.15712997546152657</v>
      </c>
      <c r="AX110">
        <f t="shared" si="66"/>
        <v>0.27064826347781779</v>
      </c>
      <c r="AY110">
        <f t="shared" si="66"/>
        <v>0.30196272659716916</v>
      </c>
      <c r="AZ110">
        <f t="shared" si="66"/>
        <v>0.840420092908298</v>
      </c>
      <c r="BA110">
        <f t="shared" si="66"/>
        <v>2.1385918181072761</v>
      </c>
      <c r="BB110">
        <f t="shared" si="66"/>
        <v>4.4033432999729776</v>
      </c>
      <c r="BC110">
        <f t="shared" si="66"/>
        <v>2.8146098969646416</v>
      </c>
      <c r="BD110">
        <f t="shared" si="66"/>
        <v>2.872870281058284</v>
      </c>
      <c r="BF110">
        <f t="shared" si="55"/>
        <v>0.10848777299955065</v>
      </c>
      <c r="BG110">
        <f t="shared" si="36"/>
        <v>0.18686458318765142</v>
      </c>
      <c r="BH110">
        <f t="shared" si="36"/>
        <v>0.20848513239550653</v>
      </c>
      <c r="BI110">
        <f t="shared" si="36"/>
        <v>0.58025404761818389</v>
      </c>
      <c r="BJ110">
        <f t="shared" si="36"/>
        <v>1.4765550813589137</v>
      </c>
      <c r="BK110">
        <f t="shared" si="36"/>
        <v>3.8498793227417112</v>
      </c>
      <c r="BL110">
        <f t="shared" si="36"/>
        <v>1.7234398120947176</v>
      </c>
      <c r="BM110">
        <f t="shared" si="36"/>
        <v>1.6876921919690389</v>
      </c>
      <c r="BO110">
        <f t="shared" si="56"/>
        <v>6.9583739596481828E-2</v>
      </c>
      <c r="BP110">
        <f t="shared" si="37"/>
        <v>0.11985439590863858</v>
      </c>
      <c r="BQ110">
        <f t="shared" si="37"/>
        <v>0.13372175279519333</v>
      </c>
      <c r="BR110">
        <f t="shared" si="37"/>
        <v>0.37217324526917439</v>
      </c>
      <c r="BS110">
        <f t="shared" si="37"/>
        <v>0.94705810102274168</v>
      </c>
      <c r="BT110">
        <f t="shared" si="37"/>
        <v>3.4411743787652123</v>
      </c>
      <c r="BU110">
        <f t="shared" si="37"/>
        <v>0.94761553972762402</v>
      </c>
      <c r="BV110">
        <f t="shared" si="37"/>
        <v>0.88842943861178858</v>
      </c>
    </row>
    <row r="111" spans="1:74" hidden="1" x14ac:dyDescent="0.4">
      <c r="A111" s="9">
        <v>13</v>
      </c>
      <c r="B111" s="16">
        <f t="shared" si="23"/>
        <v>1070.5411471960699</v>
      </c>
      <c r="C111" s="16">
        <f t="shared" si="15"/>
        <v>2682.3224282905235</v>
      </c>
      <c r="D111" s="16">
        <f t="shared" si="16"/>
        <v>3557.857939008501</v>
      </c>
      <c r="E111" s="16">
        <f t="shared" si="17"/>
        <v>1672.8034530535861</v>
      </c>
      <c r="F111" s="16">
        <f t="shared" si="18"/>
        <v>1764.3367109922835</v>
      </c>
      <c r="G111" s="16">
        <f t="shared" si="19"/>
        <v>1207.1777496262994</v>
      </c>
      <c r="H111" s="16">
        <f t="shared" si="20"/>
        <v>578.38406465611706</v>
      </c>
      <c r="I111" s="16">
        <f t="shared" si="21"/>
        <v>712.36752917507988</v>
      </c>
      <c r="J111" s="16">
        <f t="shared" si="24"/>
        <v>13245.791021998461</v>
      </c>
      <c r="L111">
        <v>13</v>
      </c>
      <c r="M111">
        <f t="shared" si="25"/>
        <v>1070.5411471960699</v>
      </c>
      <c r="N111">
        <f t="shared" si="26"/>
        <v>2682.3224282905235</v>
      </c>
      <c r="O111">
        <f t="shared" si="27"/>
        <v>3557.857939008501</v>
      </c>
      <c r="P111">
        <f t="shared" si="28"/>
        <v>1672.8034530535861</v>
      </c>
      <c r="Q111">
        <f t="shared" si="29"/>
        <v>1764.3367109922835</v>
      </c>
      <c r="R111">
        <f t="shared" si="30"/>
        <v>1207.1777496262994</v>
      </c>
      <c r="S111">
        <f t="shared" si="31"/>
        <v>578.38406465611706</v>
      </c>
      <c r="T111">
        <f t="shared" si="32"/>
        <v>712.36752917507988</v>
      </c>
      <c r="V111">
        <f t="shared" si="38"/>
        <v>11.905987652598093</v>
      </c>
      <c r="W111">
        <f t="shared" si="39"/>
        <v>20.507448522786824</v>
      </c>
      <c r="X111">
        <f t="shared" si="40"/>
        <v>34.320292648022111</v>
      </c>
      <c r="Y111">
        <f t="shared" si="41"/>
        <v>53.066637029692266</v>
      </c>
      <c r="Z111">
        <f t="shared" si="42"/>
        <v>108.02966442502857</v>
      </c>
      <c r="AA111">
        <f t="shared" si="43"/>
        <v>107.37901501779085</v>
      </c>
      <c r="AB111">
        <f t="shared" si="44"/>
        <v>91.327566406563193</v>
      </c>
      <c r="AC111">
        <f t="shared" si="45"/>
        <v>144.00378664324131</v>
      </c>
      <c r="AE111">
        <f t="shared" si="46"/>
        <v>7.5844057002091052</v>
      </c>
      <c r="AF111">
        <f t="shared" si="47"/>
        <v>13.063746915530222</v>
      </c>
      <c r="AG111">
        <f t="shared" si="48"/>
        <v>21.862866885780942</v>
      </c>
      <c r="AH111">
        <f t="shared" si="49"/>
        <v>33.804747335774181</v>
      </c>
      <c r="AI111">
        <f t="shared" si="50"/>
        <v>68.817541775131048</v>
      </c>
      <c r="AJ111">
        <f t="shared" si="51"/>
        <v>67.384182844912132</v>
      </c>
      <c r="AK111">
        <f t="shared" si="52"/>
        <v>53.414860767388134</v>
      </c>
      <c r="AL111">
        <f t="shared" si="53"/>
        <v>74.496294522968938</v>
      </c>
      <c r="AW111">
        <f t="shared" ref="AW111:BD111" si="67">IF(AW110+AN234/B$74-AW110/B$75&lt;0,0,AW110+AN234/B$74-AW110/B$75)</f>
        <v>0.19330264817838921</v>
      </c>
      <c r="AX111">
        <f t="shared" si="67"/>
        <v>0.33295382311031085</v>
      </c>
      <c r="AY111">
        <f t="shared" si="67"/>
        <v>0.37147714515294217</v>
      </c>
      <c r="AZ111">
        <f t="shared" si="67"/>
        <v>1.0338920315129769</v>
      </c>
      <c r="BA111">
        <f t="shared" si="67"/>
        <v>2.6309140607865302</v>
      </c>
      <c r="BB111">
        <f t="shared" si="67"/>
        <v>4.8997977217666602</v>
      </c>
      <c r="BC111">
        <f t="shared" si="67"/>
        <v>3.5429522513113367</v>
      </c>
      <c r="BD111">
        <f t="shared" si="67"/>
        <v>3.697000552534774</v>
      </c>
      <c r="BF111">
        <f t="shared" si="55"/>
        <v>0.1376730944767362</v>
      </c>
      <c r="BG111">
        <f t="shared" si="36"/>
        <v>0.2371347913617512</v>
      </c>
      <c r="BH111">
        <f t="shared" si="36"/>
        <v>0.26457168891650412</v>
      </c>
      <c r="BI111">
        <f t="shared" si="36"/>
        <v>0.73635367479225233</v>
      </c>
      <c r="BJ111">
        <f t="shared" si="36"/>
        <v>1.873777123407931</v>
      </c>
      <c r="BK111">
        <f t="shared" si="36"/>
        <v>4.1819577090804714</v>
      </c>
      <c r="BL111">
        <f t="shared" si="36"/>
        <v>2.2690248545296798</v>
      </c>
      <c r="BM111">
        <f t="shared" si="36"/>
        <v>2.2802812365136611</v>
      </c>
      <c r="BO111">
        <f t="shared" si="56"/>
        <v>9.2926159638323125E-2</v>
      </c>
      <c r="BP111">
        <f t="shared" si="37"/>
        <v>0.16006050827604629</v>
      </c>
      <c r="BQ111">
        <f t="shared" si="37"/>
        <v>0.17857978055538126</v>
      </c>
      <c r="BR111">
        <f t="shared" si="37"/>
        <v>0.49702172667858013</v>
      </c>
      <c r="BS111">
        <f t="shared" si="37"/>
        <v>1.2647562892244446</v>
      </c>
      <c r="BT111">
        <f t="shared" si="37"/>
        <v>3.6863973451511116</v>
      </c>
      <c r="BU111">
        <f t="shared" si="37"/>
        <v>1.3355276759111709</v>
      </c>
      <c r="BV111">
        <f t="shared" si="37"/>
        <v>1.2880608152904138</v>
      </c>
    </row>
    <row r="112" spans="1:74" hidden="1" x14ac:dyDescent="0.4">
      <c r="A112" s="9">
        <v>14</v>
      </c>
      <c r="B112" s="16">
        <f t="shared" si="23"/>
        <v>1270.7252571428562</v>
      </c>
      <c r="C112" s="16">
        <f t="shared" si="15"/>
        <v>3183.8989714285676</v>
      </c>
      <c r="D112" s="16">
        <f t="shared" si="16"/>
        <v>4223.1538285714269</v>
      </c>
      <c r="E112" s="16">
        <f t="shared" si="17"/>
        <v>1985.6066285714269</v>
      </c>
      <c r="F112" s="16">
        <f t="shared" si="18"/>
        <v>2094.255999999998</v>
      </c>
      <c r="G112" s="16">
        <f t="shared" si="19"/>
        <v>1432.9119999999989</v>
      </c>
      <c r="H112" s="16">
        <f t="shared" si="20"/>
        <v>686.53805714285659</v>
      </c>
      <c r="I112" s="16">
        <f t="shared" si="21"/>
        <v>845.57554285714207</v>
      </c>
      <c r="J112" s="16">
        <f t="shared" si="24"/>
        <v>15722.666285714273</v>
      </c>
      <c r="L112">
        <v>14</v>
      </c>
      <c r="M112">
        <f t="shared" si="25"/>
        <v>1270.7252571428562</v>
      </c>
      <c r="N112">
        <f t="shared" si="26"/>
        <v>3183.8989714285676</v>
      </c>
      <c r="O112">
        <f t="shared" si="27"/>
        <v>4223.1538285714269</v>
      </c>
      <c r="P112">
        <f t="shared" si="28"/>
        <v>1985.6066285714269</v>
      </c>
      <c r="Q112">
        <f t="shared" si="29"/>
        <v>2094.255999999998</v>
      </c>
      <c r="R112">
        <f t="shared" si="30"/>
        <v>1432.9119999999989</v>
      </c>
      <c r="S112">
        <f t="shared" si="31"/>
        <v>686.53805714285659</v>
      </c>
      <c r="T112">
        <f t="shared" si="32"/>
        <v>845.57554285714207</v>
      </c>
      <c r="V112">
        <f t="shared" si="38"/>
        <v>14.135758343997308</v>
      </c>
      <c r="W112">
        <f t="shared" si="39"/>
        <v>24.348113321520238</v>
      </c>
      <c r="X112">
        <f t="shared" si="40"/>
        <v>40.747846992923868</v>
      </c>
      <c r="Y112">
        <f t="shared" si="41"/>
        <v>63.005034027282562</v>
      </c>
      <c r="Z112">
        <f t="shared" si="42"/>
        <v>128.26161716723192</v>
      </c>
      <c r="AA112">
        <f t="shared" si="43"/>
        <v>127.35395424817503</v>
      </c>
      <c r="AB112">
        <f t="shared" si="44"/>
        <v>108.47734070189018</v>
      </c>
      <c r="AC112">
        <f t="shared" si="45"/>
        <v>171.20348108981563</v>
      </c>
      <c r="AE112">
        <f t="shared" si="46"/>
        <v>9.024933017672101</v>
      </c>
      <c r="AF112">
        <f t="shared" si="47"/>
        <v>15.544980784615756</v>
      </c>
      <c r="AG112">
        <f t="shared" si="48"/>
        <v>26.015342139861332</v>
      </c>
      <c r="AH112">
        <f t="shared" si="49"/>
        <v>40.225377233746876</v>
      </c>
      <c r="AI112">
        <f t="shared" si="50"/>
        <v>81.888249325096879</v>
      </c>
      <c r="AJ112">
        <f t="shared" si="51"/>
        <v>79.382632496775742</v>
      </c>
      <c r="AK112">
        <f t="shared" si="52"/>
        <v>63.754689578072245</v>
      </c>
      <c r="AL112">
        <f t="shared" si="53"/>
        <v>89.39075712017015</v>
      </c>
      <c r="AW112">
        <f t="shared" ref="AW112:BD112" si="68">IF(AW111+AN235/B$74-AW111/B$75&lt;0,0,AW111+AN235/B$74-AW111/B$75)</f>
        <v>0.23499470481807877</v>
      </c>
      <c r="AX112">
        <f t="shared" si="68"/>
        <v>0.40476623635105297</v>
      </c>
      <c r="AY112">
        <f t="shared" si="68"/>
        <v>0.451598376403607</v>
      </c>
      <c r="AZ112">
        <f t="shared" si="68"/>
        <v>1.2568847610144545</v>
      </c>
      <c r="BA112">
        <f t="shared" si="68"/>
        <v>3.1983569751497214</v>
      </c>
      <c r="BB112">
        <f t="shared" si="68"/>
        <v>5.5353891348630366</v>
      </c>
      <c r="BC112">
        <f t="shared" si="68"/>
        <v>4.3868031794542919</v>
      </c>
      <c r="BD112">
        <f t="shared" si="68"/>
        <v>4.6652739477824845</v>
      </c>
      <c r="BF112">
        <f t="shared" si="55"/>
        <v>0.17105082669772803</v>
      </c>
      <c r="BG112">
        <f t="shared" si="36"/>
        <v>0.29462621041088699</v>
      </c>
      <c r="BH112">
        <f t="shared" si="36"/>
        <v>0.32871496265836697</v>
      </c>
      <c r="BI112">
        <f t="shared" si="36"/>
        <v>0.91487668882468709</v>
      </c>
      <c r="BJ112">
        <f t="shared" si="36"/>
        <v>2.3280592858350904</v>
      </c>
      <c r="BK112">
        <f t="shared" si="36"/>
        <v>4.6126617166921839</v>
      </c>
      <c r="BL112">
        <f t="shared" si="36"/>
        <v>2.9059885529205078</v>
      </c>
      <c r="BM112">
        <f t="shared" si="36"/>
        <v>2.9886408945242176</v>
      </c>
      <c r="BO112">
        <f t="shared" si="56"/>
        <v>0.11977432054137095</v>
      </c>
      <c r="BP112">
        <f t="shared" si="37"/>
        <v>0.20630507812746923</v>
      </c>
      <c r="BQ112">
        <f t="shared" si="37"/>
        <v>0.23017492557205499</v>
      </c>
      <c r="BR112">
        <f t="shared" si="37"/>
        <v>0.64062089554678359</v>
      </c>
      <c r="BS112">
        <f t="shared" si="37"/>
        <v>1.6301687897345367</v>
      </c>
      <c r="BT112">
        <f t="shared" si="37"/>
        <v>3.9837335635087272</v>
      </c>
      <c r="BU112">
        <f t="shared" si="37"/>
        <v>1.8022762652204254</v>
      </c>
      <c r="BV112">
        <f t="shared" si="37"/>
        <v>1.7841710259020376</v>
      </c>
    </row>
    <row r="113" spans="1:74" hidden="1" x14ac:dyDescent="0.4">
      <c r="A113" s="9">
        <v>15</v>
      </c>
      <c r="B113" s="16">
        <f t="shared" si="23"/>
        <v>1508.3424708803252</v>
      </c>
      <c r="C113" s="16">
        <f t="shared" si="15"/>
        <v>3779.2670088228206</v>
      </c>
      <c r="D113" s="16">
        <f t="shared" si="16"/>
        <v>5012.855646717514</v>
      </c>
      <c r="E113" s="16">
        <f t="shared" si="17"/>
        <v>2356.9019278563692</v>
      </c>
      <c r="F113" s="16">
        <f t="shared" si="18"/>
        <v>2485.8680127271773</v>
      </c>
      <c r="G113" s="16">
        <f t="shared" si="19"/>
        <v>1700.857061339648</v>
      </c>
      <c r="H113" s="16">
        <f t="shared" si="20"/>
        <v>814.91613048800707</v>
      </c>
      <c r="I113" s="16">
        <f t="shared" si="21"/>
        <v>1003.6925735597702</v>
      </c>
      <c r="J113" s="16">
        <f t="shared" si="24"/>
        <v>18662.700832391627</v>
      </c>
      <c r="L113">
        <v>15</v>
      </c>
      <c r="M113">
        <f t="shared" si="25"/>
        <v>1508.3424708803252</v>
      </c>
      <c r="N113">
        <f t="shared" si="26"/>
        <v>3779.2670088228206</v>
      </c>
      <c r="O113">
        <f t="shared" si="27"/>
        <v>5012.855646717514</v>
      </c>
      <c r="P113">
        <f t="shared" si="28"/>
        <v>2356.9019278563692</v>
      </c>
      <c r="Q113">
        <f t="shared" si="29"/>
        <v>2485.8680127271773</v>
      </c>
      <c r="R113">
        <f t="shared" si="30"/>
        <v>1700.857061339648</v>
      </c>
      <c r="S113">
        <f t="shared" si="31"/>
        <v>814.91613048800707</v>
      </c>
      <c r="T113">
        <f t="shared" si="32"/>
        <v>1003.6925735597702</v>
      </c>
      <c r="V113">
        <f t="shared" si="38"/>
        <v>16.781338134855346</v>
      </c>
      <c r="W113">
        <f t="shared" si="39"/>
        <v>28.904987808292205</v>
      </c>
      <c r="X113">
        <f t="shared" si="40"/>
        <v>48.374015883341578</v>
      </c>
      <c r="Y113">
        <f t="shared" si="41"/>
        <v>74.796749808536248</v>
      </c>
      <c r="Z113">
        <f t="shared" si="42"/>
        <v>152.26643771260379</v>
      </c>
      <c r="AA113">
        <f t="shared" si="43"/>
        <v>151.09534271637321</v>
      </c>
      <c r="AB113">
        <f t="shared" si="44"/>
        <v>128.81433918087404</v>
      </c>
      <c r="AC113">
        <f t="shared" si="45"/>
        <v>203.43106568426487</v>
      </c>
      <c r="AE113">
        <f t="shared" si="46"/>
        <v>10.728541459780503</v>
      </c>
      <c r="AF113">
        <f t="shared" si="47"/>
        <v>18.479358296917251</v>
      </c>
      <c r="AG113">
        <f t="shared" si="48"/>
        <v>30.926177090882177</v>
      </c>
      <c r="AH113">
        <f t="shared" si="49"/>
        <v>47.818596164925438</v>
      </c>
      <c r="AI113">
        <f t="shared" si="50"/>
        <v>97.346038605808559</v>
      </c>
      <c r="AJ113">
        <f t="shared" si="51"/>
        <v>93.774029022195521</v>
      </c>
      <c r="AK113">
        <f t="shared" si="52"/>
        <v>75.951776248204411</v>
      </c>
      <c r="AL113">
        <f t="shared" si="53"/>
        <v>106.92205511366561</v>
      </c>
      <c r="AW113">
        <f t="shared" ref="AW113:BD113" si="69">IF(AW112+AN236/B$74-AW112/B$75&lt;0,0,AW112+AN236/B$74-AW112/B$75)</f>
        <v>0.28338482007181476</v>
      </c>
      <c r="AX113">
        <f t="shared" si="69"/>
        <v>0.48811570945093163</v>
      </c>
      <c r="AY113">
        <f t="shared" si="69"/>
        <v>0.54459152490662555</v>
      </c>
      <c r="AZ113">
        <f t="shared" si="69"/>
        <v>1.5157025011556133</v>
      </c>
      <c r="BA113">
        <f t="shared" si="69"/>
        <v>3.8569627202021453</v>
      </c>
      <c r="BB113">
        <f t="shared" si="69"/>
        <v>6.3342050745325658</v>
      </c>
      <c r="BC113">
        <f t="shared" si="69"/>
        <v>5.3668196041433172</v>
      </c>
      <c r="BD113">
        <f t="shared" si="69"/>
        <v>5.8000906337847251</v>
      </c>
      <c r="BF113">
        <f t="shared" si="55"/>
        <v>0.20941715356993845</v>
      </c>
      <c r="BG113">
        <f t="shared" si="36"/>
        <v>0.36071022597498659</v>
      </c>
      <c r="BH113">
        <f t="shared" si="36"/>
        <v>0.40244501090551094</v>
      </c>
      <c r="BI113">
        <f t="shared" si="36"/>
        <v>1.1200815321385473</v>
      </c>
      <c r="BJ113">
        <f t="shared" si="36"/>
        <v>2.8502378994238695</v>
      </c>
      <c r="BK113">
        <f t="shared" si="36"/>
        <v>5.1662981675946966</v>
      </c>
      <c r="BL113">
        <f t="shared" si="36"/>
        <v>3.6463958661873992</v>
      </c>
      <c r="BM113">
        <f t="shared" si="36"/>
        <v>3.826957421153351</v>
      </c>
      <c r="BO113">
        <f t="shared" si="56"/>
        <v>0.1505402242351852</v>
      </c>
      <c r="BP113">
        <f t="shared" si="37"/>
        <v>0.25929775749751982</v>
      </c>
      <c r="BQ113">
        <f t="shared" si="37"/>
        <v>0.28929894782384213</v>
      </c>
      <c r="BR113">
        <f t="shared" si="37"/>
        <v>0.80517437151352556</v>
      </c>
      <c r="BS113">
        <f t="shared" si="37"/>
        <v>2.0489030873948684</v>
      </c>
      <c r="BT113">
        <f t="shared" si="37"/>
        <v>4.3610904554188012</v>
      </c>
      <c r="BU113">
        <f t="shared" si="37"/>
        <v>2.3541324090704667</v>
      </c>
      <c r="BV113">
        <f t="shared" si="37"/>
        <v>2.3864059602131276</v>
      </c>
    </row>
    <row r="114" spans="1:74" hidden="1" x14ac:dyDescent="0.4">
      <c r="A114" s="9">
        <v>16</v>
      </c>
      <c r="B114" s="16">
        <f t="shared" si="23"/>
        <v>1790.39253109423</v>
      </c>
      <c r="C114" s="16">
        <f t="shared" si="15"/>
        <v>4485.9649292100767</v>
      </c>
      <c r="D114" s="16">
        <f t="shared" si="16"/>
        <v>5950.2264788038747</v>
      </c>
      <c r="E114" s="16">
        <f t="shared" si="17"/>
        <v>2797.6269909663247</v>
      </c>
      <c r="F114" s="16">
        <f t="shared" si="18"/>
        <v>2950.708880242039</v>
      </c>
      <c r="G114" s="16">
        <f t="shared" si="19"/>
        <v>2018.9060759550798</v>
      </c>
      <c r="H114" s="16">
        <f t="shared" si="20"/>
        <v>967.30005397408206</v>
      </c>
      <c r="I114" s="16">
        <f t="shared" si="21"/>
        <v>1191.3764426240414</v>
      </c>
      <c r="J114" s="16">
        <f t="shared" si="24"/>
        <v>22152.502382869752</v>
      </c>
      <c r="L114">
        <v>16</v>
      </c>
      <c r="M114">
        <f t="shared" si="25"/>
        <v>1790.39253109423</v>
      </c>
      <c r="N114">
        <f t="shared" si="26"/>
        <v>4485.9649292100767</v>
      </c>
      <c r="O114">
        <f t="shared" si="27"/>
        <v>5950.2264788038747</v>
      </c>
      <c r="P114">
        <f t="shared" si="28"/>
        <v>2797.6269909663247</v>
      </c>
      <c r="Q114">
        <f t="shared" si="29"/>
        <v>2950.708880242039</v>
      </c>
      <c r="R114">
        <f t="shared" si="30"/>
        <v>2018.9060759550798</v>
      </c>
      <c r="S114">
        <f t="shared" si="31"/>
        <v>967.30005397408206</v>
      </c>
      <c r="T114">
        <f t="shared" si="32"/>
        <v>1191.3764426240414</v>
      </c>
      <c r="V114">
        <f t="shared" si="38"/>
        <v>19.920861662967315</v>
      </c>
      <c r="W114">
        <f t="shared" si="39"/>
        <v>34.312654859314605</v>
      </c>
      <c r="X114">
        <f t="shared" si="40"/>
        <v>57.424030834150031</v>
      </c>
      <c r="Y114">
        <f t="shared" si="41"/>
        <v>88.790041282859335</v>
      </c>
      <c r="Z114">
        <f t="shared" si="42"/>
        <v>180.75308519559582</v>
      </c>
      <c r="AA114">
        <f t="shared" si="43"/>
        <v>179.29810116712383</v>
      </c>
      <c r="AB114">
        <f t="shared" si="44"/>
        <v>152.93991625083586</v>
      </c>
      <c r="AC114">
        <f t="shared" si="45"/>
        <v>241.63920962076674</v>
      </c>
      <c r="AE114">
        <f t="shared" si="46"/>
        <v>12.746140351472118</v>
      </c>
      <c r="AF114">
        <f t="shared" si="47"/>
        <v>21.954568134042233</v>
      </c>
      <c r="AG114">
        <f t="shared" si="48"/>
        <v>36.742123355035311</v>
      </c>
      <c r="AH114">
        <f t="shared" si="49"/>
        <v>56.811314046129041</v>
      </c>
      <c r="AI114">
        <f t="shared" si="50"/>
        <v>115.65283830807363</v>
      </c>
      <c r="AJ114">
        <f t="shared" si="51"/>
        <v>110.97042313044882</v>
      </c>
      <c r="AK114">
        <f t="shared" si="52"/>
        <v>90.368838866205223</v>
      </c>
      <c r="AL114">
        <f t="shared" si="53"/>
        <v>127.602557378794</v>
      </c>
      <c r="AW114">
        <f t="shared" ref="AW114:BD114" si="70">IF(AW113+AN237/B$74-AW113/B$75&lt;0,0,AW113+AN237/B$74-AW113/B$75)</f>
        <v>0.33988892032147144</v>
      </c>
      <c r="AX114">
        <f t="shared" si="70"/>
        <v>0.58544110243866576</v>
      </c>
      <c r="AY114">
        <f t="shared" si="70"/>
        <v>0.65317763093248571</v>
      </c>
      <c r="AZ114">
        <f t="shared" si="70"/>
        <v>1.8179184280787577</v>
      </c>
      <c r="BA114">
        <f t="shared" si="70"/>
        <v>4.626002530260644</v>
      </c>
      <c r="BB114">
        <f t="shared" si="70"/>
        <v>7.3228998041467905</v>
      </c>
      <c r="BC114">
        <f t="shared" si="70"/>
        <v>6.5088171678028264</v>
      </c>
      <c r="BD114">
        <f t="shared" si="70"/>
        <v>7.1295216542401052</v>
      </c>
      <c r="BF114">
        <f t="shared" si="55"/>
        <v>0.25379775347106426</v>
      </c>
      <c r="BG114">
        <f t="shared" si="36"/>
        <v>0.43715351606055364</v>
      </c>
      <c r="BH114">
        <f t="shared" si="36"/>
        <v>0.48773291930617968</v>
      </c>
      <c r="BI114">
        <f t="shared" si="36"/>
        <v>1.3574541135487865</v>
      </c>
      <c r="BJ114">
        <f t="shared" si="36"/>
        <v>3.4542727918908347</v>
      </c>
      <c r="BK114">
        <f t="shared" si="36"/>
        <v>5.8670423117574195</v>
      </c>
      <c r="BL114">
        <f t="shared" si="36"/>
        <v>4.5066077351653577</v>
      </c>
      <c r="BM114">
        <f t="shared" si="36"/>
        <v>4.8135240274690387</v>
      </c>
      <c r="BO114">
        <f t="shared" si="56"/>
        <v>0.18586638183603721</v>
      </c>
      <c r="BP114">
        <f t="shared" si="37"/>
        <v>0.32014523858399985</v>
      </c>
      <c r="BQ114">
        <f t="shared" si="37"/>
        <v>0.35718658567284345</v>
      </c>
      <c r="BR114">
        <f t="shared" si="37"/>
        <v>0.99411866788853853</v>
      </c>
      <c r="BS114">
        <f t="shared" si="37"/>
        <v>2.5297039746122687</v>
      </c>
      <c r="BT114">
        <f t="shared" si="37"/>
        <v>4.8442150827243387</v>
      </c>
      <c r="BU114">
        <f t="shared" si="37"/>
        <v>3.0002641376289336</v>
      </c>
      <c r="BV114">
        <f t="shared" si="37"/>
        <v>3.1066816906832391</v>
      </c>
    </row>
    <row r="115" spans="1:74" hidden="1" x14ac:dyDescent="0.4">
      <c r="A115" s="9">
        <v>17</v>
      </c>
      <c r="B115" s="16">
        <f t="shared" si="23"/>
        <v>2125.1840860299785</v>
      </c>
      <c r="C115" s="16">
        <f t="shared" si="15"/>
        <v>5324.8106839561524</v>
      </c>
      <c r="D115" s="16">
        <f t="shared" si="16"/>
        <v>7062.8794532000056</v>
      </c>
      <c r="E115" s="16">
        <f t="shared" si="17"/>
        <v>3320.7647242674138</v>
      </c>
      <c r="F115" s="16">
        <f t="shared" si="18"/>
        <v>3502.4719137792699</v>
      </c>
      <c r="G115" s="16">
        <f t="shared" si="19"/>
        <v>2396.4281515331854</v>
      </c>
      <c r="H115" s="16">
        <f t="shared" si="20"/>
        <v>1148.178762712603</v>
      </c>
      <c r="I115" s="16">
        <f t="shared" si="21"/>
        <v>1414.1559531574949</v>
      </c>
      <c r="J115" s="16">
        <f t="shared" si="24"/>
        <v>26294.873728636107</v>
      </c>
      <c r="L115">
        <v>17</v>
      </c>
      <c r="M115">
        <f t="shared" si="25"/>
        <v>2125.1840860299785</v>
      </c>
      <c r="N115">
        <f t="shared" si="26"/>
        <v>5324.8106839561524</v>
      </c>
      <c r="O115">
        <f t="shared" si="27"/>
        <v>7062.8794532000056</v>
      </c>
      <c r="P115">
        <f t="shared" si="28"/>
        <v>3320.7647242674138</v>
      </c>
      <c r="Q115">
        <f t="shared" si="29"/>
        <v>3502.4719137792699</v>
      </c>
      <c r="R115">
        <f t="shared" si="30"/>
        <v>2396.4281515331854</v>
      </c>
      <c r="S115">
        <f t="shared" si="31"/>
        <v>1148.178762712603</v>
      </c>
      <c r="T115">
        <f t="shared" si="32"/>
        <v>1414.1559531574949</v>
      </c>
      <c r="V115">
        <f t="shared" si="38"/>
        <v>23.646947197013802</v>
      </c>
      <c r="W115">
        <f t="shared" si="39"/>
        <v>40.730644656598201</v>
      </c>
      <c r="X115">
        <f t="shared" si="40"/>
        <v>68.164873987311836</v>
      </c>
      <c r="Y115">
        <f t="shared" si="41"/>
        <v>105.39772090981442</v>
      </c>
      <c r="Z115">
        <f t="shared" si="42"/>
        <v>214.56193680935982</v>
      </c>
      <c r="AA115">
        <f t="shared" si="43"/>
        <v>212.78991002680488</v>
      </c>
      <c r="AB115">
        <f t="shared" si="44"/>
        <v>181.56641254712818</v>
      </c>
      <c r="AC115">
        <f t="shared" si="45"/>
        <v>286.95604914044975</v>
      </c>
      <c r="AE115">
        <f t="shared" si="46"/>
        <v>15.137714121970518</v>
      </c>
      <c r="AF115">
        <f t="shared" si="47"/>
        <v>26.073930375799687</v>
      </c>
      <c r="AG115">
        <f t="shared" si="48"/>
        <v>43.636092514740213</v>
      </c>
      <c r="AH115">
        <f t="shared" si="49"/>
        <v>67.470889791705801</v>
      </c>
      <c r="AI115">
        <f t="shared" si="50"/>
        <v>137.35292060391436</v>
      </c>
      <c r="AJ115">
        <f t="shared" si="51"/>
        <v>131.46872654145133</v>
      </c>
      <c r="AK115">
        <f t="shared" si="52"/>
        <v>107.43367815292268</v>
      </c>
      <c r="AL115">
        <f t="shared" si="53"/>
        <v>152.03898285921673</v>
      </c>
      <c r="AW115">
        <f t="shared" ref="AW115:BD115" si="71">IF(AW114+AN238/B$74-AW114/B$75&lt;0,0,AW114+AN238/B$74-AW114/B$75)</f>
        <v>0.40618491254353561</v>
      </c>
      <c r="AX115">
        <f t="shared" si="71"/>
        <v>0.69963252338007564</v>
      </c>
      <c r="AY115">
        <f t="shared" si="71"/>
        <v>0.780581192952012</v>
      </c>
      <c r="AZ115">
        <f t="shared" si="71"/>
        <v>2.1725069385081839</v>
      </c>
      <c r="BA115">
        <f t="shared" si="71"/>
        <v>5.5283132836542572</v>
      </c>
      <c r="BB115">
        <f t="shared" si="71"/>
        <v>8.5321890602250434</v>
      </c>
      <c r="BC115">
        <f t="shared" si="71"/>
        <v>7.8443008465391939</v>
      </c>
      <c r="BD115">
        <f t="shared" si="71"/>
        <v>8.6881390813376509</v>
      </c>
      <c r="BF115">
        <f t="shared" si="55"/>
        <v>0.30545245358130857</v>
      </c>
      <c r="BG115">
        <f t="shared" ref="BG115:BG158" si="72">IF(BG114+AX114/C$75-BG114/C$75&lt;0,0,BG114+AX114/C$75-BG114/C$75)</f>
        <v>0.52612606788742089</v>
      </c>
      <c r="BH115">
        <f t="shared" ref="BH115:BH158" si="73">IF(BH114+AY114/D$75-BH114/D$75&lt;0,0,BH114+AY114/D$75-BH114/D$75)</f>
        <v>0.58699974628196327</v>
      </c>
      <c r="BI115">
        <f t="shared" ref="BI115:BI158" si="74">IF(BI114+AZ114/E$75-BI114/E$75&lt;0,0,BI114+AZ114/E$75-BI114/E$75)</f>
        <v>1.6337327022667691</v>
      </c>
      <c r="BJ115">
        <f t="shared" ref="BJ115:BJ158" si="75">IF(BJ114+BA114/F$75-BJ114/F$75&lt;0,0,BJ114+BA114/F$75-BJ114/F$75)</f>
        <v>4.1573106349127196</v>
      </c>
      <c r="BK115">
        <f t="shared" ref="BK115:BK158" si="76">IF(BK114+BB114/G$75-BK114/G$75&lt;0,0,BK114+BB114/G$75-BK114/G$75)</f>
        <v>6.7405568071910418</v>
      </c>
      <c r="BL115">
        <f t="shared" ref="BL115:BL158" si="77">IF(BL114+BC114/H$75-BL114/H$75&lt;0,0,BL114+BC114/H$75-BL114/H$75)</f>
        <v>5.5077124514840925</v>
      </c>
      <c r="BM115">
        <f t="shared" ref="BM115:BM158" si="78">IF(BM114+BD114/I$75-BM114/I$75&lt;0,0,BM114+BD114/I$75-BM114/I$75)</f>
        <v>5.971522840854572</v>
      </c>
      <c r="BO115">
        <f t="shared" si="56"/>
        <v>0.22662520481705345</v>
      </c>
      <c r="BP115">
        <f t="shared" ref="BP115:BP158" si="79">IF(BP114+BG114/C$75-BP114/C$75&lt;0,0,BP114+BG114/C$75-BP114/C$75)</f>
        <v>0.39035020506993212</v>
      </c>
      <c r="BQ115">
        <f t="shared" ref="BQ115:BQ158" si="80">IF(BQ114+BH114/D$75-BQ114/D$75&lt;0,0,BQ114+BH114/D$75-BQ114/D$75)</f>
        <v>0.43551438585284519</v>
      </c>
      <c r="BR115">
        <f t="shared" ref="BR115:BR158" si="81">IF(BR114+BI114/E$75-BR114/E$75&lt;0,0,BR114+BI114/E$75-BR114/E$75)</f>
        <v>1.2121199352846874</v>
      </c>
      <c r="BS115">
        <f t="shared" ref="BS115:BS158" si="82">IF(BS114+BJ114/F$75-BS114/F$75&lt;0,0,BS114+BJ114/F$75-BS114/F$75)</f>
        <v>3.0844452649794087</v>
      </c>
      <c r="BT115">
        <f t="shared" ref="BT115:BT158" si="83">IF(BT114+BK114/G$75-BT114/G$75&lt;0,0,BT114+BK114/G$75-BT114/G$75)</f>
        <v>5.4579114201441872</v>
      </c>
      <c r="BU115">
        <f t="shared" ref="BU115:BU158" si="84">IF(BU114+BL114/H$75-BU114/H$75&lt;0,0,BU114+BL114/H$75-BU114/H$75)</f>
        <v>3.7534359363971452</v>
      </c>
      <c r="BV115">
        <f t="shared" ref="BV115:BV158" si="85">IF(BV114+BM114/I$75-BV114/I$75&lt;0,0,BV114+BM114/I$75-BV114/I$75)</f>
        <v>3.9601028590761391</v>
      </c>
    </row>
    <row r="116" spans="1:74" hidden="1" x14ac:dyDescent="0.4">
      <c r="A116" s="9">
        <v>18</v>
      </c>
      <c r="B116" s="16">
        <f t="shared" si="23"/>
        <v>2522.5794461702726</v>
      </c>
      <c r="C116" s="16">
        <f t="shared" si="15"/>
        <v>6320.5150435641754</v>
      </c>
      <c r="D116" s="16">
        <f t="shared" si="16"/>
        <v>8383.5911705435865</v>
      </c>
      <c r="E116" s="16">
        <f t="shared" si="17"/>
        <v>3941.7257516985301</v>
      </c>
      <c r="F116" s="16">
        <f t="shared" si="18"/>
        <v>4157.410983155467</v>
      </c>
      <c r="G116" s="16">
        <f t="shared" si="19"/>
        <v>2844.5443568958467</v>
      </c>
      <c r="H116" s="16">
        <f t="shared" si="20"/>
        <v>1362.8805929742737</v>
      </c>
      <c r="I116" s="16">
        <f t="shared" si="21"/>
        <v>1678.5937578605158</v>
      </c>
      <c r="J116" s="16">
        <f t="shared" si="24"/>
        <v>31211.841102862669</v>
      </c>
      <c r="L116">
        <v>18</v>
      </c>
      <c r="M116">
        <f t="shared" si="25"/>
        <v>2522.5794461702726</v>
      </c>
      <c r="N116">
        <f t="shared" si="26"/>
        <v>6320.5150435641754</v>
      </c>
      <c r="O116">
        <f t="shared" si="27"/>
        <v>8383.5911705435865</v>
      </c>
      <c r="P116">
        <f t="shared" si="28"/>
        <v>3941.7257516985301</v>
      </c>
      <c r="Q116">
        <f t="shared" si="29"/>
        <v>4157.410983155467</v>
      </c>
      <c r="R116">
        <f t="shared" si="30"/>
        <v>2844.5443568958467</v>
      </c>
      <c r="S116">
        <f t="shared" si="31"/>
        <v>1362.8805929742737</v>
      </c>
      <c r="T116">
        <f t="shared" si="32"/>
        <v>1678.5937578605158</v>
      </c>
      <c r="V116">
        <f t="shared" si="38"/>
        <v>28.069447322789447</v>
      </c>
      <c r="W116">
        <f t="shared" si="39"/>
        <v>48.348172602847264</v>
      </c>
      <c r="X116">
        <f t="shared" si="40"/>
        <v>80.913207261402988</v>
      </c>
      <c r="Y116">
        <f t="shared" si="41"/>
        <v>125.10941688886172</v>
      </c>
      <c r="Z116">
        <f t="shared" si="42"/>
        <v>254.68974631560718</v>
      </c>
      <c r="AA116">
        <f t="shared" si="43"/>
        <v>252.55519035497269</v>
      </c>
      <c r="AB116">
        <f t="shared" si="44"/>
        <v>215.53830764143945</v>
      </c>
      <c r="AC116">
        <f t="shared" si="45"/>
        <v>340.7185720910814</v>
      </c>
      <c r="AE116">
        <f t="shared" si="46"/>
        <v>17.974125146984946</v>
      </c>
      <c r="AF116">
        <f t="shared" si="47"/>
        <v>30.959501802732525</v>
      </c>
      <c r="AG116">
        <f t="shared" si="48"/>
        <v>51.812353005597423</v>
      </c>
      <c r="AH116">
        <f t="shared" si="49"/>
        <v>80.113166831075347</v>
      </c>
      <c r="AI116">
        <f t="shared" si="50"/>
        <v>163.08925933906283</v>
      </c>
      <c r="AJ116">
        <f t="shared" si="51"/>
        <v>155.8650815870574</v>
      </c>
      <c r="AK116">
        <f t="shared" si="52"/>
        <v>127.65169662406964</v>
      </c>
      <c r="AL116">
        <f t="shared" si="53"/>
        <v>180.94978277662381</v>
      </c>
      <c r="AW116">
        <f t="shared" ref="AW116:BD116" si="86">IF(AW115+AN239/B$74-AW115/B$75&lt;0,0,AW115+AN239/B$74-AW115/B$75)</f>
        <v>0.4842506429770691</v>
      </c>
      <c r="AX116">
        <f t="shared" si="86"/>
        <v>0.83409671022223919</v>
      </c>
      <c r="AY116">
        <f t="shared" si="86"/>
        <v>0.93060311427078157</v>
      </c>
      <c r="AZ116">
        <f t="shared" si="86"/>
        <v>2.5900466742027817</v>
      </c>
      <c r="BA116">
        <f t="shared" si="86"/>
        <v>6.5908141329629304</v>
      </c>
      <c r="BB116">
        <f t="shared" si="86"/>
        <v>9.998286176217217</v>
      </c>
      <c r="BC116">
        <f t="shared" si="86"/>
        <v>9.4111816220034452</v>
      </c>
      <c r="BD116">
        <f t="shared" si="86"/>
        <v>10.51799143097255</v>
      </c>
      <c r="BF116">
        <f t="shared" si="55"/>
        <v>0.36589192895864475</v>
      </c>
      <c r="BG116">
        <f t="shared" si="72"/>
        <v>0.63022994118301368</v>
      </c>
      <c r="BH116">
        <f t="shared" si="73"/>
        <v>0.70314861428399245</v>
      </c>
      <c r="BI116">
        <f t="shared" si="74"/>
        <v>1.9569972440116181</v>
      </c>
      <c r="BJ116">
        <f t="shared" si="75"/>
        <v>4.9799122241576423</v>
      </c>
      <c r="BK116">
        <f t="shared" si="76"/>
        <v>7.8155361590114429</v>
      </c>
      <c r="BL116">
        <f t="shared" si="77"/>
        <v>6.6760066490116436</v>
      </c>
      <c r="BM116">
        <f t="shared" si="78"/>
        <v>7.3298309610961123</v>
      </c>
      <c r="BO116">
        <f t="shared" si="56"/>
        <v>0.27392155407560653</v>
      </c>
      <c r="BP116">
        <f t="shared" si="79"/>
        <v>0.47181572276042544</v>
      </c>
      <c r="BQ116">
        <f t="shared" si="80"/>
        <v>0.52640560211031606</v>
      </c>
      <c r="BR116">
        <f t="shared" si="81"/>
        <v>1.4650875954739364</v>
      </c>
      <c r="BS116">
        <f t="shared" si="82"/>
        <v>3.7281644869393959</v>
      </c>
      <c r="BT116">
        <f t="shared" si="83"/>
        <v>6.2274986523723008</v>
      </c>
      <c r="BU116">
        <f t="shared" si="84"/>
        <v>4.6305741939406193</v>
      </c>
      <c r="BV116">
        <f t="shared" si="85"/>
        <v>4.9658128499653555</v>
      </c>
    </row>
    <row r="117" spans="1:74" hidden="1" x14ac:dyDescent="0.4">
      <c r="A117" s="9">
        <v>19</v>
      </c>
      <c r="B117" s="16">
        <f t="shared" si="23"/>
        <v>2994.2851087917261</v>
      </c>
      <c r="C117" s="16">
        <f t="shared" si="15"/>
        <v>7502.4095290915338</v>
      </c>
      <c r="D117" s="16">
        <f t="shared" si="16"/>
        <v>9951.267238884031</v>
      </c>
      <c r="E117" s="16">
        <f t="shared" si="17"/>
        <v>4678.802381891408</v>
      </c>
      <c r="F117" s="16">
        <f t="shared" si="18"/>
        <v>4934.8193242788038</v>
      </c>
      <c r="G117" s="16">
        <f t="shared" si="19"/>
        <v>3376.4553271381301</v>
      </c>
      <c r="H117" s="16">
        <f t="shared" si="20"/>
        <v>1617.7302446507963</v>
      </c>
      <c r="I117" s="16">
        <f t="shared" si="21"/>
        <v>1992.4796820584345</v>
      </c>
      <c r="J117" s="16">
        <f t="shared" si="24"/>
        <v>37048.248836784864</v>
      </c>
      <c r="L117">
        <v>19</v>
      </c>
      <c r="M117">
        <f t="shared" si="25"/>
        <v>2994.2851087917261</v>
      </c>
      <c r="N117">
        <f t="shared" si="26"/>
        <v>7502.4095290915338</v>
      </c>
      <c r="O117">
        <f t="shared" si="27"/>
        <v>9951.267238884031</v>
      </c>
      <c r="P117">
        <f t="shared" si="28"/>
        <v>4678.802381891408</v>
      </c>
      <c r="Q117">
        <f t="shared" si="29"/>
        <v>4934.8193242788038</v>
      </c>
      <c r="R117">
        <f t="shared" si="30"/>
        <v>3376.4553271381301</v>
      </c>
      <c r="S117">
        <f t="shared" si="31"/>
        <v>1617.7302446507963</v>
      </c>
      <c r="T117">
        <f t="shared" si="32"/>
        <v>1992.4796820584345</v>
      </c>
      <c r="V117">
        <f t="shared" si="38"/>
        <v>33.318699875185509</v>
      </c>
      <c r="W117">
        <f t="shared" si="39"/>
        <v>57.389738883816719</v>
      </c>
      <c r="X117">
        <f t="shared" si="40"/>
        <v>96.044743513441432</v>
      </c>
      <c r="Y117">
        <f t="shared" si="41"/>
        <v>148.50606301375507</v>
      </c>
      <c r="Z117">
        <f t="shared" si="42"/>
        <v>302.3191415631174</v>
      </c>
      <c r="AA117">
        <f t="shared" si="43"/>
        <v>299.76382234424591</v>
      </c>
      <c r="AB117">
        <f t="shared" si="44"/>
        <v>255.8572193434384</v>
      </c>
      <c r="AC117">
        <f t="shared" si="45"/>
        <v>404.51212231067882</v>
      </c>
      <c r="AE117">
        <f t="shared" si="46"/>
        <v>21.339232538919781</v>
      </c>
      <c r="AF117">
        <f t="shared" si="47"/>
        <v>36.755725402770778</v>
      </c>
      <c r="AG117">
        <f t="shared" si="48"/>
        <v>61.512637757532616</v>
      </c>
      <c r="AH117">
        <f t="shared" si="49"/>
        <v>95.111916850337479</v>
      </c>
      <c r="AI117">
        <f t="shared" si="50"/>
        <v>193.62275499791096</v>
      </c>
      <c r="AJ117">
        <f t="shared" si="51"/>
        <v>184.872114217432</v>
      </c>
      <c r="AK117">
        <f t="shared" si="52"/>
        <v>151.62077235607961</v>
      </c>
      <c r="AL117">
        <f t="shared" si="53"/>
        <v>215.18595191543614</v>
      </c>
      <c r="AW117">
        <f t="shared" ref="AW117:BD117" si="87">IF(AW116+AN240/B$74-AW116/B$75&lt;0,0,AW116+AN240/B$74-AW116/B$75)</f>
        <v>0.57641486607471437</v>
      </c>
      <c r="AX117">
        <f t="shared" si="87"/>
        <v>0.99284482217792036</v>
      </c>
      <c r="AY117">
        <f t="shared" si="87"/>
        <v>1.1077186520256321</v>
      </c>
      <c r="AZ117">
        <f t="shared" si="87"/>
        <v>3.0829931327701949</v>
      </c>
      <c r="BA117">
        <f t="shared" si="87"/>
        <v>7.8452002095845632</v>
      </c>
      <c r="BB117">
        <f t="shared" si="87"/>
        <v>11.764351293970755</v>
      </c>
      <c r="BC117">
        <f t="shared" si="87"/>
        <v>11.254712617357061</v>
      </c>
      <c r="BD117">
        <f t="shared" si="87"/>
        <v>12.669774361109688</v>
      </c>
      <c r="BF117">
        <f t="shared" si="55"/>
        <v>0.43690715736969932</v>
      </c>
      <c r="BG117">
        <f t="shared" si="72"/>
        <v>0.75255000260654903</v>
      </c>
      <c r="BH117">
        <f t="shared" si="73"/>
        <v>0.83962131427606601</v>
      </c>
      <c r="BI117">
        <f t="shared" si="74"/>
        <v>2.3368269021263166</v>
      </c>
      <c r="BJ117">
        <f t="shared" si="75"/>
        <v>5.9464533694408157</v>
      </c>
      <c r="BK117">
        <f t="shared" si="76"/>
        <v>9.1251861693349081</v>
      </c>
      <c r="BL117">
        <f t="shared" si="77"/>
        <v>8.0435941355075453</v>
      </c>
      <c r="BM117">
        <f t="shared" si="78"/>
        <v>8.9239111960343322</v>
      </c>
      <c r="BO117">
        <f t="shared" si="56"/>
        <v>0.32910377900542948</v>
      </c>
      <c r="BP117">
        <f t="shared" si="79"/>
        <v>0.56686425381397831</v>
      </c>
      <c r="BQ117">
        <f t="shared" si="80"/>
        <v>0.63245140941452183</v>
      </c>
      <c r="BR117">
        <f t="shared" si="81"/>
        <v>1.7602333845965452</v>
      </c>
      <c r="BS117">
        <f t="shared" si="82"/>
        <v>4.4792131292703443</v>
      </c>
      <c r="BT117">
        <f t="shared" si="83"/>
        <v>7.1803211563557863</v>
      </c>
      <c r="BU117">
        <f t="shared" si="84"/>
        <v>5.6532904214761315</v>
      </c>
      <c r="BV117">
        <f t="shared" si="85"/>
        <v>6.1478219055307335</v>
      </c>
    </row>
    <row r="118" spans="1:74" hidden="1" x14ac:dyDescent="0.4">
      <c r="A118" s="9">
        <v>20</v>
      </c>
      <c r="B118" s="16">
        <f t="shared" si="23"/>
        <v>3554.1966086909506</v>
      </c>
      <c r="C118" s="16">
        <f t="shared" si="15"/>
        <v>8905.3104619245332</v>
      </c>
      <c r="D118" s="16">
        <f t="shared" si="16"/>
        <v>11812.088357508221</v>
      </c>
      <c r="E118" s="16">
        <f t="shared" si="17"/>
        <v>5553.7074641379031</v>
      </c>
      <c r="F118" s="16">
        <f t="shared" si="18"/>
        <v>5857.5978804943779</v>
      </c>
      <c r="G118" s="16">
        <f t="shared" si="19"/>
        <v>4007.8301287593126</v>
      </c>
      <c r="H118" s="16">
        <f t="shared" si="20"/>
        <v>1920.2350946583078</v>
      </c>
      <c r="I118" s="16">
        <f t="shared" si="21"/>
        <v>2365.0601968612641</v>
      </c>
      <c r="J118" s="16">
        <f t="shared" si="24"/>
        <v>43976.026193034872</v>
      </c>
      <c r="L118">
        <v>20</v>
      </c>
      <c r="M118">
        <f t="shared" si="25"/>
        <v>3554.1966086909506</v>
      </c>
      <c r="N118">
        <f t="shared" si="26"/>
        <v>8905.3104619245332</v>
      </c>
      <c r="O118">
        <f t="shared" si="27"/>
        <v>11812.088357508221</v>
      </c>
      <c r="P118">
        <f t="shared" si="28"/>
        <v>5553.7074641379031</v>
      </c>
      <c r="Q118">
        <f t="shared" si="29"/>
        <v>5857.5978804943779</v>
      </c>
      <c r="R118">
        <f t="shared" si="30"/>
        <v>4007.8301287593126</v>
      </c>
      <c r="S118">
        <f t="shared" si="31"/>
        <v>1920.2350946583078</v>
      </c>
      <c r="T118">
        <f t="shared" si="32"/>
        <v>2365.0601968612641</v>
      </c>
      <c r="V118">
        <f t="shared" si="38"/>
        <v>39.549377363361103</v>
      </c>
      <c r="W118">
        <f t="shared" si="39"/>
        <v>68.121758904261213</v>
      </c>
      <c r="X118">
        <f t="shared" si="40"/>
        <v>114.00534292183795</v>
      </c>
      <c r="Y118">
        <f t="shared" si="41"/>
        <v>176.27705609402565</v>
      </c>
      <c r="Z118">
        <f t="shared" si="42"/>
        <v>358.85355246865089</v>
      </c>
      <c r="AA118">
        <f t="shared" si="43"/>
        <v>355.80541127799</v>
      </c>
      <c r="AB118">
        <f t="shared" si="44"/>
        <v>303.71149856229215</v>
      </c>
      <c r="AC118">
        <f t="shared" si="45"/>
        <v>480.21719453043158</v>
      </c>
      <c r="AE118">
        <f t="shared" si="46"/>
        <v>25.332388317675022</v>
      </c>
      <c r="AF118">
        <f t="shared" si="47"/>
        <v>43.633729896452756</v>
      </c>
      <c r="AG118">
        <f t="shared" si="48"/>
        <v>73.023339676168902</v>
      </c>
      <c r="AH118">
        <f t="shared" si="49"/>
        <v>112.90996557147669</v>
      </c>
      <c r="AI118">
        <f t="shared" si="50"/>
        <v>229.85488385297975</v>
      </c>
      <c r="AJ118">
        <f t="shared" si="51"/>
        <v>219.33962665547617</v>
      </c>
      <c r="AK118">
        <f t="shared" si="52"/>
        <v>180.04889426172292</v>
      </c>
      <c r="AL118">
        <f t="shared" si="53"/>
        <v>255.7558455715596</v>
      </c>
      <c r="AW118">
        <f t="shared" ref="AW118:BD118" si="88">IF(AW117+AN241/B$74-AW117/B$75&lt;0,0,AW117+AN241/B$74-AW117/B$75)</f>
        <v>0.68542152065230955</v>
      </c>
      <c r="AX118">
        <f t="shared" si="88"/>
        <v>1.1806031520719904</v>
      </c>
      <c r="AY118">
        <f t="shared" si="88"/>
        <v>1.3172009391373356</v>
      </c>
      <c r="AZ118">
        <f t="shared" si="88"/>
        <v>3.6660224529151391</v>
      </c>
      <c r="BA118">
        <f t="shared" si="88"/>
        <v>9.3288174437511344</v>
      </c>
      <c r="BB118">
        <f t="shared" si="88"/>
        <v>13.882028252116392</v>
      </c>
      <c r="BC118">
        <f t="shared" si="88"/>
        <v>13.4286753602206</v>
      </c>
      <c r="BD118">
        <f t="shared" si="88"/>
        <v>15.204245316212315</v>
      </c>
      <c r="BF118">
        <f t="shared" si="55"/>
        <v>0.52061178259270835</v>
      </c>
      <c r="BG118">
        <f t="shared" si="72"/>
        <v>0.89672689434937181</v>
      </c>
      <c r="BH118">
        <f t="shared" si="73"/>
        <v>1.0004797169258057</v>
      </c>
      <c r="BI118">
        <f t="shared" si="74"/>
        <v>2.784526640512643</v>
      </c>
      <c r="BJ118">
        <f t="shared" si="75"/>
        <v>7.085701473527064</v>
      </c>
      <c r="BK118">
        <f t="shared" si="76"/>
        <v>10.708685244116417</v>
      </c>
      <c r="BL118">
        <f t="shared" si="77"/>
        <v>9.6491533764323023</v>
      </c>
      <c r="BM118">
        <f t="shared" si="78"/>
        <v>10.79684277857201</v>
      </c>
      <c r="BO118">
        <f t="shared" si="56"/>
        <v>0.39378580602399138</v>
      </c>
      <c r="BP118">
        <f t="shared" si="79"/>
        <v>0.67827570308952079</v>
      </c>
      <c r="BQ118">
        <f t="shared" si="80"/>
        <v>0.75675335233144847</v>
      </c>
      <c r="BR118">
        <f t="shared" si="81"/>
        <v>2.1061894951144078</v>
      </c>
      <c r="BS118">
        <f t="shared" si="82"/>
        <v>5.3595572733726264</v>
      </c>
      <c r="BT118">
        <f t="shared" si="83"/>
        <v>8.3472401641432583</v>
      </c>
      <c r="BU118">
        <f t="shared" si="84"/>
        <v>6.848442278491838</v>
      </c>
      <c r="BV118">
        <f t="shared" si="85"/>
        <v>7.5358665507825329</v>
      </c>
    </row>
    <row r="119" spans="1:74" hidden="1" x14ac:dyDescent="0.4">
      <c r="A119" s="9">
        <v>21</v>
      </c>
      <c r="B119" s="16">
        <f t="shared" si="23"/>
        <v>4218.807853714281</v>
      </c>
      <c r="C119" s="16">
        <f t="shared" si="15"/>
        <v>10570.544585142839</v>
      </c>
      <c r="D119" s="16">
        <f t="shared" si="16"/>
        <v>14020.870710857133</v>
      </c>
      <c r="E119" s="16">
        <f t="shared" si="17"/>
        <v>6592.2140068571334</v>
      </c>
      <c r="F119" s="16">
        <f t="shared" si="18"/>
        <v>6952.9299199999896</v>
      </c>
      <c r="G119" s="16">
        <f t="shared" si="19"/>
        <v>4757.267839999995</v>
      </c>
      <c r="H119" s="16">
        <f t="shared" si="20"/>
        <v>2279.306349714283</v>
      </c>
      <c r="I119" s="16">
        <f t="shared" si="21"/>
        <v>2807.3108022857105</v>
      </c>
      <c r="J119" s="16">
        <f t="shared" si="24"/>
        <v>52199.252068571361</v>
      </c>
      <c r="L119">
        <v>21</v>
      </c>
      <c r="M119">
        <f t="shared" si="25"/>
        <v>4218.807853714281</v>
      </c>
      <c r="N119">
        <f t="shared" si="26"/>
        <v>10570.544585142839</v>
      </c>
      <c r="O119">
        <f t="shared" si="27"/>
        <v>14020.870710857133</v>
      </c>
      <c r="P119">
        <f t="shared" si="28"/>
        <v>6592.2140068571334</v>
      </c>
      <c r="Q119">
        <f t="shared" si="29"/>
        <v>6952.9299199999896</v>
      </c>
      <c r="R119">
        <f t="shared" si="30"/>
        <v>4757.267839999995</v>
      </c>
      <c r="S119">
        <f t="shared" si="31"/>
        <v>2279.306349714283</v>
      </c>
      <c r="T119">
        <f t="shared" si="32"/>
        <v>2807.3108022857105</v>
      </c>
      <c r="V119">
        <f t="shared" si="38"/>
        <v>46.945049939894673</v>
      </c>
      <c r="W119">
        <f t="shared" si="39"/>
        <v>80.86042276651979</v>
      </c>
      <c r="X119">
        <f t="shared" si="40"/>
        <v>135.32416623677693</v>
      </c>
      <c r="Y119">
        <f t="shared" si="41"/>
        <v>209.24059374087625</v>
      </c>
      <c r="Z119">
        <f t="shared" si="42"/>
        <v>425.95861338024724</v>
      </c>
      <c r="AA119">
        <f t="shared" si="43"/>
        <v>422.33008509718815</v>
      </c>
      <c r="AB119">
        <f t="shared" si="44"/>
        <v>360.51130065209526</v>
      </c>
      <c r="AC119">
        <f t="shared" si="45"/>
        <v>570.06490376272882</v>
      </c>
      <c r="AE119">
        <f t="shared" si="46"/>
        <v>30.071384666237051</v>
      </c>
      <c r="AF119">
        <f t="shared" si="47"/>
        <v>51.796406232388904</v>
      </c>
      <c r="AG119">
        <f t="shared" si="48"/>
        <v>86.684007424725252</v>
      </c>
      <c r="AH119">
        <f t="shared" si="49"/>
        <v>134.032329078993</v>
      </c>
      <c r="AI119">
        <f t="shared" si="50"/>
        <v>272.85444005820347</v>
      </c>
      <c r="AJ119">
        <f t="shared" si="51"/>
        <v>260.27936204223033</v>
      </c>
      <c r="AK119">
        <f t="shared" si="52"/>
        <v>213.77505907096906</v>
      </c>
      <c r="AL119">
        <f t="shared" si="53"/>
        <v>303.85470606274646</v>
      </c>
      <c r="AW119">
        <f t="shared" ref="AW119:BD119" si="89">IF(AW118+AN242/B$74-AW118/B$75&lt;0,0,AW118+AN242/B$74-AW118/B$75)</f>
        <v>0.81450824150831513</v>
      </c>
      <c r="AX119">
        <f t="shared" si="89"/>
        <v>1.4029483585490197</v>
      </c>
      <c r="AY119">
        <f t="shared" si="89"/>
        <v>1.5652718631139717</v>
      </c>
      <c r="AZ119">
        <f t="shared" si="89"/>
        <v>4.3564513390419286</v>
      </c>
      <c r="BA119">
        <f t="shared" si="89"/>
        <v>11.085731134077175</v>
      </c>
      <c r="BB119">
        <f t="shared" si="89"/>
        <v>16.413143456234586</v>
      </c>
      <c r="BC119">
        <f t="shared" si="89"/>
        <v>15.996849257971551</v>
      </c>
      <c r="BD119">
        <f t="shared" si="89"/>
        <v>18.193932832658145</v>
      </c>
      <c r="BF119">
        <f t="shared" si="55"/>
        <v>0.61949762542846909</v>
      </c>
      <c r="BG119">
        <f t="shared" si="72"/>
        <v>1.0670526489829428</v>
      </c>
      <c r="BH119">
        <f t="shared" si="73"/>
        <v>1.1905124502527236</v>
      </c>
      <c r="BI119">
        <f t="shared" si="74"/>
        <v>3.3134241279541405</v>
      </c>
      <c r="BJ119">
        <f t="shared" si="75"/>
        <v>8.4315710556615073</v>
      </c>
      <c r="BK119">
        <f t="shared" si="76"/>
        <v>12.612691048916403</v>
      </c>
      <c r="BL119">
        <f t="shared" si="77"/>
        <v>11.538914368326452</v>
      </c>
      <c r="BM119">
        <f t="shared" si="78"/>
        <v>13.000544047392163</v>
      </c>
      <c r="BO119">
        <f t="shared" si="56"/>
        <v>0.46988139196522155</v>
      </c>
      <c r="BP119">
        <f t="shared" si="79"/>
        <v>0.80934641784543127</v>
      </c>
      <c r="BQ119">
        <f t="shared" si="80"/>
        <v>0.90298917108806287</v>
      </c>
      <c r="BR119">
        <f t="shared" si="81"/>
        <v>2.5131917823533487</v>
      </c>
      <c r="BS119">
        <f t="shared" si="82"/>
        <v>6.3952437934652906</v>
      </c>
      <c r="BT119">
        <f t="shared" si="83"/>
        <v>9.7641072121271524</v>
      </c>
      <c r="BU119">
        <f t="shared" si="84"/>
        <v>8.2487978274620701</v>
      </c>
      <c r="BV119">
        <f t="shared" si="85"/>
        <v>9.1663546646772716</v>
      </c>
    </row>
    <row r="120" spans="1:74" hidden="1" x14ac:dyDescent="0.4">
      <c r="A120" s="9">
        <v>22</v>
      </c>
      <c r="B120" s="16">
        <f t="shared" si="23"/>
        <v>5007.697003322678</v>
      </c>
      <c r="C120" s="16">
        <f t="shared" si="15"/>
        <v>12547.166469291758</v>
      </c>
      <c r="D120" s="16">
        <f t="shared" si="16"/>
        <v>16642.680747102138</v>
      </c>
      <c r="E120" s="16">
        <f t="shared" si="17"/>
        <v>7824.9144004831405</v>
      </c>
      <c r="F120" s="16">
        <f t="shared" si="18"/>
        <v>8253.0818022542244</v>
      </c>
      <c r="G120" s="16">
        <f t="shared" si="19"/>
        <v>5646.8454436476295</v>
      </c>
      <c r="H120" s="16">
        <f t="shared" si="20"/>
        <v>2705.5215532201823</v>
      </c>
      <c r="I120" s="16">
        <f t="shared" si="21"/>
        <v>3332.2593442184352</v>
      </c>
      <c r="J120" s="16">
        <f t="shared" si="24"/>
        <v>61960.16676354019</v>
      </c>
      <c r="L120">
        <v>22</v>
      </c>
      <c r="M120">
        <f t="shared" si="25"/>
        <v>5007.697003322678</v>
      </c>
      <c r="N120">
        <f t="shared" si="26"/>
        <v>12547.166469291758</v>
      </c>
      <c r="O120">
        <f t="shared" si="27"/>
        <v>16642.680747102138</v>
      </c>
      <c r="P120">
        <f t="shared" si="28"/>
        <v>7824.9144004831405</v>
      </c>
      <c r="Q120">
        <f t="shared" si="29"/>
        <v>8253.0818022542244</v>
      </c>
      <c r="R120">
        <f t="shared" si="30"/>
        <v>5646.8454436476295</v>
      </c>
      <c r="S120">
        <f t="shared" si="31"/>
        <v>2705.5215532201823</v>
      </c>
      <c r="T120">
        <f t="shared" si="32"/>
        <v>3332.2593442184352</v>
      </c>
      <c r="V120">
        <f t="shared" si="38"/>
        <v>55.723597432935478</v>
      </c>
      <c r="W120">
        <f t="shared" si="39"/>
        <v>95.981017216245164</v>
      </c>
      <c r="X120">
        <f t="shared" si="40"/>
        <v>160.62927554620714</v>
      </c>
      <c r="Y120">
        <f t="shared" si="41"/>
        <v>248.36779654453903</v>
      </c>
      <c r="Z120">
        <f t="shared" si="42"/>
        <v>505.61126946253603</v>
      </c>
      <c r="AA120">
        <f t="shared" si="43"/>
        <v>501.29700771363196</v>
      </c>
      <c r="AB120">
        <f t="shared" si="44"/>
        <v>427.93017300546171</v>
      </c>
      <c r="AC120">
        <f t="shared" si="45"/>
        <v>676.70276749961295</v>
      </c>
      <c r="AE120">
        <f t="shared" si="46"/>
        <v>35.695939757456259</v>
      </c>
      <c r="AF120">
        <f t="shared" si="47"/>
        <v>61.484411743765861</v>
      </c>
      <c r="AG120">
        <f t="shared" si="48"/>
        <v>102.89739369540915</v>
      </c>
      <c r="AH120">
        <f t="shared" si="49"/>
        <v>159.10175063295409</v>
      </c>
      <c r="AI120">
        <f t="shared" si="50"/>
        <v>323.88916449888472</v>
      </c>
      <c r="AJ120">
        <f t="shared" si="51"/>
        <v>308.89457895871766</v>
      </c>
      <c r="AK120">
        <f t="shared" si="52"/>
        <v>253.79403404763983</v>
      </c>
      <c r="AL120">
        <f t="shared" si="53"/>
        <v>360.89974842702838</v>
      </c>
      <c r="AW120">
        <f t="shared" ref="AW120:BD120" si="90">IF(AW119+AN243/B$74-AW119/B$75&lt;0,0,AW119+AN243/B$74-AW119/B$75)</f>
        <v>0.96750070007575373</v>
      </c>
      <c r="AX120">
        <f t="shared" si="90"/>
        <v>1.6664699629714539</v>
      </c>
      <c r="AY120">
        <f t="shared" si="90"/>
        <v>1.859283364115828</v>
      </c>
      <c r="AZ120">
        <f t="shared" si="90"/>
        <v>5.1747416484870437</v>
      </c>
      <c r="BA120">
        <f t="shared" si="90"/>
        <v>13.168009955565015</v>
      </c>
      <c r="BB120">
        <f t="shared" si="90"/>
        <v>19.431640930996878</v>
      </c>
      <c r="BC120">
        <f t="shared" si="90"/>
        <v>19.034803425064723</v>
      </c>
      <c r="BD120">
        <f t="shared" si="90"/>
        <v>21.725196300345161</v>
      </c>
      <c r="BF120">
        <f t="shared" si="55"/>
        <v>0.73650399507637676</v>
      </c>
      <c r="BG120">
        <f t="shared" si="72"/>
        <v>1.2685900747225889</v>
      </c>
      <c r="BH120">
        <f t="shared" si="73"/>
        <v>1.4153680979694723</v>
      </c>
      <c r="BI120">
        <f t="shared" si="74"/>
        <v>3.9392404546068129</v>
      </c>
      <c r="BJ120">
        <f t="shared" si="75"/>
        <v>10.024067102710909</v>
      </c>
      <c r="BK120">
        <f t="shared" si="76"/>
        <v>14.892962493307316</v>
      </c>
      <c r="BL120">
        <f t="shared" si="77"/>
        <v>13.767881813149</v>
      </c>
      <c r="BM120">
        <f t="shared" si="78"/>
        <v>15.597238440025155</v>
      </c>
      <c r="BO120">
        <f t="shared" si="56"/>
        <v>0.55965113204317007</v>
      </c>
      <c r="BP120">
        <f t="shared" si="79"/>
        <v>0.96397015652793816</v>
      </c>
      <c r="BQ120">
        <f t="shared" si="80"/>
        <v>1.0755031385868592</v>
      </c>
      <c r="BR120">
        <f t="shared" si="81"/>
        <v>2.9933311897138237</v>
      </c>
      <c r="BS120">
        <f t="shared" si="82"/>
        <v>7.6170401507830192</v>
      </c>
      <c r="BT120">
        <f t="shared" si="83"/>
        <v>11.473257514200704</v>
      </c>
      <c r="BU120">
        <f t="shared" si="84"/>
        <v>9.8938560978942611</v>
      </c>
      <c r="BV120">
        <f t="shared" si="85"/>
        <v>11.083449356034716</v>
      </c>
    </row>
    <row r="121" spans="1:74" hidden="1" x14ac:dyDescent="0.4">
      <c r="A121" s="9">
        <v>23</v>
      </c>
      <c r="B121" s="16">
        <f t="shared" si="23"/>
        <v>5944.1032032328421</v>
      </c>
      <c r="C121" s="16">
        <f t="shared" si="15"/>
        <v>14893.403564977447</v>
      </c>
      <c r="D121" s="16">
        <f t="shared" si="16"/>
        <v>19754.751909628856</v>
      </c>
      <c r="E121" s="16">
        <f t="shared" si="17"/>
        <v>9288.1216100081911</v>
      </c>
      <c r="F121" s="16">
        <f t="shared" si="18"/>
        <v>9796.3534824035651</v>
      </c>
      <c r="G121" s="16">
        <f t="shared" si="19"/>
        <v>6702.7681721708623</v>
      </c>
      <c r="H121" s="16">
        <f t="shared" si="20"/>
        <v>3211.4361791939509</v>
      </c>
      <c r="I121" s="16">
        <f t="shared" si="21"/>
        <v>3955.3697895118153</v>
      </c>
      <c r="J121" s="16">
        <f t="shared" si="24"/>
        <v>73546.307911127515</v>
      </c>
      <c r="L121">
        <v>23</v>
      </c>
      <c r="M121">
        <f t="shared" si="25"/>
        <v>5944.1032032328421</v>
      </c>
      <c r="N121">
        <f t="shared" si="26"/>
        <v>14893.403564977447</v>
      </c>
      <c r="O121">
        <f t="shared" si="27"/>
        <v>19754.751909628856</v>
      </c>
      <c r="P121">
        <f t="shared" si="28"/>
        <v>9288.1216100081911</v>
      </c>
      <c r="Q121">
        <f t="shared" si="29"/>
        <v>9796.3534824035651</v>
      </c>
      <c r="R121">
        <f t="shared" si="30"/>
        <v>6702.7681721708623</v>
      </c>
      <c r="S121">
        <f t="shared" si="31"/>
        <v>3211.4361791939509</v>
      </c>
      <c r="T121">
        <f t="shared" si="32"/>
        <v>3955.3697895118153</v>
      </c>
      <c r="V121">
        <f t="shared" si="38"/>
        <v>66.143630604528624</v>
      </c>
      <c r="W121">
        <f t="shared" si="39"/>
        <v>113.92898592806785</v>
      </c>
      <c r="X121">
        <f t="shared" si="40"/>
        <v>190.66614424505352</v>
      </c>
      <c r="Y121">
        <f t="shared" si="41"/>
        <v>294.81132851255865</v>
      </c>
      <c r="Z121">
        <f t="shared" si="42"/>
        <v>600.15804035383894</v>
      </c>
      <c r="AA121">
        <f t="shared" si="43"/>
        <v>595.03202480154221</v>
      </c>
      <c r="AB121">
        <f t="shared" si="44"/>
        <v>507.95438880729131</v>
      </c>
      <c r="AC121">
        <f t="shared" si="45"/>
        <v>803.27274191997321</v>
      </c>
      <c r="AE121">
        <f t="shared" si="46"/>
        <v>42.37182564928267</v>
      </c>
      <c r="AF121">
        <f t="shared" si="47"/>
        <v>72.9832802345923</v>
      </c>
      <c r="AG121">
        <f t="shared" si="48"/>
        <v>122.1413543123418</v>
      </c>
      <c r="AH121">
        <f t="shared" si="49"/>
        <v>188.85709927014906</v>
      </c>
      <c r="AI121">
        <f t="shared" si="50"/>
        <v>384.46319948676853</v>
      </c>
      <c r="AJ121">
        <f t="shared" si="51"/>
        <v>366.61530758519194</v>
      </c>
      <c r="AK121">
        <f t="shared" si="52"/>
        <v>301.285708308864</v>
      </c>
      <c r="AL121">
        <f t="shared" si="53"/>
        <v>428.57182394258223</v>
      </c>
      <c r="AW121">
        <f t="shared" ref="AW121:BD121" si="91">IF(AW120+AN244/B$74-AW120/B$75&lt;0,0,AW120+AN244/B$74-AW120/B$75)</f>
        <v>1.1489250453034427</v>
      </c>
      <c r="AX121">
        <f t="shared" si="91"/>
        <v>1.978964023027467</v>
      </c>
      <c r="AY121">
        <f t="shared" si="91"/>
        <v>2.2079335169281586</v>
      </c>
      <c r="AZ121">
        <f t="shared" si="91"/>
        <v>6.1451017890282378</v>
      </c>
      <c r="BA121">
        <f t="shared" si="91"/>
        <v>15.637256317818828</v>
      </c>
      <c r="BB121">
        <f t="shared" si="91"/>
        <v>23.02582954536441</v>
      </c>
      <c r="BC121">
        <f t="shared" si="91"/>
        <v>22.632058771865736</v>
      </c>
      <c r="BD121">
        <f t="shared" si="91"/>
        <v>25.900699844792683</v>
      </c>
      <c r="BF121">
        <f t="shared" si="55"/>
        <v>0.87510201807600296</v>
      </c>
      <c r="BG121">
        <f t="shared" si="72"/>
        <v>1.5073180076719082</v>
      </c>
      <c r="BH121">
        <f t="shared" si="73"/>
        <v>1.6817172576572856</v>
      </c>
      <c r="BI121">
        <f t="shared" si="74"/>
        <v>4.6805411709349514</v>
      </c>
      <c r="BJ121">
        <f t="shared" si="75"/>
        <v>11.910432814423372</v>
      </c>
      <c r="BK121">
        <f t="shared" si="76"/>
        <v>17.616169555921054</v>
      </c>
      <c r="BL121">
        <f t="shared" si="77"/>
        <v>16.401342619106863</v>
      </c>
      <c r="BM121">
        <f t="shared" si="78"/>
        <v>18.661217370185156</v>
      </c>
      <c r="BO121">
        <f t="shared" si="56"/>
        <v>0.66576284986309409</v>
      </c>
      <c r="BP121">
        <f t="shared" si="79"/>
        <v>1.1467421074447288</v>
      </c>
      <c r="BQ121">
        <f t="shared" si="80"/>
        <v>1.2794221142164273</v>
      </c>
      <c r="BR121">
        <f t="shared" si="81"/>
        <v>3.5608767486496173</v>
      </c>
      <c r="BS121">
        <f t="shared" si="82"/>
        <v>9.0612563219397515</v>
      </c>
      <c r="BT121">
        <f t="shared" si="83"/>
        <v>13.525080501664672</v>
      </c>
      <c r="BU121">
        <f t="shared" si="84"/>
        <v>11.830868955521629</v>
      </c>
      <c r="BV121">
        <f t="shared" si="85"/>
        <v>13.340343898029937</v>
      </c>
    </row>
    <row r="122" spans="1:74" hidden="1" x14ac:dyDescent="0.4">
      <c r="A122" s="9">
        <v>24</v>
      </c>
      <c r="B122" s="16">
        <f t="shared" si="23"/>
        <v>7055.6111656195271</v>
      </c>
      <c r="C122" s="16">
        <f t="shared" si="15"/>
        <v>17678.371470734419</v>
      </c>
      <c r="D122" s="16">
        <f t="shared" si="16"/>
        <v>23448.75978462401</v>
      </c>
      <c r="E122" s="16">
        <f t="shared" si="17"/>
        <v>11024.938884567806</v>
      </c>
      <c r="F122" s="16">
        <f t="shared" si="18"/>
        <v>11628.206753747172</v>
      </c>
      <c r="G122" s="16">
        <f t="shared" si="19"/>
        <v>7956.1414630901727</v>
      </c>
      <c r="H122" s="16">
        <f t="shared" si="20"/>
        <v>3811.9534922058401</v>
      </c>
      <c r="I122" s="16">
        <f t="shared" si="21"/>
        <v>4694.9977644828805</v>
      </c>
      <c r="J122" s="16">
        <f t="shared" si="24"/>
        <v>87298.980779071819</v>
      </c>
      <c r="L122">
        <v>24</v>
      </c>
      <c r="M122">
        <f t="shared" si="25"/>
        <v>7055.6111656195271</v>
      </c>
      <c r="N122">
        <f t="shared" si="26"/>
        <v>17678.371470734419</v>
      </c>
      <c r="O122">
        <f t="shared" si="27"/>
        <v>23448.75978462401</v>
      </c>
      <c r="P122">
        <f t="shared" si="28"/>
        <v>11024.938884567806</v>
      </c>
      <c r="Q122">
        <f t="shared" si="29"/>
        <v>11628.206753747172</v>
      </c>
      <c r="R122">
        <f t="shared" si="30"/>
        <v>7956.1414630901727</v>
      </c>
      <c r="S122">
        <f t="shared" si="31"/>
        <v>3811.9534922058401</v>
      </c>
      <c r="T122">
        <f t="shared" si="32"/>
        <v>4694.9977644828805</v>
      </c>
      <c r="V122">
        <f t="shared" si="38"/>
        <v>78.512111283070581</v>
      </c>
      <c r="W122">
        <f t="shared" si="39"/>
        <v>135.23305479000157</v>
      </c>
      <c r="X122">
        <f t="shared" si="40"/>
        <v>226.31962288832557</v>
      </c>
      <c r="Y122">
        <f t="shared" si="41"/>
        <v>349.93936105622748</v>
      </c>
      <c r="Z122">
        <f t="shared" si="42"/>
        <v>712.38416187671498</v>
      </c>
      <c r="AA122">
        <f t="shared" si="43"/>
        <v>706.29613153767582</v>
      </c>
      <c r="AB122">
        <f t="shared" si="44"/>
        <v>602.94148373247731</v>
      </c>
      <c r="AC122">
        <f t="shared" si="45"/>
        <v>953.50381355838613</v>
      </c>
      <c r="AE122">
        <f t="shared" si="46"/>
        <v>50.295760634364648</v>
      </c>
      <c r="AF122">
        <f t="shared" si="47"/>
        <v>86.631848799084153</v>
      </c>
      <c r="AG122">
        <f t="shared" si="48"/>
        <v>144.98295095657906</v>
      </c>
      <c r="AH122">
        <f t="shared" si="49"/>
        <v>224.17517568428559</v>
      </c>
      <c r="AI122">
        <f t="shared" si="50"/>
        <v>456.36147977579208</v>
      </c>
      <c r="AJ122">
        <f t="shared" si="51"/>
        <v>435.14032275009697</v>
      </c>
      <c r="AK122">
        <f t="shared" si="52"/>
        <v>357.64989389934419</v>
      </c>
      <c r="AL122">
        <f t="shared" si="53"/>
        <v>508.86487779488027</v>
      </c>
      <c r="AW122">
        <f t="shared" ref="AW122:BD122" si="92">IF(AW121+AN245/B$74-AW121/B$75&lt;0,0,AW121+AN245/B$74-AW121/B$75)</f>
        <v>1.3641414144974295</v>
      </c>
      <c r="AX122">
        <f t="shared" si="92"/>
        <v>2.3496630982565305</v>
      </c>
      <c r="AY122">
        <f t="shared" si="92"/>
        <v>2.6215231038881055</v>
      </c>
      <c r="AZ122">
        <f t="shared" si="92"/>
        <v>7.2962008104729632</v>
      </c>
      <c r="BA122">
        <f t="shared" si="92"/>
        <v>18.566423492504157</v>
      </c>
      <c r="BB122">
        <f t="shared" si="92"/>
        <v>27.301022934230954</v>
      </c>
      <c r="BC122">
        <f t="shared" si="92"/>
        <v>26.894679297325755</v>
      </c>
      <c r="BD122">
        <f t="shared" si="92"/>
        <v>30.842374569236597</v>
      </c>
      <c r="BF122">
        <f t="shared" si="55"/>
        <v>1.039395834412467</v>
      </c>
      <c r="BG122">
        <f t="shared" si="72"/>
        <v>1.7903056168852438</v>
      </c>
      <c r="BH122">
        <f t="shared" si="73"/>
        <v>1.9974470132198094</v>
      </c>
      <c r="BI122">
        <f t="shared" si="74"/>
        <v>5.559277541790923</v>
      </c>
      <c r="BJ122">
        <f t="shared" si="75"/>
        <v>14.146526916460644</v>
      </c>
      <c r="BK122">
        <f t="shared" si="76"/>
        <v>20.861965549587069</v>
      </c>
      <c r="BL122">
        <f t="shared" si="77"/>
        <v>19.5167006954863</v>
      </c>
      <c r="BM122">
        <f t="shared" si="78"/>
        <v>22.28095860748892</v>
      </c>
      <c r="BO122">
        <f t="shared" si="56"/>
        <v>0.7913663507908395</v>
      </c>
      <c r="BP122">
        <f t="shared" si="79"/>
        <v>1.3630876475810365</v>
      </c>
      <c r="BQ122">
        <f t="shared" si="80"/>
        <v>1.5207992002809423</v>
      </c>
      <c r="BR122">
        <f t="shared" si="81"/>
        <v>4.232675402020817</v>
      </c>
      <c r="BS122">
        <f t="shared" si="82"/>
        <v>10.770762217429924</v>
      </c>
      <c r="BT122">
        <f t="shared" si="83"/>
        <v>15.979733934218499</v>
      </c>
      <c r="BU122">
        <f t="shared" si="84"/>
        <v>14.116105787314243</v>
      </c>
      <c r="BV122">
        <f t="shared" si="85"/>
        <v>16.000780634107546</v>
      </c>
    </row>
    <row r="123" spans="1:74" hidden="1" x14ac:dyDescent="0.4">
      <c r="A123" s="9">
        <v>25</v>
      </c>
      <c r="B123" s="16">
        <f t="shared" si="23"/>
        <v>8374.9637612853039</v>
      </c>
      <c r="C123" s="16">
        <f t="shared" si="15"/>
        <v>20984.109944633052</v>
      </c>
      <c r="D123" s="16">
        <f t="shared" si="16"/>
        <v>27833.522686204695</v>
      </c>
      <c r="E123" s="16">
        <f t="shared" si="17"/>
        <v>13086.52949563911</v>
      </c>
      <c r="F123" s="16">
        <f t="shared" si="18"/>
        <v>13802.604464076145</v>
      </c>
      <c r="G123" s="16">
        <f t="shared" si="19"/>
        <v>9443.887264894207</v>
      </c>
      <c r="H123" s="16">
        <f t="shared" si="20"/>
        <v>4524.7635686745862</v>
      </c>
      <c r="I123" s="16">
        <f t="shared" si="21"/>
        <v>5572.9312760969096</v>
      </c>
      <c r="J123" s="16">
        <f t="shared" si="24"/>
        <v>103623.312461504</v>
      </c>
      <c r="L123">
        <v>25</v>
      </c>
      <c r="M123">
        <f t="shared" si="25"/>
        <v>8374.9637612853039</v>
      </c>
      <c r="N123">
        <f t="shared" si="26"/>
        <v>20984.109944633052</v>
      </c>
      <c r="O123">
        <f t="shared" si="27"/>
        <v>27833.522686204695</v>
      </c>
      <c r="P123">
        <f t="shared" si="28"/>
        <v>13086.52949563911</v>
      </c>
      <c r="Q123">
        <f t="shared" si="29"/>
        <v>13802.604464076145</v>
      </c>
      <c r="R123">
        <f t="shared" si="30"/>
        <v>9443.887264894207</v>
      </c>
      <c r="S123">
        <f t="shared" si="31"/>
        <v>4524.7635686745862</v>
      </c>
      <c r="T123">
        <f t="shared" si="32"/>
        <v>5572.9312760969096</v>
      </c>
      <c r="V123">
        <f t="shared" si="38"/>
        <v>93.193396170984101</v>
      </c>
      <c r="W123">
        <f t="shared" si="39"/>
        <v>160.52080939484992</v>
      </c>
      <c r="X123">
        <f t="shared" si="40"/>
        <v>268.64000894149137</v>
      </c>
      <c r="Y123">
        <f t="shared" si="41"/>
        <v>415.37588249478313</v>
      </c>
      <c r="Z123">
        <f t="shared" si="42"/>
        <v>845.59564554757605</v>
      </c>
      <c r="AA123">
        <f t="shared" si="43"/>
        <v>838.36677315258794</v>
      </c>
      <c r="AB123">
        <f t="shared" si="44"/>
        <v>715.68972251576929</v>
      </c>
      <c r="AC123">
        <f t="shared" si="45"/>
        <v>1131.8218760947489</v>
      </c>
      <c r="AE123">
        <f t="shared" si="46"/>
        <v>59.701210850599956</v>
      </c>
      <c r="AF123">
        <f t="shared" si="47"/>
        <v>102.83225079605663</v>
      </c>
      <c r="AG123">
        <f t="shared" si="48"/>
        <v>172.09517493382788</v>
      </c>
      <c r="AH123">
        <f t="shared" si="49"/>
        <v>266.09657080826622</v>
      </c>
      <c r="AI123">
        <f t="shared" si="50"/>
        <v>541.70237380943308</v>
      </c>
      <c r="AJ123">
        <f t="shared" si="51"/>
        <v>516.48706538637066</v>
      </c>
      <c r="AK123">
        <f t="shared" si="52"/>
        <v>424.54760021747143</v>
      </c>
      <c r="AL123">
        <f t="shared" si="53"/>
        <v>604.14464974420298</v>
      </c>
      <c r="AW123">
        <f t="shared" ref="AW123:BD123" si="93">IF(AW122+AN246/B$74-AW122/B$75&lt;0,0,AW122+AN246/B$74-AW122/B$75)</f>
        <v>1.6195022261528143</v>
      </c>
      <c r="AX123">
        <f t="shared" si="93"/>
        <v>2.7895089012728898</v>
      </c>
      <c r="AY123">
        <f t="shared" si="93"/>
        <v>3.1122598123171499</v>
      </c>
      <c r="AZ123">
        <f t="shared" si="93"/>
        <v>8.662015044365619</v>
      </c>
      <c r="BA123">
        <f t="shared" si="93"/>
        <v>22.041970032032225</v>
      </c>
      <c r="BB123">
        <f t="shared" si="93"/>
        <v>32.382660336996622</v>
      </c>
      <c r="BC123">
        <f t="shared" si="93"/>
        <v>31.948364707605876</v>
      </c>
      <c r="BD123">
        <f t="shared" si="93"/>
        <v>36.694956746985241</v>
      </c>
      <c r="BF123">
        <f t="shared" si="55"/>
        <v>1.2342431824634446</v>
      </c>
      <c r="BG123">
        <f t="shared" si="72"/>
        <v>2.1259201057080159</v>
      </c>
      <c r="BH123">
        <f t="shared" si="73"/>
        <v>2.371892667620787</v>
      </c>
      <c r="BI123">
        <f t="shared" si="74"/>
        <v>6.6014315030001471</v>
      </c>
      <c r="BJ123">
        <f t="shared" si="75"/>
        <v>16.798464862086753</v>
      </c>
      <c r="BK123">
        <f t="shared" si="76"/>
        <v>24.725399980373403</v>
      </c>
      <c r="BL123">
        <f t="shared" si="77"/>
        <v>23.205689996406026</v>
      </c>
      <c r="BM123">
        <f t="shared" si="78"/>
        <v>26.561666588362758</v>
      </c>
      <c r="BO123">
        <f t="shared" si="56"/>
        <v>0.94018404096381603</v>
      </c>
      <c r="BP123">
        <f t="shared" si="79"/>
        <v>1.6194184291635609</v>
      </c>
      <c r="BQ123">
        <f t="shared" si="80"/>
        <v>1.8067878880442625</v>
      </c>
      <c r="BR123">
        <f t="shared" si="81"/>
        <v>5.0286366858828799</v>
      </c>
      <c r="BS123">
        <f t="shared" si="82"/>
        <v>12.796221036848355</v>
      </c>
      <c r="BT123">
        <f t="shared" si="83"/>
        <v>18.90907290343964</v>
      </c>
      <c r="BU123">
        <f t="shared" si="84"/>
        <v>16.816403241400273</v>
      </c>
      <c r="BV123">
        <f t="shared" si="85"/>
        <v>19.140869620798235</v>
      </c>
    </row>
    <row r="124" spans="1:74" hidden="1" x14ac:dyDescent="0.4">
      <c r="A124" s="9">
        <v>26</v>
      </c>
      <c r="B124" s="16">
        <f t="shared" si="23"/>
        <v>9941.0265611885297</v>
      </c>
      <c r="C124" s="16">
        <f t="shared" si="15"/>
        <v>24907.999636583882</v>
      </c>
      <c r="D124" s="16">
        <f t="shared" si="16"/>
        <v>33038.207233094967</v>
      </c>
      <c r="E124" s="16">
        <f t="shared" si="17"/>
        <v>15533.623907879464</v>
      </c>
      <c r="F124" s="16">
        <f t="shared" si="18"/>
        <v>16383.600156605622</v>
      </c>
      <c r="G124" s="16">
        <f t="shared" si="19"/>
        <v>11209.831686098587</v>
      </c>
      <c r="H124" s="16">
        <f t="shared" si="20"/>
        <v>5370.8644122406404</v>
      </c>
      <c r="I124" s="16">
        <f t="shared" si="21"/>
        <v>6615.0325444339996</v>
      </c>
      <c r="J124" s="16">
        <f t="shared" si="24"/>
        <v>123000.18613812569</v>
      </c>
      <c r="L124">
        <v>26</v>
      </c>
      <c r="M124">
        <f t="shared" si="25"/>
        <v>9941.0265611885297</v>
      </c>
      <c r="N124">
        <f t="shared" si="26"/>
        <v>24907.999636583882</v>
      </c>
      <c r="O124">
        <f t="shared" si="27"/>
        <v>33038.207233094967</v>
      </c>
      <c r="P124">
        <f t="shared" si="28"/>
        <v>15533.623907879464</v>
      </c>
      <c r="Q124">
        <f t="shared" si="29"/>
        <v>16383.600156605622</v>
      </c>
      <c r="R124">
        <f t="shared" si="30"/>
        <v>11209.831686098587</v>
      </c>
      <c r="S124">
        <f t="shared" si="31"/>
        <v>5370.8644122406404</v>
      </c>
      <c r="T124">
        <f t="shared" si="32"/>
        <v>6615.0325444339996</v>
      </c>
      <c r="V124">
        <f t="shared" si="38"/>
        <v>110.61997095849797</v>
      </c>
      <c r="W124">
        <f t="shared" si="39"/>
        <v>190.53718399653613</v>
      </c>
      <c r="X124">
        <f t="shared" si="40"/>
        <v>318.87398902038109</v>
      </c>
      <c r="Y124">
        <f t="shared" si="41"/>
        <v>493.04854148817492</v>
      </c>
      <c r="Z124">
        <f t="shared" si="42"/>
        <v>1003.7166751760565</v>
      </c>
      <c r="AA124">
        <f t="shared" si="43"/>
        <v>995.13436900475119</v>
      </c>
      <c r="AB124">
        <f t="shared" si="44"/>
        <v>849.52054359926296</v>
      </c>
      <c r="AC124">
        <f t="shared" si="45"/>
        <v>1343.4801306625923</v>
      </c>
      <c r="AE124">
        <f t="shared" si="46"/>
        <v>70.865272624061333</v>
      </c>
      <c r="AF124">
        <f t="shared" si="47"/>
        <v>122.06177032898773</v>
      </c>
      <c r="AG124">
        <f t="shared" si="48"/>
        <v>204.27678626971573</v>
      </c>
      <c r="AH124">
        <f t="shared" si="49"/>
        <v>315.85634137043849</v>
      </c>
      <c r="AI124">
        <f t="shared" si="50"/>
        <v>643.00013105548078</v>
      </c>
      <c r="AJ124">
        <f t="shared" si="51"/>
        <v>613.05097771623582</v>
      </c>
      <c r="AK124">
        <f t="shared" si="52"/>
        <v>503.94999720791628</v>
      </c>
      <c r="AL124">
        <f t="shared" si="53"/>
        <v>717.21834110503426</v>
      </c>
      <c r="AW124">
        <f t="shared" ref="AW124:BD124" si="94">IF(AW123+AN247/B$74-AW123/B$75&lt;0,0,AW123+AN247/B$74-AW123/B$75)</f>
        <v>1.9225397821899612</v>
      </c>
      <c r="AX124">
        <f t="shared" si="94"/>
        <v>3.3114754329236096</v>
      </c>
      <c r="AY124">
        <f t="shared" si="94"/>
        <v>3.6946187569650144</v>
      </c>
      <c r="AZ124">
        <f t="shared" si="94"/>
        <v>10.282831506987677</v>
      </c>
      <c r="BA124">
        <f t="shared" si="94"/>
        <v>26.166413099096467</v>
      </c>
      <c r="BB124">
        <f t="shared" si="94"/>
        <v>38.420007695113938</v>
      </c>
      <c r="BC124">
        <f t="shared" si="94"/>
        <v>37.94213193741529</v>
      </c>
      <c r="BD124">
        <f t="shared" si="94"/>
        <v>43.630205893531468</v>
      </c>
      <c r="BF124">
        <f t="shared" si="55"/>
        <v>1.4653986086770665</v>
      </c>
      <c r="BG124">
        <f t="shared" si="72"/>
        <v>2.5240733830469404</v>
      </c>
      <c r="BH124">
        <f t="shared" si="73"/>
        <v>2.816112954438605</v>
      </c>
      <c r="BI124">
        <f t="shared" si="74"/>
        <v>7.8377816278194308</v>
      </c>
      <c r="BJ124">
        <f t="shared" si="75"/>
        <v>19.944567964054034</v>
      </c>
      <c r="BK124">
        <f t="shared" si="76"/>
        <v>29.319756194347342</v>
      </c>
      <c r="BL124">
        <f t="shared" si="77"/>
        <v>27.577027352005956</v>
      </c>
      <c r="BM124">
        <f t="shared" si="78"/>
        <v>31.628311667673998</v>
      </c>
      <c r="BO124">
        <f t="shared" si="56"/>
        <v>1.1166195258635931</v>
      </c>
      <c r="BP124">
        <f t="shared" si="79"/>
        <v>1.9233194350902338</v>
      </c>
      <c r="BQ124">
        <f t="shared" si="80"/>
        <v>2.1458507557901774</v>
      </c>
      <c r="BR124">
        <f t="shared" si="81"/>
        <v>5.9723135761532387</v>
      </c>
      <c r="BS124">
        <f t="shared" si="82"/>
        <v>15.197567331991394</v>
      </c>
      <c r="BT124">
        <f t="shared" si="83"/>
        <v>22.398869149599896</v>
      </c>
      <c r="BU124">
        <f t="shared" si="84"/>
        <v>20.011046618903148</v>
      </c>
      <c r="BV124">
        <f t="shared" si="85"/>
        <v>22.851268104580495</v>
      </c>
    </row>
    <row r="125" spans="1:74" hidden="1" x14ac:dyDescent="0.4">
      <c r="A125" s="9">
        <v>27</v>
      </c>
      <c r="B125" s="16">
        <f t="shared" si="23"/>
        <v>11799.932740853954</v>
      </c>
      <c r="C125" s="16">
        <f t="shared" si="15"/>
        <v>29565.630733589442</v>
      </c>
      <c r="D125" s="16">
        <f t="shared" si="16"/>
        <v>39216.133346927272</v>
      </c>
      <c r="E125" s="16">
        <f t="shared" si="17"/>
        <v>18438.308780937827</v>
      </c>
      <c r="F125" s="16">
        <f t="shared" si="18"/>
        <v>19447.224963241326</v>
      </c>
      <c r="G125" s="16">
        <f t="shared" si="19"/>
        <v>13305.996027480911</v>
      </c>
      <c r="H125" s="16">
        <f t="shared" si="20"/>
        <v>6375.1805142655785</v>
      </c>
      <c r="I125" s="16">
        <f t="shared" si="21"/>
        <v>7851.9998535793929</v>
      </c>
      <c r="J125" s="16">
        <f t="shared" si="24"/>
        <v>146000.4069608757</v>
      </c>
      <c r="L125">
        <v>27</v>
      </c>
      <c r="M125">
        <f t="shared" si="25"/>
        <v>11799.932740853954</v>
      </c>
      <c r="N125">
        <f t="shared" si="26"/>
        <v>29565.630733589442</v>
      </c>
      <c r="O125">
        <f t="shared" si="27"/>
        <v>39216.133346927272</v>
      </c>
      <c r="P125">
        <f t="shared" si="28"/>
        <v>18438.308780937827</v>
      </c>
      <c r="Q125">
        <f t="shared" si="29"/>
        <v>19447.224963241326</v>
      </c>
      <c r="R125">
        <f t="shared" si="30"/>
        <v>13305.996027480911</v>
      </c>
      <c r="S125">
        <f t="shared" si="31"/>
        <v>6375.1805142655785</v>
      </c>
      <c r="T125">
        <f t="shared" si="32"/>
        <v>7851.9998535793929</v>
      </c>
      <c r="V125">
        <f t="shared" si="38"/>
        <v>131.30519109494691</v>
      </c>
      <c r="W125">
        <f t="shared" si="39"/>
        <v>226.16640683032358</v>
      </c>
      <c r="X125">
        <f t="shared" si="40"/>
        <v>378.50136553767231</v>
      </c>
      <c r="Y125">
        <f t="shared" si="41"/>
        <v>585.24543442050378</v>
      </c>
      <c r="Z125">
        <f t="shared" si="42"/>
        <v>1191.4052109869253</v>
      </c>
      <c r="AA125">
        <f t="shared" si="43"/>
        <v>1181.2169006182248</v>
      </c>
      <c r="AB125">
        <f t="shared" si="44"/>
        <v>1008.376411866117</v>
      </c>
      <c r="AC125">
        <f t="shared" si="45"/>
        <v>1594.7138523054987</v>
      </c>
      <c r="AE125">
        <f t="shared" si="46"/>
        <v>84.116838735540213</v>
      </c>
      <c r="AF125">
        <f t="shared" si="47"/>
        <v>144.88690821817053</v>
      </c>
      <c r="AG125">
        <f t="shared" si="48"/>
        <v>242.47585385327085</v>
      </c>
      <c r="AH125">
        <f t="shared" si="49"/>
        <v>374.92040807635061</v>
      </c>
      <c r="AI125">
        <f t="shared" si="50"/>
        <v>763.23897909567268</v>
      </c>
      <c r="AJ125">
        <f t="shared" si="51"/>
        <v>727.67599510279047</v>
      </c>
      <c r="AK125">
        <f t="shared" si="52"/>
        <v>598.19650986010174</v>
      </c>
      <c r="AL125">
        <f t="shared" si="53"/>
        <v>851.41729601022519</v>
      </c>
      <c r="AW125">
        <f t="shared" ref="AW125:BD125" si="95">IF(AW124+AN248/B$74-AW124/B$75&lt;0,0,AW124+AN248/B$74-AW124/B$75)</f>
        <v>2.2821886279240968</v>
      </c>
      <c r="AX125">
        <f t="shared" si="95"/>
        <v>3.9309519858463755</v>
      </c>
      <c r="AY125">
        <f t="shared" si="95"/>
        <v>4.3857697977286847</v>
      </c>
      <c r="AZ125">
        <f t="shared" si="95"/>
        <v>12.206437206399572</v>
      </c>
      <c r="BA125">
        <f t="shared" si="95"/>
        <v>31.061354860651516</v>
      </c>
      <c r="BB125">
        <f t="shared" si="95"/>
        <v>45.590553139539168</v>
      </c>
      <c r="BC125">
        <f t="shared" si="95"/>
        <v>45.052691191717599</v>
      </c>
      <c r="BD125">
        <f t="shared" si="95"/>
        <v>51.851926325550693</v>
      </c>
      <c r="BF125">
        <f t="shared" si="55"/>
        <v>1.7396833127848033</v>
      </c>
      <c r="BG125">
        <f t="shared" si="72"/>
        <v>2.9965146129729421</v>
      </c>
      <c r="BH125">
        <f t="shared" si="73"/>
        <v>3.3432164359544503</v>
      </c>
      <c r="BI125">
        <f t="shared" si="74"/>
        <v>9.3048115553203772</v>
      </c>
      <c r="BJ125">
        <f t="shared" si="75"/>
        <v>23.677675045079493</v>
      </c>
      <c r="BK125">
        <f t="shared" si="76"/>
        <v>34.779907094807299</v>
      </c>
      <c r="BL125">
        <f t="shared" si="77"/>
        <v>32.759579644710627</v>
      </c>
      <c r="BM125">
        <f t="shared" si="78"/>
        <v>37.629258780602733</v>
      </c>
      <c r="BO125">
        <f t="shared" si="56"/>
        <v>1.3258869755516773</v>
      </c>
      <c r="BP125">
        <f t="shared" si="79"/>
        <v>2.2837718038642576</v>
      </c>
      <c r="BQ125">
        <f t="shared" si="80"/>
        <v>2.5480080749792338</v>
      </c>
      <c r="BR125">
        <f t="shared" si="81"/>
        <v>7.0915944071529537</v>
      </c>
      <c r="BS125">
        <f t="shared" si="82"/>
        <v>18.045767711228976</v>
      </c>
      <c r="BT125">
        <f t="shared" si="83"/>
        <v>26.551401376448364</v>
      </c>
      <c r="BU125">
        <f t="shared" si="84"/>
        <v>23.794036985454554</v>
      </c>
      <c r="BV125">
        <f t="shared" si="85"/>
        <v>27.239789886127241</v>
      </c>
    </row>
    <row r="126" spans="1:74" hidden="1" x14ac:dyDescent="0.4">
      <c r="A126" s="9">
        <v>28</v>
      </c>
      <c r="B126" s="16">
        <f t="shared" si="23"/>
        <v>14006.442074331409</v>
      </c>
      <c r="C126" s="16">
        <f t="shared" si="15"/>
        <v>35094.208022674218</v>
      </c>
      <c r="D126" s="16">
        <f t="shared" si="16"/>
        <v>46549.29076004566</v>
      </c>
      <c r="E126" s="16">
        <f t="shared" si="17"/>
        <v>21886.150502765671</v>
      </c>
      <c r="F126" s="16">
        <f t="shared" si="18"/>
        <v>23083.727334399955</v>
      </c>
      <c r="G126" s="16">
        <f t="shared" si="19"/>
        <v>15794.129228799975</v>
      </c>
      <c r="H126" s="16">
        <f t="shared" si="20"/>
        <v>7567.2970810514153</v>
      </c>
      <c r="I126" s="16">
        <f t="shared" si="21"/>
        <v>9320.271863588554</v>
      </c>
      <c r="J126" s="16">
        <f t="shared" si="24"/>
        <v>173301.51686765684</v>
      </c>
      <c r="L126">
        <v>28</v>
      </c>
      <c r="M126">
        <f t="shared" si="25"/>
        <v>14006.442074331409</v>
      </c>
      <c r="N126">
        <f t="shared" si="26"/>
        <v>35094.208022674218</v>
      </c>
      <c r="O126">
        <f t="shared" si="27"/>
        <v>46549.29076004566</v>
      </c>
      <c r="P126">
        <f t="shared" si="28"/>
        <v>21886.150502765671</v>
      </c>
      <c r="Q126">
        <f t="shared" si="29"/>
        <v>23083.727334399955</v>
      </c>
      <c r="R126">
        <f t="shared" si="30"/>
        <v>15794.129228799975</v>
      </c>
      <c r="S126">
        <f t="shared" si="31"/>
        <v>7567.2970810514153</v>
      </c>
      <c r="T126">
        <f t="shared" si="32"/>
        <v>9320.271863588554</v>
      </c>
      <c r="V126">
        <f t="shared" si="38"/>
        <v>155.85840463284234</v>
      </c>
      <c r="W126">
        <f t="shared" si="39"/>
        <v>268.45804843029663</v>
      </c>
      <c r="X126">
        <f t="shared" si="40"/>
        <v>449.27864993087957</v>
      </c>
      <c r="Y126">
        <f t="shared" si="41"/>
        <v>694.68251001193482</v>
      </c>
      <c r="Z126">
        <f t="shared" si="42"/>
        <v>1414.1902076164231</v>
      </c>
      <c r="AA126">
        <f t="shared" si="43"/>
        <v>1402.095937145373</v>
      </c>
      <c r="AB126">
        <f t="shared" si="44"/>
        <v>1196.9369629935427</v>
      </c>
      <c r="AC126">
        <f t="shared" si="45"/>
        <v>1892.9240827143394</v>
      </c>
      <c r="AE126">
        <f t="shared" si="46"/>
        <v>99.846289522009116</v>
      </c>
      <c r="AF126">
        <f t="shared" si="47"/>
        <v>171.98007442222155</v>
      </c>
      <c r="AG126">
        <f t="shared" si="48"/>
        <v>287.81769108140469</v>
      </c>
      <c r="AH126">
        <f t="shared" si="49"/>
        <v>445.0287501910683</v>
      </c>
      <c r="AI126">
        <f t="shared" si="50"/>
        <v>905.96105639275697</v>
      </c>
      <c r="AJ126">
        <f t="shared" si="51"/>
        <v>863.73826675742077</v>
      </c>
      <c r="AK126">
        <f t="shared" si="52"/>
        <v>710.06375586174227</v>
      </c>
      <c r="AL126">
        <f t="shared" si="53"/>
        <v>1010.6951295020694</v>
      </c>
      <c r="AW126">
        <f t="shared" ref="AW126:BD126" si="96">IF(AW125+AN249/B$74-AW125/B$75&lt;0,0,AW125+AN249/B$74-AW125/B$75)</f>
        <v>2.709049179246839</v>
      </c>
      <c r="AX126">
        <f t="shared" si="96"/>
        <v>4.6661972286674791</v>
      </c>
      <c r="AY126">
        <f t="shared" si="96"/>
        <v>5.2060841621622647</v>
      </c>
      <c r="AZ126">
        <f t="shared" si="96"/>
        <v>14.489529169902012</v>
      </c>
      <c r="BA126">
        <f t="shared" si="96"/>
        <v>36.871070542527242</v>
      </c>
      <c r="BB126">
        <f t="shared" si="96"/>
        <v>54.105229764050847</v>
      </c>
      <c r="BC126">
        <f t="shared" si="96"/>
        <v>53.489643212252815</v>
      </c>
      <c r="BD126">
        <f t="shared" si="96"/>
        <v>61.601939315731968</v>
      </c>
      <c r="BF126">
        <f t="shared" si="55"/>
        <v>2.065186501868379</v>
      </c>
      <c r="BG126">
        <f t="shared" si="72"/>
        <v>3.5571770366970021</v>
      </c>
      <c r="BH126">
        <f t="shared" si="73"/>
        <v>3.9687484530189909</v>
      </c>
      <c r="BI126">
        <f t="shared" si="74"/>
        <v>11.045786945967892</v>
      </c>
      <c r="BJ126">
        <f t="shared" si="75"/>
        <v>28.107882934422712</v>
      </c>
      <c r="BK126">
        <f t="shared" si="76"/>
        <v>41.266294721646425</v>
      </c>
      <c r="BL126">
        <f t="shared" si="77"/>
        <v>38.906135418214113</v>
      </c>
      <c r="BM126">
        <f t="shared" si="78"/>
        <v>44.740592553076709</v>
      </c>
      <c r="BO126">
        <f t="shared" si="56"/>
        <v>1.5741647778915531</v>
      </c>
      <c r="BP126">
        <f t="shared" si="79"/>
        <v>2.7114174893294685</v>
      </c>
      <c r="BQ126">
        <f t="shared" si="80"/>
        <v>3.0251330915643635</v>
      </c>
      <c r="BR126">
        <f t="shared" si="81"/>
        <v>8.4195246960534078</v>
      </c>
      <c r="BS126">
        <f t="shared" si="82"/>
        <v>21.424912111539285</v>
      </c>
      <c r="BT126">
        <f t="shared" si="83"/>
        <v>31.48850480746372</v>
      </c>
      <c r="BU126">
        <f t="shared" si="84"/>
        <v>28.27680831508259</v>
      </c>
      <c r="BV126">
        <f t="shared" si="85"/>
        <v>32.434524333364983</v>
      </c>
    </row>
    <row r="127" spans="1:74" hidden="1" x14ac:dyDescent="0.4">
      <c r="A127" s="9">
        <v>29</v>
      </c>
      <c r="B127" s="16">
        <f t="shared" si="23"/>
        <v>16625.554051031286</v>
      </c>
      <c r="C127" s="16">
        <f t="shared" si="15"/>
        <v>41656.592678048626</v>
      </c>
      <c r="D127" s="16">
        <f t="shared" si="16"/>
        <v>55253.70008037908</v>
      </c>
      <c r="E127" s="16">
        <f t="shared" si="17"/>
        <v>25978.715809604015</v>
      </c>
      <c r="F127" s="16">
        <f t="shared" si="18"/>
        <v>27400.231583484012</v>
      </c>
      <c r="G127" s="16">
        <f t="shared" si="19"/>
        <v>18747.526872910119</v>
      </c>
      <c r="H127" s="16">
        <f t="shared" si="20"/>
        <v>8982.3315566910005</v>
      </c>
      <c r="I127" s="16">
        <f t="shared" si="21"/>
        <v>11063.1010228052</v>
      </c>
      <c r="J127" s="16">
        <f t="shared" si="24"/>
        <v>205707.75365495335</v>
      </c>
      <c r="L127">
        <v>29</v>
      </c>
      <c r="M127">
        <f t="shared" si="25"/>
        <v>16625.554051031286</v>
      </c>
      <c r="N127">
        <f t="shared" si="26"/>
        <v>41656.592678048626</v>
      </c>
      <c r="O127">
        <f t="shared" si="27"/>
        <v>55253.70008037908</v>
      </c>
      <c r="P127">
        <f t="shared" si="28"/>
        <v>25978.715809604015</v>
      </c>
      <c r="Q127">
        <f t="shared" si="29"/>
        <v>27400.231583484012</v>
      </c>
      <c r="R127">
        <f t="shared" si="30"/>
        <v>18747.526872910119</v>
      </c>
      <c r="S127">
        <f t="shared" si="31"/>
        <v>8982.3315566910005</v>
      </c>
      <c r="T127">
        <f t="shared" si="32"/>
        <v>11063.1010228052</v>
      </c>
      <c r="V127">
        <f t="shared" si="38"/>
        <v>185.0029026989404</v>
      </c>
      <c r="W127">
        <f t="shared" si="39"/>
        <v>318.65794038823452</v>
      </c>
      <c r="X127">
        <f t="shared" si="40"/>
        <v>533.29080682992765</v>
      </c>
      <c r="Y127">
        <f t="shared" si="41"/>
        <v>824.58357705601998</v>
      </c>
      <c r="Z127">
        <f t="shared" si="42"/>
        <v>1678.6344887449541</v>
      </c>
      <c r="AA127">
        <f t="shared" si="43"/>
        <v>1664.2781038451535</v>
      </c>
      <c r="AB127">
        <f t="shared" si="44"/>
        <v>1420.7568615261953</v>
      </c>
      <c r="AC127">
        <f t="shared" si="45"/>
        <v>2246.8956612732054</v>
      </c>
      <c r="AE127">
        <f t="shared" si="46"/>
        <v>118.51699455895351</v>
      </c>
      <c r="AF127">
        <f t="shared" si="47"/>
        <v>204.13939909157992</v>
      </c>
      <c r="AG127">
        <f t="shared" si="48"/>
        <v>341.63801069789628</v>
      </c>
      <c r="AH127">
        <f t="shared" si="49"/>
        <v>528.24667013135706</v>
      </c>
      <c r="AI127">
        <f t="shared" si="50"/>
        <v>1075.3707734673123</v>
      </c>
      <c r="AJ127">
        <f t="shared" si="51"/>
        <v>1025.2455678738065</v>
      </c>
      <c r="AK127">
        <f t="shared" si="52"/>
        <v>842.84735780677875</v>
      </c>
      <c r="AL127">
        <f t="shared" si="53"/>
        <v>1199.7441909046988</v>
      </c>
      <c r="AW127">
        <f t="shared" ref="AW127:BD127" si="97">IF(AW126+AN250/B$74-AW126/B$75&lt;0,0,AW126+AN250/B$74-AW126/B$75)</f>
        <v>3.215700365256204</v>
      </c>
      <c r="AX127">
        <f t="shared" si="97"/>
        <v>5.5388777167770593</v>
      </c>
      <c r="AY127">
        <f t="shared" si="97"/>
        <v>6.1797352628622555</v>
      </c>
      <c r="AZ127">
        <f t="shared" si="97"/>
        <v>17.199386633873601</v>
      </c>
      <c r="BA127">
        <f t="shared" si="97"/>
        <v>43.766763600783186</v>
      </c>
      <c r="BB127">
        <f t="shared" si="97"/>
        <v>64.214621743851922</v>
      </c>
      <c r="BC127">
        <f t="shared" si="97"/>
        <v>63.501649198190592</v>
      </c>
      <c r="BD127">
        <f t="shared" si="97"/>
        <v>73.16718090474896</v>
      </c>
      <c r="BF127">
        <f t="shared" si="55"/>
        <v>2.4515041082954547</v>
      </c>
      <c r="BG127">
        <f t="shared" si="72"/>
        <v>4.2225891518792888</v>
      </c>
      <c r="BH127">
        <f t="shared" si="73"/>
        <v>4.7111498785049548</v>
      </c>
      <c r="BI127">
        <f t="shared" si="74"/>
        <v>13.112032280328364</v>
      </c>
      <c r="BJ127">
        <f t="shared" si="75"/>
        <v>33.365795499285426</v>
      </c>
      <c r="BK127">
        <f t="shared" si="76"/>
        <v>48.969655747089078</v>
      </c>
      <c r="BL127">
        <f t="shared" si="77"/>
        <v>46.197889315233468</v>
      </c>
      <c r="BM127">
        <f t="shared" si="78"/>
        <v>53.171265934404332</v>
      </c>
      <c r="BO127">
        <f t="shared" si="56"/>
        <v>1.8687778122776488</v>
      </c>
      <c r="BP127">
        <f t="shared" si="79"/>
        <v>3.218873217749989</v>
      </c>
      <c r="BQ127">
        <f t="shared" si="80"/>
        <v>3.59130230843714</v>
      </c>
      <c r="BR127">
        <f t="shared" si="81"/>
        <v>9.9952820460020977</v>
      </c>
      <c r="BS127">
        <f t="shared" si="82"/>
        <v>25.434694605269346</v>
      </c>
      <c r="BT127">
        <f t="shared" si="83"/>
        <v>37.355178755973341</v>
      </c>
      <c r="BU127">
        <f t="shared" si="84"/>
        <v>33.591471866648355</v>
      </c>
      <c r="BV127">
        <f t="shared" si="85"/>
        <v>38.587558443220843</v>
      </c>
    </row>
    <row r="128" spans="1:74" hidden="1" x14ac:dyDescent="0.4">
      <c r="A128" s="9">
        <v>30</v>
      </c>
      <c r="B128" s="16">
        <f t="shared" si="23"/>
        <v>19734.42263473303</v>
      </c>
      <c r="C128" s="16">
        <f t="shared" si="15"/>
        <v>49446.099835725108</v>
      </c>
      <c r="D128" s="16">
        <f t="shared" si="16"/>
        <v>65585.776339967779</v>
      </c>
      <c r="E128" s="16">
        <f t="shared" si="17"/>
        <v>30836.56374522718</v>
      </c>
      <c r="F128" s="16">
        <f t="shared" si="18"/>
        <v>32523.893561579818</v>
      </c>
      <c r="G128" s="16">
        <f t="shared" si="19"/>
        <v>22253.190331607249</v>
      </c>
      <c r="H128" s="16">
        <f t="shared" si="20"/>
        <v>10661.968114923911</v>
      </c>
      <c r="I128" s="16">
        <f t="shared" si="21"/>
        <v>13131.827701179222</v>
      </c>
      <c r="J128" s="16">
        <f t="shared" si="24"/>
        <v>244173.74226494328</v>
      </c>
      <c r="L128">
        <v>30</v>
      </c>
      <c r="M128">
        <f t="shared" si="25"/>
        <v>19734.42263473303</v>
      </c>
      <c r="N128">
        <f t="shared" si="26"/>
        <v>49446.099835725108</v>
      </c>
      <c r="O128">
        <f t="shared" si="27"/>
        <v>65585.776339967779</v>
      </c>
      <c r="P128">
        <f t="shared" si="28"/>
        <v>30836.56374522718</v>
      </c>
      <c r="Q128">
        <f t="shared" si="29"/>
        <v>32523.893561579818</v>
      </c>
      <c r="R128">
        <f t="shared" si="30"/>
        <v>22253.190331607249</v>
      </c>
      <c r="S128">
        <f t="shared" si="31"/>
        <v>10661.968114923911</v>
      </c>
      <c r="T128">
        <f t="shared" si="32"/>
        <v>13131.827701179222</v>
      </c>
      <c r="V128">
        <f t="shared" si="38"/>
        <v>219.59722642143143</v>
      </c>
      <c r="W128">
        <f t="shared" si="39"/>
        <v>378.24487543471889</v>
      </c>
      <c r="X128">
        <f t="shared" si="40"/>
        <v>633.01267357125744</v>
      </c>
      <c r="Y128">
        <f t="shared" si="41"/>
        <v>978.77527234712829</v>
      </c>
      <c r="Z128">
        <f t="shared" si="42"/>
        <v>1992.5280767276345</v>
      </c>
      <c r="AA128">
        <f t="shared" si="43"/>
        <v>1975.4867491062462</v>
      </c>
      <c r="AB128">
        <f t="shared" si="44"/>
        <v>1686.4294342206158</v>
      </c>
      <c r="AC128">
        <f t="shared" si="45"/>
        <v>2667.0560178114101</v>
      </c>
      <c r="AE128">
        <f t="shared" si="46"/>
        <v>140.67896393894915</v>
      </c>
      <c r="AF128">
        <f t="shared" si="47"/>
        <v>242.3122461904648</v>
      </c>
      <c r="AG128">
        <f t="shared" si="48"/>
        <v>405.52227607524003</v>
      </c>
      <c r="AH128">
        <f t="shared" si="49"/>
        <v>627.02563910624474</v>
      </c>
      <c r="AI128">
        <f t="shared" si="50"/>
        <v>1276.4586785598597</v>
      </c>
      <c r="AJ128">
        <f t="shared" si="51"/>
        <v>1216.9553286652106</v>
      </c>
      <c r="AK128">
        <f t="shared" si="52"/>
        <v>1000.4590406393469</v>
      </c>
      <c r="AL128">
        <f t="shared" si="53"/>
        <v>1424.1337916979503</v>
      </c>
      <c r="AW128">
        <f t="shared" ref="AW128:BD128" si="98">IF(AW127+AN251/B$74-AW127/B$75&lt;0,0,AW127+AN251/B$74-AW127/B$75)</f>
        <v>3.8170704920520064</v>
      </c>
      <c r="AX128">
        <f t="shared" si="98"/>
        <v>6.5747066860533305</v>
      </c>
      <c r="AY128">
        <f t="shared" si="98"/>
        <v>7.3354114007090958</v>
      </c>
      <c r="AZ128">
        <f t="shared" si="98"/>
        <v>20.41585463337222</v>
      </c>
      <c r="BA128">
        <f t="shared" si="98"/>
        <v>51.951613302707429</v>
      </c>
      <c r="BB128">
        <f t="shared" si="98"/>
        <v>76.216337986480966</v>
      </c>
      <c r="BC128">
        <f t="shared" si="98"/>
        <v>75.383753896479305</v>
      </c>
      <c r="BD128">
        <f t="shared" si="98"/>
        <v>86.888133612460223</v>
      </c>
      <c r="BF128">
        <f t="shared" si="55"/>
        <v>2.9100218624719045</v>
      </c>
      <c r="BG128">
        <f t="shared" si="72"/>
        <v>5.0123622908179506</v>
      </c>
      <c r="BH128">
        <f t="shared" si="73"/>
        <v>5.5923011091193366</v>
      </c>
      <c r="BI128">
        <f t="shared" si="74"/>
        <v>15.564444892455507</v>
      </c>
      <c r="BJ128">
        <f t="shared" si="75"/>
        <v>39.606376360184086</v>
      </c>
      <c r="BK128">
        <f t="shared" si="76"/>
        <v>58.116635345146776</v>
      </c>
      <c r="BL128">
        <f t="shared" si="77"/>
        <v>54.84976925671203</v>
      </c>
      <c r="BM128">
        <f t="shared" si="78"/>
        <v>63.169223419576646</v>
      </c>
      <c r="BO128">
        <f t="shared" si="56"/>
        <v>2.2184135898883324</v>
      </c>
      <c r="BP128">
        <f t="shared" si="79"/>
        <v>3.8211027782275693</v>
      </c>
      <c r="BQ128">
        <f t="shared" si="80"/>
        <v>4.2632108504778286</v>
      </c>
      <c r="BR128">
        <f t="shared" si="81"/>
        <v>11.865332186597858</v>
      </c>
      <c r="BS128">
        <f t="shared" si="82"/>
        <v>30.193355141678992</v>
      </c>
      <c r="BT128">
        <f t="shared" si="83"/>
        <v>44.323864950642786</v>
      </c>
      <c r="BU128">
        <f t="shared" si="84"/>
        <v>39.894680590940908</v>
      </c>
      <c r="BV128">
        <f t="shared" si="85"/>
        <v>45.879412188812594</v>
      </c>
    </row>
    <row r="129" spans="1:74" hidden="1" x14ac:dyDescent="0.4">
      <c r="A129" s="9">
        <v>31</v>
      </c>
      <c r="B129" s="16">
        <f t="shared" si="23"/>
        <v>23424.629069856823</v>
      </c>
      <c r="C129" s="16">
        <f t="shared" si="15"/>
        <v>58692.193282838249</v>
      </c>
      <c r="D129" s="16">
        <f t="shared" si="16"/>
        <v>77849.882484951682</v>
      </c>
      <c r="E129" s="16">
        <f t="shared" si="17"/>
        <v>36602.797096765098</v>
      </c>
      <c r="F129" s="16">
        <f t="shared" si="18"/>
        <v>38605.646422440586</v>
      </c>
      <c r="G129" s="16">
        <f t="shared" si="19"/>
        <v>26414.389657459356</v>
      </c>
      <c r="H129" s="16">
        <f t="shared" si="20"/>
        <v>12655.685594123383</v>
      </c>
      <c r="I129" s="16">
        <f t="shared" si="21"/>
        <v>15587.392578083156</v>
      </c>
      <c r="J129" s="16">
        <f t="shared" si="24"/>
        <v>289832.61618651834</v>
      </c>
      <c r="L129">
        <v>31</v>
      </c>
      <c r="M129">
        <f t="shared" ref="M129:M158" si="99">M128*$C$45</f>
        <v>23424.629069856823</v>
      </c>
      <c r="N129">
        <f t="shared" ref="N129:N158" si="100">N128*$C$45</f>
        <v>58692.193282838249</v>
      </c>
      <c r="O129">
        <f t="shared" ref="O129:O158" si="101">O128*$C$45</f>
        <v>77849.882484951682</v>
      </c>
      <c r="P129">
        <f t="shared" ref="P129:P158" si="102">P128*$C$45</f>
        <v>36602.797096765098</v>
      </c>
      <c r="Q129">
        <f t="shared" ref="Q129:Q158" si="103">Q128*$C$45</f>
        <v>38605.646422440586</v>
      </c>
      <c r="R129">
        <f t="shared" ref="R129:R158" si="104">R128*$C$45</f>
        <v>26414.389657459356</v>
      </c>
      <c r="S129">
        <f t="shared" ref="S129:S158" si="105">S128*$C$45</f>
        <v>12655.685594123383</v>
      </c>
      <c r="T129">
        <f t="shared" ref="T129:T158" si="106">T128*$C$45</f>
        <v>15587.392578083156</v>
      </c>
      <c r="V129">
        <f t="shared" si="38"/>
        <v>260.66045800272519</v>
      </c>
      <c r="W129">
        <f t="shared" si="39"/>
        <v>448.97417000516089</v>
      </c>
      <c r="X129">
        <f t="shared" si="40"/>
        <v>751.38186444102723</v>
      </c>
      <c r="Y129">
        <f t="shared" si="41"/>
        <v>1161.7997864969641</v>
      </c>
      <c r="Z129">
        <f t="shared" si="42"/>
        <v>2365.1176725992864</v>
      </c>
      <c r="AA129">
        <f t="shared" si="43"/>
        <v>2344.8894554406716</v>
      </c>
      <c r="AB129">
        <f t="shared" si="44"/>
        <v>2001.780899359394</v>
      </c>
      <c r="AC129">
        <f t="shared" si="45"/>
        <v>3165.7823510858479</v>
      </c>
      <c r="AE129">
        <f t="shared" si="46"/>
        <v>166.9850514331099</v>
      </c>
      <c r="AF129">
        <f t="shared" si="47"/>
        <v>287.62312260521617</v>
      </c>
      <c r="AG129">
        <f t="shared" si="48"/>
        <v>481.3524085739125</v>
      </c>
      <c r="AH129">
        <f t="shared" si="49"/>
        <v>744.27551685320589</v>
      </c>
      <c r="AI129">
        <f t="shared" si="50"/>
        <v>1515.1484779491179</v>
      </c>
      <c r="AJ129">
        <f t="shared" si="51"/>
        <v>1444.5147547975214</v>
      </c>
      <c r="AK129">
        <f t="shared" si="52"/>
        <v>1187.5418752524201</v>
      </c>
      <c r="AL129">
        <f t="shared" si="53"/>
        <v>1690.4742687222633</v>
      </c>
      <c r="AW129">
        <f t="shared" ref="AW129:BD129" si="107">IF(AW128+AN252/B$74-AW128/B$75&lt;0,0,AW128+AN252/B$74-AW128/B$75)</f>
        <v>4.5308772558866366</v>
      </c>
      <c r="AX129">
        <f t="shared" si="107"/>
        <v>7.8042019527783362</v>
      </c>
      <c r="AY129">
        <f t="shared" si="107"/>
        <v>8.7071613550886298</v>
      </c>
      <c r="AZ129">
        <f t="shared" si="107"/>
        <v>24.233697441648836</v>
      </c>
      <c r="BA129">
        <f t="shared" si="107"/>
        <v>61.666763453800939</v>
      </c>
      <c r="BB129">
        <f t="shared" si="107"/>
        <v>90.463771325821881</v>
      </c>
      <c r="BC129">
        <f t="shared" si="107"/>
        <v>89.486076689176144</v>
      </c>
      <c r="BD129">
        <f t="shared" si="107"/>
        <v>103.16883964622353</v>
      </c>
      <c r="BF129">
        <f t="shared" si="55"/>
        <v>3.4542510402199653</v>
      </c>
      <c r="BG129">
        <f t="shared" si="72"/>
        <v>5.9497689279591777</v>
      </c>
      <c r="BH129">
        <f t="shared" si="73"/>
        <v>6.6381672840731927</v>
      </c>
      <c r="BI129">
        <f t="shared" si="74"/>
        <v>18.47529073700553</v>
      </c>
      <c r="BJ129">
        <f t="shared" si="75"/>
        <v>47.013518525698089</v>
      </c>
      <c r="BK129">
        <f t="shared" si="76"/>
        <v>68.97645692994729</v>
      </c>
      <c r="BL129">
        <f t="shared" si="77"/>
        <v>65.116761576595678</v>
      </c>
      <c r="BM129">
        <f t="shared" si="78"/>
        <v>75.028678516018445</v>
      </c>
      <c r="BO129">
        <f t="shared" si="56"/>
        <v>2.633378553438475</v>
      </c>
      <c r="BP129">
        <f t="shared" si="79"/>
        <v>4.5358584857817981</v>
      </c>
      <c r="BQ129">
        <f t="shared" si="80"/>
        <v>5.0606650056627327</v>
      </c>
      <c r="BR129">
        <f t="shared" si="81"/>
        <v>14.084799810112447</v>
      </c>
      <c r="BS129">
        <f t="shared" si="82"/>
        <v>35.841167872782052</v>
      </c>
      <c r="BT129">
        <f t="shared" si="83"/>
        <v>52.599527187345188</v>
      </c>
      <c r="BU129">
        <f t="shared" si="84"/>
        <v>47.372224923826465</v>
      </c>
      <c r="BV129">
        <f t="shared" si="85"/>
        <v>54.524317804194617</v>
      </c>
    </row>
    <row r="130" spans="1:74" hidden="1" x14ac:dyDescent="0.4">
      <c r="A130" s="9">
        <v>32</v>
      </c>
      <c r="B130" s="16">
        <f t="shared" ref="B130:B158" si="108">M130</f>
        <v>27804.879687467197</v>
      </c>
      <c r="C130" s="16">
        <f t="shared" ref="C130:C158" si="109">N130</f>
        <v>69667.245016181711</v>
      </c>
      <c r="D130" s="16">
        <f t="shared" ref="D130:D158" si="110">O130</f>
        <v>92407.29531819954</v>
      </c>
      <c r="E130" s="16">
        <f t="shared" ref="E130:E158" si="111">P130</f>
        <v>43447.277925521827</v>
      </c>
      <c r="F130" s="16">
        <f t="shared" ref="F130:F158" si="112">Q130</f>
        <v>45824.646820732771</v>
      </c>
      <c r="G130" s="16">
        <f t="shared" ref="G130:G158" si="113">R130</f>
        <v>31353.70571944875</v>
      </c>
      <c r="H130" s="16">
        <f t="shared" ref="H130:H158" si="114">S130</f>
        <v>15022.215047999618</v>
      </c>
      <c r="I130" s="16">
        <f t="shared" ref="I130:I158" si="115">T130</f>
        <v>18502.131836641733</v>
      </c>
      <c r="J130" s="16">
        <f t="shared" si="24"/>
        <v>344029.39737219323</v>
      </c>
      <c r="L130">
        <v>32</v>
      </c>
      <c r="M130">
        <f t="shared" si="99"/>
        <v>27804.879687467197</v>
      </c>
      <c r="N130">
        <f t="shared" si="100"/>
        <v>69667.245016181711</v>
      </c>
      <c r="O130">
        <f t="shared" si="101"/>
        <v>92407.29531819954</v>
      </c>
      <c r="P130">
        <f t="shared" si="102"/>
        <v>43447.277925521827</v>
      </c>
      <c r="Q130">
        <f t="shared" si="103"/>
        <v>45824.646820732771</v>
      </c>
      <c r="R130">
        <f t="shared" si="104"/>
        <v>31353.70571944875</v>
      </c>
      <c r="S130">
        <f t="shared" si="105"/>
        <v>15022.215047999618</v>
      </c>
      <c r="T130">
        <f t="shared" si="106"/>
        <v>18502.131836641733</v>
      </c>
      <c r="V130">
        <f t="shared" si="38"/>
        <v>309.40224098295448</v>
      </c>
      <c r="W130">
        <f t="shared" si="39"/>
        <v>532.92937259247208</v>
      </c>
      <c r="X130">
        <f t="shared" si="40"/>
        <v>891.8853073202755</v>
      </c>
      <c r="Y130">
        <f t="shared" si="41"/>
        <v>1379.048668409539</v>
      </c>
      <c r="Z130">
        <f t="shared" si="42"/>
        <v>2807.3790466636797</v>
      </c>
      <c r="AA130">
        <f t="shared" si="43"/>
        <v>2783.3680959815028</v>
      </c>
      <c r="AB130">
        <f t="shared" si="44"/>
        <v>2376.1009139287671</v>
      </c>
      <c r="AC130">
        <f t="shared" si="45"/>
        <v>3757.7662422625699</v>
      </c>
      <c r="AE130">
        <f t="shared" si="46"/>
        <v>198.21018695631503</v>
      </c>
      <c r="AF130">
        <f t="shared" si="47"/>
        <v>341.40680507186443</v>
      </c>
      <c r="AG130">
        <f t="shared" si="48"/>
        <v>571.36222719628404</v>
      </c>
      <c r="AH130">
        <f t="shared" si="49"/>
        <v>883.45027340112529</v>
      </c>
      <c r="AI130">
        <f t="shared" si="50"/>
        <v>1798.4715428325073</v>
      </c>
      <c r="AJ130">
        <f t="shared" si="51"/>
        <v>1714.6271649904666</v>
      </c>
      <c r="AK130">
        <f t="shared" si="52"/>
        <v>1409.6070636452312</v>
      </c>
      <c r="AL130">
        <f t="shared" si="53"/>
        <v>2006.6117149430315</v>
      </c>
      <c r="AW130">
        <f t="shared" ref="AW130:BD130" si="116">IF(AW129+AN253/B$74-AW129/B$75&lt;0,0,AW129+AN253/B$74-AW129/B$75)</f>
        <v>5.3781498743868674</v>
      </c>
      <c r="AX130">
        <f t="shared" si="116"/>
        <v>9.2635852576878328</v>
      </c>
      <c r="AY130">
        <f t="shared" si="116"/>
        <v>10.335397783573891</v>
      </c>
      <c r="AZ130">
        <f t="shared" si="116"/>
        <v>28.765391223609427</v>
      </c>
      <c r="BA130">
        <f t="shared" si="116"/>
        <v>73.198428779330015</v>
      </c>
      <c r="BB130">
        <f t="shared" si="116"/>
        <v>107.37650171015446</v>
      </c>
      <c r="BC130">
        <f t="shared" si="116"/>
        <v>106.22412606561063</v>
      </c>
      <c r="BD130">
        <f t="shared" si="116"/>
        <v>122.48878987393942</v>
      </c>
      <c r="BF130">
        <f t="shared" si="55"/>
        <v>4.100226769619967</v>
      </c>
      <c r="BG130">
        <f t="shared" si="72"/>
        <v>7.0624287428506722</v>
      </c>
      <c r="BH130">
        <f t="shared" si="73"/>
        <v>7.8795637266824547</v>
      </c>
      <c r="BI130">
        <f t="shared" si="74"/>
        <v>21.930334759791513</v>
      </c>
      <c r="BJ130">
        <f t="shared" si="75"/>
        <v>55.805465482559789</v>
      </c>
      <c r="BK130">
        <f t="shared" si="76"/>
        <v>81.86884556747205</v>
      </c>
      <c r="BL130">
        <f t="shared" si="77"/>
        <v>77.301419132885911</v>
      </c>
      <c r="BM130">
        <f t="shared" si="78"/>
        <v>89.098759081120988</v>
      </c>
      <c r="BO130">
        <f t="shared" si="56"/>
        <v>3.1259020455073685</v>
      </c>
      <c r="BP130">
        <f t="shared" si="79"/>
        <v>5.3842047510882258</v>
      </c>
      <c r="BQ130">
        <f t="shared" si="80"/>
        <v>6.0071663727090101</v>
      </c>
      <c r="BR130">
        <f t="shared" si="81"/>
        <v>16.719094366248299</v>
      </c>
      <c r="BS130">
        <f t="shared" si="82"/>
        <v>42.54457826453168</v>
      </c>
      <c r="BT130">
        <f t="shared" si="83"/>
        <v>62.425685032906451</v>
      </c>
      <c r="BU130">
        <f t="shared" si="84"/>
        <v>56.244493250211072</v>
      </c>
      <c r="BV130">
        <f t="shared" si="85"/>
        <v>64.776498160106527</v>
      </c>
    </row>
    <row r="131" spans="1:74" hidden="1" x14ac:dyDescent="0.4">
      <c r="A131" s="9">
        <v>33</v>
      </c>
      <c r="B131" s="16">
        <f t="shared" si="108"/>
        <v>33004.2081831459</v>
      </c>
      <c r="C131" s="16">
        <f t="shared" si="109"/>
        <v>82694.558793458462</v>
      </c>
      <c r="D131" s="16">
        <f t="shared" si="110"/>
        <v>109686.84801387523</v>
      </c>
      <c r="E131" s="16">
        <f t="shared" si="111"/>
        <v>51571.631374159799</v>
      </c>
      <c r="F131" s="16">
        <f t="shared" si="112"/>
        <v>54393.552519930628</v>
      </c>
      <c r="G131" s="16">
        <f t="shared" si="113"/>
        <v>37216.64119784729</v>
      </c>
      <c r="H131" s="16">
        <f t="shared" si="114"/>
        <v>17831.269848638916</v>
      </c>
      <c r="I131" s="16">
        <f t="shared" si="115"/>
        <v>21961.908047520868</v>
      </c>
      <c r="J131" s="16">
        <f t="shared" si="24"/>
        <v>408360.61797857709</v>
      </c>
      <c r="L131">
        <v>33</v>
      </c>
      <c r="M131">
        <f t="shared" si="99"/>
        <v>33004.2081831459</v>
      </c>
      <c r="N131">
        <f t="shared" si="100"/>
        <v>82694.558793458462</v>
      </c>
      <c r="O131">
        <f t="shared" si="101"/>
        <v>109686.84801387523</v>
      </c>
      <c r="P131">
        <f t="shared" si="102"/>
        <v>51571.631374159799</v>
      </c>
      <c r="Q131">
        <f t="shared" si="103"/>
        <v>54393.552519930628</v>
      </c>
      <c r="R131">
        <f t="shared" si="104"/>
        <v>37216.64119784729</v>
      </c>
      <c r="S131">
        <f t="shared" si="105"/>
        <v>17831.269848638916</v>
      </c>
      <c r="T131">
        <f t="shared" si="106"/>
        <v>21961.908047520868</v>
      </c>
      <c r="V131">
        <f t="shared" si="38"/>
        <v>367.25841404573811</v>
      </c>
      <c r="W131">
        <f t="shared" si="39"/>
        <v>632.58364113621349</v>
      </c>
      <c r="X131">
        <f t="shared" si="40"/>
        <v>1058.6619619706812</v>
      </c>
      <c r="Y131">
        <f t="shared" si="41"/>
        <v>1636.9216500919799</v>
      </c>
      <c r="Z131">
        <f t="shared" si="42"/>
        <v>3332.340363881658</v>
      </c>
      <c r="AA131">
        <f t="shared" si="43"/>
        <v>3303.8393914762105</v>
      </c>
      <c r="AB131">
        <f t="shared" si="44"/>
        <v>2820.4162303323983</v>
      </c>
      <c r="AC131">
        <f t="shared" si="45"/>
        <v>4460.4464445075228</v>
      </c>
      <c r="AE131">
        <f t="shared" si="46"/>
        <v>235.27420496519485</v>
      </c>
      <c r="AF131">
        <f t="shared" si="47"/>
        <v>405.24766091206692</v>
      </c>
      <c r="AG131">
        <f t="shared" si="48"/>
        <v>678.20325390428115</v>
      </c>
      <c r="AH131">
        <f t="shared" si="49"/>
        <v>1048.6497384039299</v>
      </c>
      <c r="AI131">
        <f t="shared" si="50"/>
        <v>2134.7740441095648</v>
      </c>
      <c r="AJ131">
        <f t="shared" si="51"/>
        <v>2035.2494442877776</v>
      </c>
      <c r="AK131">
        <f t="shared" si="52"/>
        <v>1673.1962955407409</v>
      </c>
      <c r="AL131">
        <f t="shared" si="53"/>
        <v>2381.859113654361</v>
      </c>
      <c r="AW131">
        <f t="shared" ref="AW131:BD131" si="117">IF(AW130+AN254/B$74-AW130/B$75&lt;0,0,AW130+AN254/B$74-AW130/B$75)</f>
        <v>6.3838487248107771</v>
      </c>
      <c r="AX131">
        <f t="shared" si="117"/>
        <v>10.995849560850758</v>
      </c>
      <c r="AY131">
        <f t="shared" si="117"/>
        <v>12.268088004632311</v>
      </c>
      <c r="AZ131">
        <f t="shared" si="117"/>
        <v>34.14443821211978</v>
      </c>
      <c r="BA131">
        <f t="shared" si="117"/>
        <v>86.88632840942374</v>
      </c>
      <c r="BB131">
        <f t="shared" si="117"/>
        <v>127.45265002508029</v>
      </c>
      <c r="BC131">
        <f t="shared" si="117"/>
        <v>126.09104088550743</v>
      </c>
      <c r="BD131">
        <f t="shared" si="117"/>
        <v>145.41703817478057</v>
      </c>
      <c r="BF131">
        <f t="shared" si="55"/>
        <v>4.8669806324801073</v>
      </c>
      <c r="BG131">
        <f t="shared" si="72"/>
        <v>8.38312265175297</v>
      </c>
      <c r="BH131">
        <f t="shared" si="73"/>
        <v>9.3530641608173148</v>
      </c>
      <c r="BI131">
        <f t="shared" si="74"/>
        <v>26.031368638082256</v>
      </c>
      <c r="BJ131">
        <f t="shared" si="75"/>
        <v>66.241243460621931</v>
      </c>
      <c r="BK131">
        <f t="shared" si="76"/>
        <v>97.173439253081497</v>
      </c>
      <c r="BL131">
        <f t="shared" si="77"/>
        <v>91.762772599248265</v>
      </c>
      <c r="BM131">
        <f t="shared" si="78"/>
        <v>105.79377447753021</v>
      </c>
      <c r="BO131">
        <f t="shared" si="56"/>
        <v>3.7104968799749276</v>
      </c>
      <c r="BP131">
        <f t="shared" si="79"/>
        <v>6.3911391461456937</v>
      </c>
      <c r="BQ131">
        <f t="shared" si="80"/>
        <v>7.1306047850930785</v>
      </c>
      <c r="BR131">
        <f t="shared" si="81"/>
        <v>19.845838602374229</v>
      </c>
      <c r="BS131">
        <f t="shared" si="82"/>
        <v>50.50111059534855</v>
      </c>
      <c r="BT131">
        <f t="shared" si="83"/>
        <v>74.091581353645807</v>
      </c>
      <c r="BU131">
        <f t="shared" si="84"/>
        <v>66.772956191548502</v>
      </c>
      <c r="BV131">
        <f t="shared" si="85"/>
        <v>76.937628620613765</v>
      </c>
    </row>
    <row r="132" spans="1:74" hidden="1" x14ac:dyDescent="0.4">
      <c r="A132" s="9">
        <v>34</v>
      </c>
      <c r="B132" s="16">
        <f t="shared" si="108"/>
        <v>39175.776699635106</v>
      </c>
      <c r="C132" s="16">
        <f t="shared" si="109"/>
        <v>98157.894035516918</v>
      </c>
      <c r="D132" s="16">
        <f t="shared" si="110"/>
        <v>130197.56271179847</v>
      </c>
      <c r="E132" s="16">
        <f t="shared" si="111"/>
        <v>61215.185152713559</v>
      </c>
      <c r="F132" s="16">
        <f t="shared" si="112"/>
        <v>64564.78687796116</v>
      </c>
      <c r="G132" s="16">
        <f t="shared" si="113"/>
        <v>44175.906811236608</v>
      </c>
      <c r="H132" s="16">
        <f t="shared" si="114"/>
        <v>21165.599307361706</v>
      </c>
      <c r="I132" s="16">
        <f t="shared" si="115"/>
        <v>26068.639513883572</v>
      </c>
      <c r="J132" s="16">
        <f t="shared" si="24"/>
        <v>484721.35111010715</v>
      </c>
      <c r="L132">
        <v>34</v>
      </c>
      <c r="M132">
        <f t="shared" si="99"/>
        <v>39175.776699635106</v>
      </c>
      <c r="N132">
        <f t="shared" si="100"/>
        <v>98157.894035516918</v>
      </c>
      <c r="O132">
        <f t="shared" si="101"/>
        <v>130197.56271179847</v>
      </c>
      <c r="P132">
        <f t="shared" si="102"/>
        <v>61215.185152713559</v>
      </c>
      <c r="Q132">
        <f t="shared" si="103"/>
        <v>64564.78687796116</v>
      </c>
      <c r="R132">
        <f t="shared" si="104"/>
        <v>44175.906811236608</v>
      </c>
      <c r="S132">
        <f t="shared" si="105"/>
        <v>21165.599307361706</v>
      </c>
      <c r="T132">
        <f t="shared" si="106"/>
        <v>26068.639513883572</v>
      </c>
      <c r="V132">
        <f t="shared" si="38"/>
        <v>435.93330807757354</v>
      </c>
      <c r="W132">
        <f t="shared" si="39"/>
        <v>750.8725975218166</v>
      </c>
      <c r="X132">
        <f t="shared" si="40"/>
        <v>1256.6247458670825</v>
      </c>
      <c r="Y132">
        <f t="shared" si="41"/>
        <v>1943.0151705102317</v>
      </c>
      <c r="Z132">
        <f t="shared" si="42"/>
        <v>3955.4659686746918</v>
      </c>
      <c r="AA132">
        <f t="shared" si="43"/>
        <v>3921.635410518812</v>
      </c>
      <c r="AB132">
        <f t="shared" si="44"/>
        <v>3347.8155241830314</v>
      </c>
      <c r="AC132">
        <f t="shared" si="45"/>
        <v>5294.5225980674604</v>
      </c>
      <c r="AE132">
        <f t="shared" si="46"/>
        <v>279.26894132537598</v>
      </c>
      <c r="AF132">
        <f t="shared" si="47"/>
        <v>481.02632098678237</v>
      </c>
      <c r="AG132">
        <f t="shared" si="48"/>
        <v>805.02282325974784</v>
      </c>
      <c r="AH132">
        <f t="shared" si="49"/>
        <v>1244.7403756332799</v>
      </c>
      <c r="AI132">
        <f t="shared" si="50"/>
        <v>2533.9628173669289</v>
      </c>
      <c r="AJ132">
        <f t="shared" si="51"/>
        <v>2415.8264284443076</v>
      </c>
      <c r="AK132">
        <f t="shared" si="52"/>
        <v>1986.0744595748292</v>
      </c>
      <c r="AL132">
        <f t="shared" si="53"/>
        <v>2827.2706845514672</v>
      </c>
      <c r="AW132">
        <f t="shared" ref="AW132:BD132" si="118">IF(AW131+AN255/B$74-AW131/B$75&lt;0,0,AW131+AN255/B$74-AW131/B$75)</f>
        <v>7.5776007505873881</v>
      </c>
      <c r="AX132">
        <f t="shared" si="118"/>
        <v>13.05202574143366</v>
      </c>
      <c r="AY132">
        <f t="shared" si="118"/>
        <v>14.562167256701304</v>
      </c>
      <c r="AZ132">
        <f t="shared" si="118"/>
        <v>40.529300078646926</v>
      </c>
      <c r="BA132">
        <f t="shared" si="118"/>
        <v>103.13369500943908</v>
      </c>
      <c r="BB132">
        <f t="shared" si="118"/>
        <v>151.28354650851628</v>
      </c>
      <c r="BC132">
        <f t="shared" si="118"/>
        <v>149.67211874305167</v>
      </c>
      <c r="BD132">
        <f t="shared" si="118"/>
        <v>172.62895642379272</v>
      </c>
      <c r="BF132">
        <f t="shared" si="55"/>
        <v>5.7771014878785092</v>
      </c>
      <c r="BG132">
        <f t="shared" si="72"/>
        <v>9.9507587972116411</v>
      </c>
      <c r="BH132">
        <f t="shared" si="73"/>
        <v>11.102078467106313</v>
      </c>
      <c r="BI132">
        <f t="shared" si="74"/>
        <v>30.899210382504769</v>
      </c>
      <c r="BJ132">
        <f t="shared" si="75"/>
        <v>78.628294429903008</v>
      </c>
      <c r="BK132">
        <f t="shared" si="76"/>
        <v>115.34096571628076</v>
      </c>
      <c r="BL132">
        <f t="shared" si="77"/>
        <v>108.92690674237787</v>
      </c>
      <c r="BM132">
        <f t="shared" si="78"/>
        <v>125.60540632615538</v>
      </c>
      <c r="BO132">
        <f t="shared" si="56"/>
        <v>4.4043871314780354</v>
      </c>
      <c r="BP132">
        <f t="shared" si="79"/>
        <v>7.5863292495100598</v>
      </c>
      <c r="BQ132">
        <f t="shared" si="80"/>
        <v>8.4640804105276217</v>
      </c>
      <c r="BR132">
        <f t="shared" si="81"/>
        <v>23.557156623799045</v>
      </c>
      <c r="BS132">
        <f t="shared" si="82"/>
        <v>59.945190314512573</v>
      </c>
      <c r="BT132">
        <f t="shared" si="83"/>
        <v>87.94069609330721</v>
      </c>
      <c r="BU132">
        <f t="shared" si="84"/>
        <v>79.267864395398377</v>
      </c>
      <c r="BV132">
        <f t="shared" si="85"/>
        <v>91.365701549072</v>
      </c>
    </row>
    <row r="133" spans="1:74" hidden="1" x14ac:dyDescent="0.4">
      <c r="A133" s="9">
        <v>35</v>
      </c>
      <c r="B133" s="16">
        <f t="shared" si="108"/>
        <v>46501.387686780254</v>
      </c>
      <c r="C133" s="16">
        <f t="shared" si="109"/>
        <v>116512.77063527836</v>
      </c>
      <c r="D133" s="16">
        <f t="shared" si="110"/>
        <v>154543.64532335149</v>
      </c>
      <c r="E133" s="16">
        <f t="shared" si="111"/>
        <v>72662.019669182002</v>
      </c>
      <c r="F133" s="16">
        <f t="shared" si="112"/>
        <v>76637.97475020781</v>
      </c>
      <c r="G133" s="16">
        <f t="shared" si="113"/>
        <v>52436.509039615892</v>
      </c>
      <c r="H133" s="16">
        <f t="shared" si="114"/>
        <v>25123.426309090682</v>
      </c>
      <c r="I133" s="16">
        <f t="shared" si="115"/>
        <v>30943.302587113987</v>
      </c>
      <c r="J133" s="16">
        <f t="shared" si="24"/>
        <v>575361.03600062057</v>
      </c>
      <c r="L133">
        <v>35</v>
      </c>
      <c r="M133">
        <f t="shared" si="99"/>
        <v>46501.387686780254</v>
      </c>
      <c r="N133">
        <f t="shared" si="100"/>
        <v>116512.77063527836</v>
      </c>
      <c r="O133">
        <f t="shared" si="101"/>
        <v>154543.64532335149</v>
      </c>
      <c r="P133">
        <f t="shared" si="102"/>
        <v>72662.019669182002</v>
      </c>
      <c r="Q133">
        <f t="shared" si="103"/>
        <v>76637.97475020781</v>
      </c>
      <c r="R133">
        <f t="shared" si="104"/>
        <v>52436.509039615892</v>
      </c>
      <c r="S133">
        <f t="shared" si="105"/>
        <v>25123.426309090682</v>
      </c>
      <c r="T133">
        <f t="shared" si="106"/>
        <v>30943.302587113987</v>
      </c>
      <c r="V133">
        <f t="shared" si="38"/>
        <v>517.44995247593636</v>
      </c>
      <c r="W133">
        <f t="shared" si="39"/>
        <v>891.28080535201286</v>
      </c>
      <c r="X133">
        <f t="shared" si="40"/>
        <v>1491.6052592918602</v>
      </c>
      <c r="Y133">
        <f t="shared" si="41"/>
        <v>2306.3461520623955</v>
      </c>
      <c r="Z133">
        <f t="shared" si="42"/>
        <v>4695.1119347519234</v>
      </c>
      <c r="AA133">
        <f t="shared" si="43"/>
        <v>4654.955221649052</v>
      </c>
      <c r="AB133">
        <f t="shared" si="44"/>
        <v>3973.8349620749414</v>
      </c>
      <c r="AC133">
        <f t="shared" si="45"/>
        <v>6284.5650040791243</v>
      </c>
      <c r="AE133">
        <f t="shared" si="46"/>
        <v>331.49039690944181</v>
      </c>
      <c r="AF133">
        <f t="shared" si="47"/>
        <v>570.97507983179378</v>
      </c>
      <c r="AG133">
        <f t="shared" si="48"/>
        <v>955.55679746219266</v>
      </c>
      <c r="AH133">
        <f t="shared" si="49"/>
        <v>1477.4986405922637</v>
      </c>
      <c r="AI133">
        <f t="shared" si="50"/>
        <v>3007.7972011361835</v>
      </c>
      <c r="AJ133">
        <f t="shared" si="51"/>
        <v>2867.5691230666589</v>
      </c>
      <c r="AK133">
        <f t="shared" si="52"/>
        <v>2357.4583862861573</v>
      </c>
      <c r="AL133">
        <f t="shared" si="53"/>
        <v>3355.9675231620367</v>
      </c>
      <c r="AW133">
        <f t="shared" ref="AW133:BD133" si="119">IF(AW132+AN256/B$74-AW132/B$75&lt;0,0,AW132+AN256/B$74-AW132/B$75)</f>
        <v>8.9945723069569468</v>
      </c>
      <c r="AX133">
        <f t="shared" si="119"/>
        <v>15.492686029214223</v>
      </c>
      <c r="AY133">
        <f t="shared" si="119"/>
        <v>17.285216079277824</v>
      </c>
      <c r="AZ133">
        <f t="shared" si="119"/>
        <v>48.108066406043832</v>
      </c>
      <c r="BA133">
        <f t="shared" si="119"/>
        <v>122.41915450271478</v>
      </c>
      <c r="BB133">
        <f t="shared" si="119"/>
        <v>179.57114581525207</v>
      </c>
      <c r="BC133">
        <f t="shared" si="119"/>
        <v>177.66205921932379</v>
      </c>
      <c r="BD133">
        <f t="shared" si="119"/>
        <v>204.92612323671966</v>
      </c>
      <c r="BF133">
        <f t="shared" si="55"/>
        <v>6.8574010455038366</v>
      </c>
      <c r="BG133">
        <f t="shared" si="72"/>
        <v>11.811518963744852</v>
      </c>
      <c r="BH133">
        <f t="shared" si="73"/>
        <v>13.178131740863307</v>
      </c>
      <c r="BI133">
        <f t="shared" si="74"/>
        <v>36.677264200190059</v>
      </c>
      <c r="BJ133">
        <f t="shared" si="75"/>
        <v>93.331534777624654</v>
      </c>
      <c r="BK133">
        <f t="shared" si="76"/>
        <v>136.90651419162208</v>
      </c>
      <c r="BL133">
        <f t="shared" si="77"/>
        <v>129.29951274271477</v>
      </c>
      <c r="BM133">
        <f t="shared" si="78"/>
        <v>149.11718137497405</v>
      </c>
      <c r="BO133">
        <f t="shared" si="56"/>
        <v>5.2280157453183191</v>
      </c>
      <c r="BP133">
        <f t="shared" si="79"/>
        <v>9.0049869781310097</v>
      </c>
      <c r="BQ133">
        <f t="shared" si="80"/>
        <v>10.046879244474837</v>
      </c>
      <c r="BR133">
        <f t="shared" si="81"/>
        <v>27.96238887902248</v>
      </c>
      <c r="BS133">
        <f t="shared" si="82"/>
        <v>71.155052783746839</v>
      </c>
      <c r="BT133">
        <f t="shared" si="83"/>
        <v>104.38085786709135</v>
      </c>
      <c r="BU133">
        <f t="shared" si="84"/>
        <v>94.097385568888143</v>
      </c>
      <c r="BV133">
        <f t="shared" si="85"/>
        <v>108.48555393761367</v>
      </c>
    </row>
    <row r="134" spans="1:74" hidden="1" x14ac:dyDescent="0.4">
      <c r="A134" s="9">
        <v>36</v>
      </c>
      <c r="B134" s="16">
        <f t="shared" si="108"/>
        <v>55196.839449423838</v>
      </c>
      <c r="C134" s="16">
        <f t="shared" si="109"/>
        <v>138299.88769112137</v>
      </c>
      <c r="D134" s="16">
        <f t="shared" si="110"/>
        <v>183442.28426685842</v>
      </c>
      <c r="E134" s="16">
        <f t="shared" si="111"/>
        <v>86249.336487885288</v>
      </c>
      <c r="F134" s="16">
        <f t="shared" si="112"/>
        <v>90968.76885716687</v>
      </c>
      <c r="G134" s="16">
        <f t="shared" si="113"/>
        <v>62241.789218061567</v>
      </c>
      <c r="H134" s="16">
        <f t="shared" si="114"/>
        <v>29821.340768214104</v>
      </c>
      <c r="I134" s="16">
        <f t="shared" si="115"/>
        <v>36729.495395713246</v>
      </c>
      <c r="J134" s="16">
        <f t="shared" si="24"/>
        <v>682949.74213444465</v>
      </c>
      <c r="L134">
        <v>36</v>
      </c>
      <c r="M134">
        <f t="shared" si="99"/>
        <v>55196.839449423838</v>
      </c>
      <c r="N134">
        <f t="shared" si="100"/>
        <v>138299.88769112137</v>
      </c>
      <c r="O134">
        <f t="shared" si="101"/>
        <v>183442.28426685842</v>
      </c>
      <c r="P134">
        <f t="shared" si="102"/>
        <v>86249.336487885288</v>
      </c>
      <c r="Q134">
        <f t="shared" si="103"/>
        <v>90968.76885716687</v>
      </c>
      <c r="R134">
        <f t="shared" si="104"/>
        <v>62241.789218061567</v>
      </c>
      <c r="S134">
        <f t="shared" si="105"/>
        <v>29821.340768214104</v>
      </c>
      <c r="T134">
        <f t="shared" si="106"/>
        <v>36729.495395713246</v>
      </c>
      <c r="V134">
        <f t="shared" si="38"/>
        <v>614.20966969041524</v>
      </c>
      <c r="W134">
        <f t="shared" si="39"/>
        <v>1057.944418464557</v>
      </c>
      <c r="X134">
        <f t="shared" si="40"/>
        <v>1770.5255730229196</v>
      </c>
      <c r="Y134">
        <f t="shared" si="41"/>
        <v>2737.6176217078337</v>
      </c>
      <c r="Z134">
        <f t="shared" si="42"/>
        <v>5573.0667996101784</v>
      </c>
      <c r="AA134">
        <f t="shared" si="43"/>
        <v>5525.401001994398</v>
      </c>
      <c r="AB134">
        <f t="shared" si="44"/>
        <v>4716.9158674934242</v>
      </c>
      <c r="AC134">
        <f t="shared" si="45"/>
        <v>7459.7384200086635</v>
      </c>
      <c r="AE134">
        <f t="shared" si="46"/>
        <v>393.47691543160664</v>
      </c>
      <c r="AF134">
        <f t="shared" si="47"/>
        <v>677.74365500520025</v>
      </c>
      <c r="AG134">
        <f t="shared" si="48"/>
        <v>1134.2396180720818</v>
      </c>
      <c r="AH134">
        <f t="shared" si="49"/>
        <v>1753.7811444156407</v>
      </c>
      <c r="AI134">
        <f t="shared" si="50"/>
        <v>3570.2354456747639</v>
      </c>
      <c r="AJ134">
        <f t="shared" si="51"/>
        <v>3403.784952641377</v>
      </c>
      <c r="AK134">
        <f t="shared" si="52"/>
        <v>2798.2883615012806</v>
      </c>
      <c r="AL134">
        <f t="shared" si="53"/>
        <v>3983.5241262156987</v>
      </c>
      <c r="AW134">
        <f t="shared" ref="AW134:BD134" si="120">IF(AW133+AN257/B$74-AW133/B$75&lt;0,0,AW133+AN257/B$74-AW133/B$75)</f>
        <v>10.676505164212728</v>
      </c>
      <c r="AX134">
        <f t="shared" si="120"/>
        <v>18.389728466632661</v>
      </c>
      <c r="AY134">
        <f t="shared" si="120"/>
        <v>20.517451240255614</v>
      </c>
      <c r="AZ134">
        <f t="shared" si="120"/>
        <v>57.103995820584643</v>
      </c>
      <c r="BA134">
        <f t="shared" si="120"/>
        <v>145.31082642316079</v>
      </c>
      <c r="BB134">
        <f t="shared" si="120"/>
        <v>213.14870165705605</v>
      </c>
      <c r="BC134">
        <f t="shared" si="120"/>
        <v>210.88542985909768</v>
      </c>
      <c r="BD134">
        <f t="shared" si="120"/>
        <v>243.25993199000592</v>
      </c>
      <c r="BF134">
        <f t="shared" si="55"/>
        <v>8.1397038023757027</v>
      </c>
      <c r="BG134">
        <f t="shared" si="72"/>
        <v>14.020219203026478</v>
      </c>
      <c r="BH134">
        <f t="shared" si="73"/>
        <v>15.642382343912017</v>
      </c>
      <c r="BI134">
        <f t="shared" si="74"/>
        <v>43.535745523702317</v>
      </c>
      <c r="BJ134">
        <f t="shared" si="75"/>
        <v>110.78410661267873</v>
      </c>
      <c r="BK134">
        <f t="shared" si="76"/>
        <v>162.50529316580008</v>
      </c>
      <c r="BL134">
        <f t="shared" si="77"/>
        <v>153.48078598101927</v>
      </c>
      <c r="BM134">
        <f t="shared" si="78"/>
        <v>177.02165230584686</v>
      </c>
      <c r="BO134">
        <f t="shared" si="56"/>
        <v>6.2056469254296296</v>
      </c>
      <c r="BP134">
        <f t="shared" si="79"/>
        <v>10.688906169499315</v>
      </c>
      <c r="BQ134">
        <f t="shared" si="80"/>
        <v>11.92563074230792</v>
      </c>
      <c r="BR134">
        <f t="shared" si="81"/>
        <v>33.191314071723028</v>
      </c>
      <c r="BS134">
        <f t="shared" si="82"/>
        <v>84.460941980073528</v>
      </c>
      <c r="BT134">
        <f t="shared" si="83"/>
        <v>123.8962516618098</v>
      </c>
      <c r="BU134">
        <f t="shared" si="84"/>
        <v>111.69844915580144</v>
      </c>
      <c r="BV134">
        <f t="shared" si="85"/>
        <v>128.80136765629385</v>
      </c>
    </row>
    <row r="135" spans="1:74" hidden="1" x14ac:dyDescent="0.4">
      <c r="A135" s="9">
        <v>37</v>
      </c>
      <c r="B135" s="16">
        <f t="shared" si="108"/>
        <v>65518.283147313618</v>
      </c>
      <c r="C135" s="16">
        <f t="shared" si="109"/>
        <v>164161.05145460728</v>
      </c>
      <c r="D135" s="16">
        <f t="shared" si="110"/>
        <v>217744.77744869285</v>
      </c>
      <c r="E135" s="16">
        <f t="shared" si="111"/>
        <v>102377.39163415419</v>
      </c>
      <c r="F135" s="16">
        <f t="shared" si="112"/>
        <v>107979.32662444493</v>
      </c>
      <c r="G135" s="16">
        <f t="shared" si="113"/>
        <v>73880.591900936037</v>
      </c>
      <c r="H135" s="16">
        <f t="shared" si="114"/>
        <v>35397.734141547364</v>
      </c>
      <c r="I135" s="16">
        <f t="shared" si="115"/>
        <v>43597.667967914997</v>
      </c>
      <c r="J135" s="16">
        <f t="shared" si="24"/>
        <v>810656.8243196113</v>
      </c>
      <c r="L135">
        <v>37</v>
      </c>
      <c r="M135">
        <f t="shared" si="99"/>
        <v>65518.283147313618</v>
      </c>
      <c r="N135">
        <f t="shared" si="100"/>
        <v>164161.05145460728</v>
      </c>
      <c r="O135">
        <f t="shared" si="101"/>
        <v>217744.77744869285</v>
      </c>
      <c r="P135">
        <f t="shared" si="102"/>
        <v>102377.39163415419</v>
      </c>
      <c r="Q135">
        <f t="shared" si="103"/>
        <v>107979.32662444493</v>
      </c>
      <c r="R135">
        <f t="shared" si="104"/>
        <v>73880.591900936037</v>
      </c>
      <c r="S135">
        <f t="shared" si="105"/>
        <v>35397.734141547364</v>
      </c>
      <c r="T135">
        <f t="shared" si="106"/>
        <v>43597.667967914997</v>
      </c>
      <c r="V135">
        <f t="shared" si="38"/>
        <v>729.06281353910754</v>
      </c>
      <c r="W135">
        <f t="shared" si="39"/>
        <v>1255.7730240270118</v>
      </c>
      <c r="X135">
        <f t="shared" si="40"/>
        <v>2101.6021391549475</v>
      </c>
      <c r="Y135">
        <f t="shared" si="41"/>
        <v>3249.5340014470294</v>
      </c>
      <c r="Z135">
        <f t="shared" si="42"/>
        <v>6615.1934127203667</v>
      </c>
      <c r="AA135">
        <f t="shared" si="43"/>
        <v>6558.614395092678</v>
      </c>
      <c r="AB135">
        <f t="shared" si="44"/>
        <v>5598.9479668680469</v>
      </c>
      <c r="AC135">
        <f t="shared" si="45"/>
        <v>8854.6611984480114</v>
      </c>
      <c r="AE135">
        <f t="shared" si="46"/>
        <v>467.05450018454286</v>
      </c>
      <c r="AF135">
        <f t="shared" si="47"/>
        <v>804.47724282498586</v>
      </c>
      <c r="AG135">
        <f t="shared" si="48"/>
        <v>1346.3349363890277</v>
      </c>
      <c r="AH135">
        <f t="shared" si="49"/>
        <v>2081.7266368463715</v>
      </c>
      <c r="AI135">
        <f t="shared" si="50"/>
        <v>4237.8458969865687</v>
      </c>
      <c r="AJ135">
        <f t="shared" si="51"/>
        <v>4040.2697674472834</v>
      </c>
      <c r="AK135">
        <f t="shared" si="52"/>
        <v>3321.5504085900466</v>
      </c>
      <c r="AL135">
        <f t="shared" si="53"/>
        <v>4728.4271891713333</v>
      </c>
      <c r="AW135">
        <f t="shared" ref="AW135:BD135" si="121">IF(AW134+AN258/B$74-AW134/B$75&lt;0,0,AW134+AN258/B$74-AW134/B$75)</f>
        <v>12.672946192298854</v>
      </c>
      <c r="AX135">
        <f t="shared" si="121"/>
        <v>21.828494976970973</v>
      </c>
      <c r="AY135">
        <f t="shared" si="121"/>
        <v>24.354088868185176</v>
      </c>
      <c r="AZ135">
        <f t="shared" si="121"/>
        <v>67.78209304157545</v>
      </c>
      <c r="BA135">
        <f t="shared" si="121"/>
        <v>172.48306033625067</v>
      </c>
      <c r="BB135">
        <f t="shared" si="121"/>
        <v>253.00530994809091</v>
      </c>
      <c r="BC135">
        <f t="shared" si="121"/>
        <v>250.32095769363548</v>
      </c>
      <c r="BD135">
        <f t="shared" si="121"/>
        <v>288.7596132586163</v>
      </c>
      <c r="BF135">
        <f t="shared" si="55"/>
        <v>9.6617846194779169</v>
      </c>
      <c r="BG135">
        <f t="shared" si="72"/>
        <v>16.641924761190189</v>
      </c>
      <c r="BH135">
        <f t="shared" si="73"/>
        <v>18.567423681718171</v>
      </c>
      <c r="BI135">
        <f t="shared" si="74"/>
        <v>51.676695701831719</v>
      </c>
      <c r="BJ135">
        <f t="shared" si="75"/>
        <v>131.50013849896797</v>
      </c>
      <c r="BK135">
        <f t="shared" si="76"/>
        <v>192.89133826055371</v>
      </c>
      <c r="BL135">
        <f t="shared" si="77"/>
        <v>182.18310792005849</v>
      </c>
      <c r="BM135">
        <f t="shared" si="78"/>
        <v>210.14079214792639</v>
      </c>
      <c r="BO135">
        <f t="shared" si="56"/>
        <v>7.3660810515972717</v>
      </c>
      <c r="BP135">
        <f t="shared" si="79"/>
        <v>12.687693989615614</v>
      </c>
      <c r="BQ135">
        <f t="shared" si="80"/>
        <v>14.155681703270378</v>
      </c>
      <c r="BR135">
        <f t="shared" si="81"/>
        <v>39.397972942910599</v>
      </c>
      <c r="BS135">
        <f t="shared" si="82"/>
        <v>100.25484075963664</v>
      </c>
      <c r="BT135">
        <f t="shared" si="83"/>
        <v>147.06167656420394</v>
      </c>
      <c r="BU135">
        <f t="shared" si="84"/>
        <v>132.58961756841035</v>
      </c>
      <c r="BV135">
        <f t="shared" si="85"/>
        <v>152.91150998107034</v>
      </c>
    </row>
    <row r="136" spans="1:74" hidden="1" x14ac:dyDescent="0.4">
      <c r="A136" s="9">
        <v>38</v>
      </c>
      <c r="B136" s="16">
        <f t="shared" si="108"/>
        <v>77769.768511924602</v>
      </c>
      <c r="C136" s="16">
        <f t="shared" si="109"/>
        <v>194858.08169902291</v>
      </c>
      <c r="D136" s="16">
        <f t="shared" si="110"/>
        <v>258461.60985003939</v>
      </c>
      <c r="E136" s="16">
        <f t="shared" si="111"/>
        <v>121521.28636126006</v>
      </c>
      <c r="F136" s="16">
        <f t="shared" si="112"/>
        <v>128170.74612250268</v>
      </c>
      <c r="G136" s="16">
        <f t="shared" si="113"/>
        <v>87695.77366276503</v>
      </c>
      <c r="H136" s="16">
        <f t="shared" si="114"/>
        <v>42016.876172489603</v>
      </c>
      <c r="I136" s="16">
        <f t="shared" si="115"/>
        <v>51750.143359236055</v>
      </c>
      <c r="J136" s="16">
        <f t="shared" si="24"/>
        <v>962244.28573924047</v>
      </c>
      <c r="L136">
        <v>38</v>
      </c>
      <c r="M136">
        <f t="shared" si="99"/>
        <v>77769.768511924602</v>
      </c>
      <c r="N136">
        <f t="shared" si="100"/>
        <v>194858.08169902291</v>
      </c>
      <c r="O136">
        <f t="shared" si="101"/>
        <v>258461.60985003939</v>
      </c>
      <c r="P136">
        <f t="shared" si="102"/>
        <v>121521.28636126006</v>
      </c>
      <c r="Q136">
        <f t="shared" si="103"/>
        <v>128170.74612250268</v>
      </c>
      <c r="R136">
        <f t="shared" si="104"/>
        <v>87695.77366276503</v>
      </c>
      <c r="S136">
        <f t="shared" si="105"/>
        <v>42016.876172489603</v>
      </c>
      <c r="T136">
        <f t="shared" si="106"/>
        <v>51750.143359236055</v>
      </c>
      <c r="V136">
        <f t="shared" si="38"/>
        <v>865.39273511568422</v>
      </c>
      <c r="W136">
        <f t="shared" si="39"/>
        <v>1490.594269472964</v>
      </c>
      <c r="X136">
        <f t="shared" si="40"/>
        <v>2494.587831876458</v>
      </c>
      <c r="Y136">
        <f t="shared" si="41"/>
        <v>3857.1753560062953</v>
      </c>
      <c r="Z136">
        <f t="shared" si="42"/>
        <v>7852.1908050193742</v>
      </c>
      <c r="AA136">
        <f t="shared" si="43"/>
        <v>7785.031863704985</v>
      </c>
      <c r="AB136">
        <f t="shared" si="44"/>
        <v>6645.9142187863517</v>
      </c>
      <c r="AC136">
        <f t="shared" si="45"/>
        <v>10510.425077923259</v>
      </c>
      <c r="AE136">
        <f t="shared" si="46"/>
        <v>554.39060463606438</v>
      </c>
      <c r="AF136">
        <f t="shared" si="47"/>
        <v>954.9091698923279</v>
      </c>
      <c r="AG136">
        <f t="shared" si="48"/>
        <v>1598.0906706443343</v>
      </c>
      <c r="AH136">
        <f t="shared" si="49"/>
        <v>2470.9957583799242</v>
      </c>
      <c r="AI136">
        <f t="shared" si="50"/>
        <v>5030.2950688978344</v>
      </c>
      <c r="AJ136">
        <f t="shared" si="51"/>
        <v>4795.7731557409015</v>
      </c>
      <c r="AK136">
        <f t="shared" si="52"/>
        <v>3942.6588335749557</v>
      </c>
      <c r="AL136">
        <f t="shared" si="53"/>
        <v>5612.6201911591934</v>
      </c>
      <c r="AW136">
        <f t="shared" ref="AW136:BD136" si="122">IF(AW135+AN259/B$74-AW135/B$75&lt;0,0,AW135+AN259/B$74-AW135/B$75)</f>
        <v>15.042706955013234</v>
      </c>
      <c r="AX136">
        <f t="shared" si="122"/>
        <v>25.910285439946996</v>
      </c>
      <c r="AY136">
        <f t="shared" si="122"/>
        <v>28.908149410678117</v>
      </c>
      <c r="AZ136">
        <f t="shared" si="122"/>
        <v>80.456915617733117</v>
      </c>
      <c r="BA136">
        <f t="shared" si="122"/>
        <v>204.73630140707058</v>
      </c>
      <c r="BB136">
        <f t="shared" si="122"/>
        <v>300.31504334231738</v>
      </c>
      <c r="BC136">
        <f t="shared" si="122"/>
        <v>297.13036185808477</v>
      </c>
      <c r="BD136">
        <f t="shared" si="122"/>
        <v>342.76549691047273</v>
      </c>
      <c r="BF136">
        <f t="shared" si="55"/>
        <v>11.46848156317048</v>
      </c>
      <c r="BG136">
        <f t="shared" si="72"/>
        <v>19.753866890658664</v>
      </c>
      <c r="BH136">
        <f t="shared" si="73"/>
        <v>22.039422793598373</v>
      </c>
      <c r="BI136">
        <f t="shared" si="74"/>
        <v>61.339934105677955</v>
      </c>
      <c r="BJ136">
        <f t="shared" si="75"/>
        <v>156.08989160133757</v>
      </c>
      <c r="BK136">
        <f t="shared" si="76"/>
        <v>228.95972127307601</v>
      </c>
      <c r="BL136">
        <f t="shared" si="77"/>
        <v>216.25203280684698</v>
      </c>
      <c r="BM136">
        <f t="shared" si="78"/>
        <v>249.45020270327137</v>
      </c>
      <c r="BO136">
        <f t="shared" si="56"/>
        <v>8.7435031923256581</v>
      </c>
      <c r="BP136">
        <f t="shared" si="79"/>
        <v>15.06023245256036</v>
      </c>
      <c r="BQ136">
        <f t="shared" si="80"/>
        <v>16.802726890339052</v>
      </c>
      <c r="BR136">
        <f t="shared" si="81"/>
        <v>46.765206598263276</v>
      </c>
      <c r="BS136">
        <f t="shared" si="82"/>
        <v>119.00201940323542</v>
      </c>
      <c r="BT136">
        <f t="shared" si="83"/>
        <v>174.55947358201377</v>
      </c>
      <c r="BU136">
        <f t="shared" si="84"/>
        <v>157.38636274423442</v>
      </c>
      <c r="BV136">
        <f t="shared" si="85"/>
        <v>181.52615106449832</v>
      </c>
    </row>
    <row r="137" spans="1:74" hidden="1" x14ac:dyDescent="0.4">
      <c r="A137" s="9">
        <v>39</v>
      </c>
      <c r="B137" s="16">
        <f t="shared" si="108"/>
        <v>92312.200562391037</v>
      </c>
      <c r="C137" s="16">
        <f t="shared" si="109"/>
        <v>231295.25345372318</v>
      </c>
      <c r="D137" s="16">
        <f t="shared" si="110"/>
        <v>306792.22045642225</v>
      </c>
      <c r="E137" s="16">
        <f t="shared" si="111"/>
        <v>144244.96271273238</v>
      </c>
      <c r="F137" s="16">
        <f t="shared" si="112"/>
        <v>152137.82744483271</v>
      </c>
      <c r="G137" s="16">
        <f t="shared" si="113"/>
        <v>104094.30298856981</v>
      </c>
      <c r="H137" s="16">
        <f t="shared" si="114"/>
        <v>49873.753959358699</v>
      </c>
      <c r="I137" s="16">
        <f t="shared" si="115"/>
        <v>61427.077697650522</v>
      </c>
      <c r="J137" s="16">
        <f t="shared" si="24"/>
        <v>1142177.5992756807</v>
      </c>
      <c r="L137">
        <v>39</v>
      </c>
      <c r="M137">
        <f t="shared" si="99"/>
        <v>92312.200562391037</v>
      </c>
      <c r="N137">
        <f t="shared" si="100"/>
        <v>231295.25345372318</v>
      </c>
      <c r="O137">
        <f t="shared" si="101"/>
        <v>306792.22045642225</v>
      </c>
      <c r="P137">
        <f t="shared" si="102"/>
        <v>144244.96271273238</v>
      </c>
      <c r="Q137">
        <f t="shared" si="103"/>
        <v>152137.82744483271</v>
      </c>
      <c r="R137">
        <f t="shared" si="104"/>
        <v>104094.30298856981</v>
      </c>
      <c r="S137">
        <f t="shared" si="105"/>
        <v>49873.753959358699</v>
      </c>
      <c r="T137">
        <f t="shared" si="106"/>
        <v>61427.077697650522</v>
      </c>
      <c r="V137">
        <f t="shared" si="38"/>
        <v>1027.2154497611664</v>
      </c>
      <c r="W137">
        <f t="shared" si="39"/>
        <v>1769.3255337108935</v>
      </c>
      <c r="X137">
        <f t="shared" si="40"/>
        <v>2961.0592482581455</v>
      </c>
      <c r="Y137">
        <f t="shared" si="41"/>
        <v>4578.4416223439175</v>
      </c>
      <c r="Z137">
        <f t="shared" si="42"/>
        <v>9320.4985229165759</v>
      </c>
      <c r="AA137">
        <f t="shared" si="43"/>
        <v>9240.7812888079552</v>
      </c>
      <c r="AB137">
        <f t="shared" si="44"/>
        <v>7888.6562218167164</v>
      </c>
      <c r="AC137">
        <f t="shared" si="45"/>
        <v>12475.805666847496</v>
      </c>
      <c r="AE137">
        <f t="shared" si="46"/>
        <v>658.05798146260429</v>
      </c>
      <c r="AF137">
        <f t="shared" si="47"/>
        <v>1133.47086975254</v>
      </c>
      <c r="AG137">
        <f t="shared" si="48"/>
        <v>1896.9230577217086</v>
      </c>
      <c r="AH137">
        <f t="shared" si="49"/>
        <v>2933.0556242553816</v>
      </c>
      <c r="AI137">
        <f t="shared" si="50"/>
        <v>5970.9269809383477</v>
      </c>
      <c r="AJ137">
        <f t="shared" si="51"/>
        <v>5692.5507681301269</v>
      </c>
      <c r="AK137">
        <f t="shared" si="52"/>
        <v>4679.9103022689724</v>
      </c>
      <c r="AL137">
        <f t="shared" si="53"/>
        <v>6662.1498097514932</v>
      </c>
      <c r="AW137">
        <f t="shared" ref="AW137:BD137" si="123">IF(AW136+AN260/B$74-AW136/B$75&lt;0,0,AW136+AN260/B$74-AW136/B$75)</f>
        <v>17.855596213896007</v>
      </c>
      <c r="AX137">
        <f t="shared" si="123"/>
        <v>30.755341840139941</v>
      </c>
      <c r="AY137">
        <f t="shared" si="123"/>
        <v>34.31378705386674</v>
      </c>
      <c r="AZ137">
        <f t="shared" si="123"/>
        <v>95.5018403391135</v>
      </c>
      <c r="BA137">
        <f t="shared" si="123"/>
        <v>243.02067036098452</v>
      </c>
      <c r="BB137">
        <f t="shared" si="123"/>
        <v>356.47153530981842</v>
      </c>
      <c r="BC137">
        <f t="shared" si="123"/>
        <v>352.69257664582619</v>
      </c>
      <c r="BD137">
        <f t="shared" si="123"/>
        <v>406.86849349383198</v>
      </c>
      <c r="BF137">
        <f t="shared" si="55"/>
        <v>13.613016798276131</v>
      </c>
      <c r="BG137">
        <f t="shared" si="72"/>
        <v>23.447718020231662</v>
      </c>
      <c r="BH137">
        <f t="shared" si="73"/>
        <v>26.160658763846222</v>
      </c>
      <c r="BI137">
        <f t="shared" si="74"/>
        <v>72.810123012911049</v>
      </c>
      <c r="BJ137">
        <f t="shared" si="75"/>
        <v>185.27773748477739</v>
      </c>
      <c r="BK137">
        <f t="shared" si="76"/>
        <v>271.77291451462082</v>
      </c>
      <c r="BL137">
        <f t="shared" si="77"/>
        <v>256.69119733246589</v>
      </c>
      <c r="BM137">
        <f t="shared" si="78"/>
        <v>296.10784980687208</v>
      </c>
      <c r="BO137">
        <f t="shared" si="56"/>
        <v>10.378490214832551</v>
      </c>
      <c r="BP137">
        <f t="shared" si="79"/>
        <v>17.876413115419339</v>
      </c>
      <c r="BQ137">
        <f t="shared" si="80"/>
        <v>19.944744432294648</v>
      </c>
      <c r="BR137">
        <f t="shared" si="81"/>
        <v>55.510043102712075</v>
      </c>
      <c r="BS137">
        <f t="shared" si="82"/>
        <v>141.25474272209672</v>
      </c>
      <c r="BT137">
        <f t="shared" si="83"/>
        <v>207.19962219665112</v>
      </c>
      <c r="BU137">
        <f t="shared" si="84"/>
        <v>186.81919777554069</v>
      </c>
      <c r="BV137">
        <f t="shared" si="85"/>
        <v>215.48817688388482</v>
      </c>
    </row>
    <row r="138" spans="1:74" hidden="1" x14ac:dyDescent="0.4">
      <c r="A138" s="9">
        <v>40</v>
      </c>
      <c r="B138" s="16">
        <f t="shared" si="108"/>
        <v>109573.97116804433</v>
      </c>
      <c r="C138" s="16">
        <f t="shared" si="109"/>
        <v>274545.93519428198</v>
      </c>
      <c r="D138" s="16">
        <f t="shared" si="110"/>
        <v>364160.33540606551</v>
      </c>
      <c r="E138" s="16">
        <f t="shared" si="111"/>
        <v>171217.81616221042</v>
      </c>
      <c r="F138" s="16">
        <f t="shared" si="112"/>
        <v>180586.59436616959</v>
      </c>
      <c r="G138" s="16">
        <f t="shared" si="113"/>
        <v>123559.24877685294</v>
      </c>
      <c r="H138" s="16">
        <f t="shared" si="114"/>
        <v>59199.815897481167</v>
      </c>
      <c r="I138" s="16">
        <f t="shared" si="115"/>
        <v>72913.534717769246</v>
      </c>
      <c r="J138" s="16">
        <f t="shared" si="24"/>
        <v>1355757.2516888753</v>
      </c>
      <c r="L138">
        <v>40</v>
      </c>
      <c r="M138">
        <f t="shared" si="99"/>
        <v>109573.97116804433</v>
      </c>
      <c r="N138">
        <f t="shared" si="100"/>
        <v>274545.93519428198</v>
      </c>
      <c r="O138">
        <f t="shared" si="101"/>
        <v>364160.33540606551</v>
      </c>
      <c r="P138">
        <f t="shared" si="102"/>
        <v>171217.81616221042</v>
      </c>
      <c r="Q138">
        <f t="shared" si="103"/>
        <v>180586.59436616959</v>
      </c>
      <c r="R138">
        <f t="shared" si="104"/>
        <v>123559.24877685294</v>
      </c>
      <c r="S138">
        <f t="shared" si="105"/>
        <v>59199.815897481167</v>
      </c>
      <c r="T138">
        <f t="shared" si="106"/>
        <v>72913.534717769246</v>
      </c>
      <c r="V138">
        <f t="shared" si="38"/>
        <v>1219.2979410970217</v>
      </c>
      <c r="W138">
        <f t="shared" si="39"/>
        <v>2100.1776997081524</v>
      </c>
      <c r="X138">
        <f t="shared" si="40"/>
        <v>3514.7577323792148</v>
      </c>
      <c r="Y138">
        <f t="shared" si="41"/>
        <v>5434.5799071215361</v>
      </c>
      <c r="Z138">
        <f t="shared" si="42"/>
        <v>11063.370066749208</v>
      </c>
      <c r="AA138">
        <f t="shared" si="43"/>
        <v>10968.746226805573</v>
      </c>
      <c r="AB138">
        <f t="shared" si="44"/>
        <v>9363.7827483931651</v>
      </c>
      <c r="AC138">
        <f t="shared" si="45"/>
        <v>14808.699279185932</v>
      </c>
      <c r="AE138">
        <f t="shared" si="46"/>
        <v>781.11047089545832</v>
      </c>
      <c r="AF138">
        <f t="shared" si="47"/>
        <v>1345.4224244053246</v>
      </c>
      <c r="AG138">
        <f t="shared" si="48"/>
        <v>2251.6351212338541</v>
      </c>
      <c r="AH138">
        <f t="shared" si="49"/>
        <v>3481.5176236182274</v>
      </c>
      <c r="AI138">
        <f t="shared" si="50"/>
        <v>7087.4508282644247</v>
      </c>
      <c r="AJ138">
        <f t="shared" si="51"/>
        <v>6757.0199243334755</v>
      </c>
      <c r="AK138">
        <f t="shared" si="52"/>
        <v>5555.0228257819945</v>
      </c>
      <c r="AL138">
        <f t="shared" si="53"/>
        <v>7907.9332077006366</v>
      </c>
      <c r="AW138">
        <f t="shared" ref="AW138:BD138" si="124">IF(AW137+AN261/B$74-AW137/B$75&lt;0,0,AW137+AN261/B$74-AW137/B$75)</f>
        <v>21.194476380552928</v>
      </c>
      <c r="AX138">
        <f t="shared" si="124"/>
        <v>36.506390399855938</v>
      </c>
      <c r="AY138">
        <f t="shared" si="124"/>
        <v>40.730241686049872</v>
      </c>
      <c r="AZ138">
        <f t="shared" si="124"/>
        <v>113.36006230872457</v>
      </c>
      <c r="BA138">
        <f t="shared" si="124"/>
        <v>288.4639524914619</v>
      </c>
      <c r="BB138">
        <f t="shared" si="124"/>
        <v>423.12903244273298</v>
      </c>
      <c r="BC138">
        <f t="shared" si="124"/>
        <v>418.64437314748204</v>
      </c>
      <c r="BD138">
        <f t="shared" si="124"/>
        <v>482.9569578018602</v>
      </c>
      <c r="BF138">
        <f t="shared" si="55"/>
        <v>16.158564447648054</v>
      </c>
      <c r="BG138">
        <f t="shared" si="72"/>
        <v>27.832292312176627</v>
      </c>
      <c r="BH138">
        <f t="shared" si="73"/>
        <v>31.052535737858534</v>
      </c>
      <c r="BI138">
        <f t="shared" si="74"/>
        <v>86.425153408632525</v>
      </c>
      <c r="BJ138">
        <f t="shared" si="75"/>
        <v>219.92349721050169</v>
      </c>
      <c r="BK138">
        <f t="shared" si="76"/>
        <v>322.59208699173934</v>
      </c>
      <c r="BL138">
        <f t="shared" si="77"/>
        <v>304.69188698914604</v>
      </c>
      <c r="BM138">
        <f t="shared" si="78"/>
        <v>351.488171650352</v>
      </c>
      <c r="BO138">
        <f t="shared" si="56"/>
        <v>12.319206164898699</v>
      </c>
      <c r="BP138">
        <f t="shared" si="79"/>
        <v>21.219196058306736</v>
      </c>
      <c r="BQ138">
        <f t="shared" si="80"/>
        <v>23.674293031225591</v>
      </c>
      <c r="BR138">
        <f t="shared" si="81"/>
        <v>65.890091048831465</v>
      </c>
      <c r="BS138">
        <f t="shared" si="82"/>
        <v>167.66853957970511</v>
      </c>
      <c r="BT138">
        <f t="shared" si="83"/>
        <v>245.94359758743292</v>
      </c>
      <c r="BU138">
        <f t="shared" si="84"/>
        <v>221.7551975540033</v>
      </c>
      <c r="BV138">
        <f t="shared" si="85"/>
        <v>255.79801334537845</v>
      </c>
    </row>
    <row r="139" spans="1:74" hidden="1" x14ac:dyDescent="0.4">
      <c r="A139" s="9">
        <v>41</v>
      </c>
      <c r="B139" s="16">
        <f t="shared" si="108"/>
        <v>130063.57864278849</v>
      </c>
      <c r="C139" s="16">
        <f t="shared" si="109"/>
        <v>325884.20819791598</v>
      </c>
      <c r="D139" s="16">
        <f t="shared" si="110"/>
        <v>432255.90820317063</v>
      </c>
      <c r="E139" s="16">
        <f t="shared" si="111"/>
        <v>203234.41470700889</v>
      </c>
      <c r="F139" s="16">
        <f t="shared" si="112"/>
        <v>214355.09243483093</v>
      </c>
      <c r="G139" s="16">
        <f t="shared" si="113"/>
        <v>146664.01061330547</v>
      </c>
      <c r="H139" s="16">
        <f t="shared" si="114"/>
        <v>70269.78970044083</v>
      </c>
      <c r="I139" s="16">
        <f t="shared" si="115"/>
        <v>86547.883186093415</v>
      </c>
      <c r="J139" s="16">
        <f t="shared" si="24"/>
        <v>1609274.8856855547</v>
      </c>
      <c r="L139">
        <v>41</v>
      </c>
      <c r="M139">
        <f t="shared" si="99"/>
        <v>130063.57864278849</v>
      </c>
      <c r="N139">
        <f t="shared" si="100"/>
        <v>325884.20819791598</v>
      </c>
      <c r="O139">
        <f t="shared" si="101"/>
        <v>432255.90820317063</v>
      </c>
      <c r="P139">
        <f t="shared" si="102"/>
        <v>203234.41470700889</v>
      </c>
      <c r="Q139">
        <f t="shared" si="103"/>
        <v>214355.09243483093</v>
      </c>
      <c r="R139">
        <f t="shared" si="104"/>
        <v>146664.01061330547</v>
      </c>
      <c r="S139">
        <f t="shared" si="105"/>
        <v>70269.78970044083</v>
      </c>
      <c r="T139">
        <f t="shared" si="106"/>
        <v>86547.883186093415</v>
      </c>
      <c r="V139">
        <f t="shared" si="38"/>
        <v>1447.2985871276578</v>
      </c>
      <c r="W139">
        <f t="shared" si="39"/>
        <v>2492.8970311963799</v>
      </c>
      <c r="X139">
        <f t="shared" si="40"/>
        <v>4171.9941687030805</v>
      </c>
      <c r="Y139">
        <f t="shared" si="41"/>
        <v>6450.8103853047423</v>
      </c>
      <c r="Z139">
        <f t="shared" si="42"/>
        <v>13132.14705510804</v>
      </c>
      <c r="AA139">
        <f t="shared" si="43"/>
        <v>13019.82917589564</v>
      </c>
      <c r="AB139">
        <f t="shared" si="44"/>
        <v>11114.748168425554</v>
      </c>
      <c r="AC139">
        <f t="shared" si="45"/>
        <v>17577.828448271863</v>
      </c>
      <c r="AE139">
        <f t="shared" si="46"/>
        <v>927.17296096264613</v>
      </c>
      <c r="AF139">
        <f t="shared" si="47"/>
        <v>1597.0075161729339</v>
      </c>
      <c r="AG139">
        <f t="shared" si="48"/>
        <v>2672.6759916156411</v>
      </c>
      <c r="AH139">
        <f t="shared" si="49"/>
        <v>4132.5383847859976</v>
      </c>
      <c r="AI139">
        <f t="shared" si="50"/>
        <v>8412.7572410926859</v>
      </c>
      <c r="AJ139">
        <f t="shared" si="51"/>
        <v>8020.5378150751048</v>
      </c>
      <c r="AK139">
        <f t="shared" si="52"/>
        <v>6593.7755319486778</v>
      </c>
      <c r="AL139">
        <f t="shared" si="53"/>
        <v>9386.668794447487</v>
      </c>
      <c r="AW139">
        <f t="shared" ref="AW139:BD139" si="125">IF(AW138+AN262/B$74-AW138/B$75&lt;0,0,AW138+AN262/B$74-AW138/B$75)</f>
        <v>25.157704498468682</v>
      </c>
      <c r="AX139">
        <f t="shared" si="125"/>
        <v>43.332846044170566</v>
      </c>
      <c r="AY139">
        <f t="shared" si="125"/>
        <v>48.346529826471759</v>
      </c>
      <c r="AZ139">
        <f t="shared" si="125"/>
        <v>134.55765069561434</v>
      </c>
      <c r="BA139">
        <f t="shared" si="125"/>
        <v>342.40482024360256</v>
      </c>
      <c r="BB139">
        <f t="shared" si="125"/>
        <v>502.25112423538025</v>
      </c>
      <c r="BC139">
        <f t="shared" si="125"/>
        <v>496.92857611999483</v>
      </c>
      <c r="BD139">
        <f t="shared" si="125"/>
        <v>573.27231499603897</v>
      </c>
      <c r="BF139">
        <f t="shared" si="55"/>
        <v>19.180111607390977</v>
      </c>
      <c r="BG139">
        <f t="shared" si="72"/>
        <v>33.036751164784206</v>
      </c>
      <c r="BH139">
        <f t="shared" si="73"/>
        <v>36.859159306773336</v>
      </c>
      <c r="BI139">
        <f t="shared" si="74"/>
        <v>102.58609874868776</v>
      </c>
      <c r="BJ139">
        <f t="shared" si="75"/>
        <v>261.04777037907775</v>
      </c>
      <c r="BK139">
        <f t="shared" si="76"/>
        <v>382.91425426233553</v>
      </c>
      <c r="BL139">
        <f t="shared" si="77"/>
        <v>361.66813006831399</v>
      </c>
      <c r="BM139">
        <f t="shared" si="78"/>
        <v>417.2225647261061</v>
      </c>
      <c r="BO139">
        <f t="shared" si="56"/>
        <v>14.622821134548312</v>
      </c>
      <c r="BP139">
        <f t="shared" si="79"/>
        <v>25.187053810628672</v>
      </c>
      <c r="BQ139">
        <f t="shared" si="80"/>
        <v>28.101238655205361</v>
      </c>
      <c r="BR139">
        <f t="shared" si="81"/>
        <v>78.21112846471209</v>
      </c>
      <c r="BS139">
        <f t="shared" si="82"/>
        <v>199.02151415818309</v>
      </c>
      <c r="BT139">
        <f t="shared" si="83"/>
        <v>291.93269123001676</v>
      </c>
      <c r="BU139">
        <f t="shared" si="84"/>
        <v>263.22354227157467</v>
      </c>
      <c r="BV139">
        <f t="shared" si="85"/>
        <v>303.64309249786527</v>
      </c>
    </row>
    <row r="140" spans="1:74" hidden="1" x14ac:dyDescent="0.4">
      <c r="A140" s="9">
        <v>42</v>
      </c>
      <c r="B140" s="16">
        <f t="shared" si="108"/>
        <v>154384.60712011036</v>
      </c>
      <c r="C140" s="16">
        <f t="shared" si="109"/>
        <v>386822.39850912394</v>
      </c>
      <c r="D140" s="16">
        <f t="shared" si="110"/>
        <v>513084.90247352666</v>
      </c>
      <c r="E140" s="16">
        <f t="shared" si="111"/>
        <v>241237.90530168408</v>
      </c>
      <c r="F140" s="16">
        <f t="shared" si="112"/>
        <v>254438.07617068978</v>
      </c>
      <c r="G140" s="16">
        <f t="shared" si="113"/>
        <v>174089.21001152467</v>
      </c>
      <c r="H140" s="16">
        <f t="shared" si="114"/>
        <v>83409.775346181021</v>
      </c>
      <c r="I140" s="16">
        <f t="shared" si="115"/>
        <v>102731.76458921838</v>
      </c>
      <c r="J140" s="16">
        <f t="shared" si="24"/>
        <v>1910198.6395220591</v>
      </c>
      <c r="L140">
        <v>42</v>
      </c>
      <c r="M140">
        <f t="shared" si="99"/>
        <v>154384.60712011036</v>
      </c>
      <c r="N140">
        <f t="shared" si="100"/>
        <v>386822.39850912394</v>
      </c>
      <c r="O140">
        <f t="shared" si="101"/>
        <v>513084.90247352666</v>
      </c>
      <c r="P140">
        <f t="shared" si="102"/>
        <v>241237.90530168408</v>
      </c>
      <c r="Q140">
        <f t="shared" si="103"/>
        <v>254438.07617068978</v>
      </c>
      <c r="R140">
        <f t="shared" si="104"/>
        <v>174089.21001152467</v>
      </c>
      <c r="S140">
        <f t="shared" si="105"/>
        <v>83409.775346181021</v>
      </c>
      <c r="T140">
        <f t="shared" si="106"/>
        <v>102731.76458921838</v>
      </c>
      <c r="V140">
        <f t="shared" si="38"/>
        <v>1717.9338450935172</v>
      </c>
      <c r="W140">
        <f t="shared" si="39"/>
        <v>2959.0522787179807</v>
      </c>
      <c r="X140">
        <f t="shared" si="40"/>
        <v>4952.1294691318853</v>
      </c>
      <c r="Y140">
        <f t="shared" si="41"/>
        <v>7657.0692376543348</v>
      </c>
      <c r="Z140">
        <f t="shared" si="42"/>
        <v>15587.771649448427</v>
      </c>
      <c r="AA140">
        <f t="shared" si="43"/>
        <v>15454.451064956078</v>
      </c>
      <c r="AB140">
        <f t="shared" si="44"/>
        <v>13193.132530916362</v>
      </c>
      <c r="AC140">
        <f t="shared" si="45"/>
        <v>20864.76635994032</v>
      </c>
      <c r="AE140">
        <f t="shared" si="46"/>
        <v>1100.5481696843167</v>
      </c>
      <c r="AF140">
        <f t="shared" si="47"/>
        <v>1895.6373545140825</v>
      </c>
      <c r="AG140">
        <f t="shared" si="48"/>
        <v>3172.4487173114544</v>
      </c>
      <c r="AH140">
        <f t="shared" si="49"/>
        <v>4905.2957182922455</v>
      </c>
      <c r="AI140">
        <f t="shared" si="50"/>
        <v>9985.8871790978046</v>
      </c>
      <c r="AJ140">
        <f t="shared" si="51"/>
        <v>9520.3252233212661</v>
      </c>
      <c r="AK140">
        <f t="shared" si="52"/>
        <v>7826.7680691696441</v>
      </c>
      <c r="AL140">
        <f t="shared" si="53"/>
        <v>11141.917291695569</v>
      </c>
      <c r="AW140">
        <f t="shared" ref="AW140:BD140" si="126">IF(AW139+AN263/B$74-AW139/B$75&lt;0,0,AW139+AN263/B$74-AW139/B$75)</f>
        <v>29.862029662390903</v>
      </c>
      <c r="AX140">
        <f t="shared" si="126"/>
        <v>51.435803056101733</v>
      </c>
      <c r="AY140">
        <f t="shared" si="126"/>
        <v>57.387012707762906</v>
      </c>
      <c r="AZ140">
        <f t="shared" si="126"/>
        <v>159.71904577457178</v>
      </c>
      <c r="BA140">
        <f t="shared" si="126"/>
        <v>406.43226806652672</v>
      </c>
      <c r="BB140">
        <f t="shared" si="126"/>
        <v>596.16858575895628</v>
      </c>
      <c r="BC140">
        <f t="shared" si="126"/>
        <v>589.85129647588565</v>
      </c>
      <c r="BD140">
        <f t="shared" si="126"/>
        <v>680.47508782485056</v>
      </c>
      <c r="BF140">
        <f t="shared" si="55"/>
        <v>22.7666673420376</v>
      </c>
      <c r="BG140">
        <f t="shared" si="72"/>
        <v>39.214408092416022</v>
      </c>
      <c r="BH140">
        <f t="shared" si="73"/>
        <v>43.75158161859239</v>
      </c>
      <c r="BI140">
        <f t="shared" si="74"/>
        <v>121.76902991684369</v>
      </c>
      <c r="BJ140">
        <f t="shared" si="75"/>
        <v>309.86200029779263</v>
      </c>
      <c r="BK140">
        <f t="shared" si="76"/>
        <v>454.51637624616234</v>
      </c>
      <c r="BL140">
        <f t="shared" si="77"/>
        <v>429.29835309415444</v>
      </c>
      <c r="BM140">
        <f t="shared" si="78"/>
        <v>495.24743986107251</v>
      </c>
      <c r="BO140">
        <f t="shared" si="56"/>
        <v>17.357195418253909</v>
      </c>
      <c r="BP140">
        <f t="shared" si="79"/>
        <v>29.896872223121992</v>
      </c>
      <c r="BQ140">
        <f t="shared" si="80"/>
        <v>33.355991046146144</v>
      </c>
      <c r="BR140">
        <f t="shared" si="81"/>
        <v>92.836110635097498</v>
      </c>
      <c r="BS140">
        <f t="shared" si="82"/>
        <v>236.23726789071986</v>
      </c>
      <c r="BT140">
        <f t="shared" si="83"/>
        <v>346.52162904940792</v>
      </c>
      <c r="BU140">
        <f t="shared" si="84"/>
        <v>312.4458361699443</v>
      </c>
      <c r="BV140">
        <f t="shared" si="85"/>
        <v>360.43282861198571</v>
      </c>
    </row>
    <row r="141" spans="1:74" hidden="1" x14ac:dyDescent="0.4">
      <c r="A141" s="9">
        <v>43</v>
      </c>
      <c r="B141" s="16">
        <f t="shared" si="108"/>
        <v>183253.50697208705</v>
      </c>
      <c r="C141" s="16">
        <f t="shared" si="109"/>
        <v>459155.62713452277</v>
      </c>
      <c r="D141" s="16">
        <f t="shared" si="110"/>
        <v>609028.38376596966</v>
      </c>
      <c r="E141" s="16">
        <f t="shared" si="111"/>
        <v>286347.79713977897</v>
      </c>
      <c r="F141" s="16">
        <f t="shared" si="112"/>
        <v>302016.31260579382</v>
      </c>
      <c r="G141" s="16">
        <f t="shared" si="113"/>
        <v>206642.74020396429</v>
      </c>
      <c r="H141" s="16">
        <f t="shared" si="114"/>
        <v>99006.851350470766</v>
      </c>
      <c r="I141" s="16">
        <f t="shared" si="115"/>
        <v>121941.92471376792</v>
      </c>
      <c r="J141" s="16">
        <f t="shared" si="24"/>
        <v>2267393.1438863552</v>
      </c>
      <c r="L141">
        <v>43</v>
      </c>
      <c r="M141">
        <f t="shared" si="99"/>
        <v>183253.50697208705</v>
      </c>
      <c r="N141">
        <f t="shared" si="100"/>
        <v>459155.62713452277</v>
      </c>
      <c r="O141">
        <f t="shared" si="101"/>
        <v>609028.38376596966</v>
      </c>
      <c r="P141">
        <f t="shared" si="102"/>
        <v>286347.79713977897</v>
      </c>
      <c r="Q141">
        <f t="shared" si="103"/>
        <v>302016.31260579382</v>
      </c>
      <c r="R141">
        <f t="shared" si="104"/>
        <v>206642.74020396429</v>
      </c>
      <c r="S141">
        <f t="shared" si="105"/>
        <v>99006.851350470766</v>
      </c>
      <c r="T141">
        <f t="shared" si="106"/>
        <v>121941.92471376792</v>
      </c>
      <c r="V141">
        <f t="shared" si="38"/>
        <v>2039.1761052877839</v>
      </c>
      <c r="W141">
        <f t="shared" si="39"/>
        <v>3512.3754726018601</v>
      </c>
      <c r="X141">
        <f t="shared" si="40"/>
        <v>5878.1449079580316</v>
      </c>
      <c r="Y141">
        <f t="shared" si="41"/>
        <v>9088.8905126081263</v>
      </c>
      <c r="Z141">
        <f t="shared" si="42"/>
        <v>18502.581792087149</v>
      </c>
      <c r="AA141">
        <f t="shared" si="43"/>
        <v>18344.331136978253</v>
      </c>
      <c r="AB141">
        <f t="shared" si="44"/>
        <v>15660.161012316392</v>
      </c>
      <c r="AC141">
        <f t="shared" si="45"/>
        <v>24766.339840884037</v>
      </c>
      <c r="AE141">
        <f t="shared" si="46"/>
        <v>1306.3433948207169</v>
      </c>
      <c r="AF141">
        <f t="shared" si="47"/>
        <v>2250.1089959153819</v>
      </c>
      <c r="AG141">
        <f t="shared" si="48"/>
        <v>3765.6756345849317</v>
      </c>
      <c r="AH141">
        <f t="shared" si="49"/>
        <v>5822.5535580796086</v>
      </c>
      <c r="AI141">
        <f t="shared" si="50"/>
        <v>11853.182002548014</v>
      </c>
      <c r="AJ141">
        <f t="shared" si="51"/>
        <v>11300.56297581171</v>
      </c>
      <c r="AK141">
        <f t="shared" si="52"/>
        <v>9290.3220132823863</v>
      </c>
      <c r="AL141">
        <f t="shared" si="53"/>
        <v>13225.384949176587</v>
      </c>
      <c r="AW141">
        <f t="shared" ref="AW141:BD141" si="127">IF(AW140+AN264/B$74-AW140/B$75&lt;0,0,AW140+AN264/B$74-AW140/B$75)</f>
        <v>35.446032228765816</v>
      </c>
      <c r="AX141">
        <f t="shared" si="127"/>
        <v>61.053958938873414</v>
      </c>
      <c r="AY141">
        <f t="shared" si="127"/>
        <v>68.118005539114932</v>
      </c>
      <c r="AZ141">
        <f t="shared" si="127"/>
        <v>189.58545377119276</v>
      </c>
      <c r="BA141">
        <f t="shared" si="127"/>
        <v>482.43242122421259</v>
      </c>
      <c r="BB141">
        <f t="shared" si="127"/>
        <v>707.64803711074819</v>
      </c>
      <c r="BC141">
        <f t="shared" si="127"/>
        <v>700.14986536695403</v>
      </c>
      <c r="BD141">
        <f t="shared" si="127"/>
        <v>807.72326989206135</v>
      </c>
      <c r="BF141">
        <f t="shared" si="55"/>
        <v>27.023884734249577</v>
      </c>
      <c r="BG141">
        <f t="shared" si="72"/>
        <v>46.54724507062744</v>
      </c>
      <c r="BH141">
        <f t="shared" si="73"/>
        <v>51.932840272094701</v>
      </c>
      <c r="BI141">
        <f t="shared" si="74"/>
        <v>144.53903943148055</v>
      </c>
      <c r="BJ141">
        <f t="shared" si="75"/>
        <v>367.80416095903308</v>
      </c>
      <c r="BK141">
        <f t="shared" si="76"/>
        <v>539.5077019538387</v>
      </c>
      <c r="BL141">
        <f t="shared" si="77"/>
        <v>509.57482478502004</v>
      </c>
      <c r="BM141">
        <f t="shared" si="78"/>
        <v>587.86126384296153</v>
      </c>
      <c r="BO141">
        <f t="shared" si="56"/>
        <v>20.602878572524126</v>
      </c>
      <c r="BP141">
        <f t="shared" si="79"/>
        <v>35.487393744698409</v>
      </c>
      <c r="BQ141">
        <f t="shared" si="80"/>
        <v>39.593345389613887</v>
      </c>
      <c r="BR141">
        <f t="shared" si="81"/>
        <v>110.19586220414521</v>
      </c>
      <c r="BS141">
        <f t="shared" si="82"/>
        <v>280.41210733496348</v>
      </c>
      <c r="BT141">
        <f t="shared" si="83"/>
        <v>411.3184773674605</v>
      </c>
      <c r="BU141">
        <f t="shared" si="84"/>
        <v>370.87209463204937</v>
      </c>
      <c r="BV141">
        <f t="shared" si="85"/>
        <v>427.84013423652914</v>
      </c>
    </row>
    <row r="142" spans="1:74" hidden="1" x14ac:dyDescent="0.4">
      <c r="A142" s="9">
        <v>44</v>
      </c>
      <c r="B142" s="16">
        <f t="shared" si="108"/>
        <v>217520.70004908112</v>
      </c>
      <c r="C142" s="16">
        <f t="shared" si="109"/>
        <v>545014.6908292959</v>
      </c>
      <c r="D142" s="16">
        <f t="shared" si="110"/>
        <v>722912.66112965997</v>
      </c>
      <c r="E142" s="16">
        <f t="shared" si="111"/>
        <v>339892.94022539171</v>
      </c>
      <c r="F142" s="16">
        <f t="shared" si="112"/>
        <v>358491.36439315695</v>
      </c>
      <c r="G142" s="16">
        <f t="shared" si="113"/>
        <v>245283.56511110751</v>
      </c>
      <c r="H142" s="16">
        <f t="shared" si="114"/>
        <v>117520.47734993718</v>
      </c>
      <c r="I142" s="16">
        <f t="shared" si="115"/>
        <v>144744.25765347772</v>
      </c>
      <c r="J142" s="16">
        <f t="shared" si="24"/>
        <v>2691380.6567411078</v>
      </c>
      <c r="L142">
        <v>44</v>
      </c>
      <c r="M142">
        <f t="shared" si="99"/>
        <v>217520.70004908112</v>
      </c>
      <c r="N142">
        <f t="shared" si="100"/>
        <v>545014.6908292959</v>
      </c>
      <c r="O142">
        <f t="shared" si="101"/>
        <v>722912.66112965997</v>
      </c>
      <c r="P142">
        <f t="shared" si="102"/>
        <v>339892.94022539171</v>
      </c>
      <c r="Q142">
        <f t="shared" si="103"/>
        <v>358491.36439315695</v>
      </c>
      <c r="R142">
        <f t="shared" si="104"/>
        <v>245283.56511110751</v>
      </c>
      <c r="S142">
        <f t="shared" si="105"/>
        <v>117520.47734993718</v>
      </c>
      <c r="T142">
        <f t="shared" si="106"/>
        <v>144744.25765347772</v>
      </c>
      <c r="V142">
        <f t="shared" si="38"/>
        <v>2420.4885422269067</v>
      </c>
      <c r="W142">
        <f t="shared" si="39"/>
        <v>4169.1664419693661</v>
      </c>
      <c r="X142">
        <f t="shared" si="40"/>
        <v>6977.3191056757169</v>
      </c>
      <c r="Y142">
        <f t="shared" si="41"/>
        <v>10788.452890496214</v>
      </c>
      <c r="Z142">
        <f t="shared" si="42"/>
        <v>21962.442141819178</v>
      </c>
      <c r="AA142">
        <f t="shared" si="43"/>
        <v>21774.599658957482</v>
      </c>
      <c r="AB142">
        <f t="shared" si="44"/>
        <v>18588.507491629709</v>
      </c>
      <c r="AC142">
        <f t="shared" si="45"/>
        <v>29397.481689633682</v>
      </c>
      <c r="AE142">
        <f t="shared" si="46"/>
        <v>1550.6209649764057</v>
      </c>
      <c r="AF142">
        <f t="shared" si="47"/>
        <v>2670.8644881442083</v>
      </c>
      <c r="AG142">
        <f t="shared" si="48"/>
        <v>4469.832059042631</v>
      </c>
      <c r="AH142">
        <f t="shared" si="49"/>
        <v>6911.3325429224487</v>
      </c>
      <c r="AI142">
        <f t="shared" si="50"/>
        <v>14069.648599061056</v>
      </c>
      <c r="AJ142">
        <f t="shared" si="51"/>
        <v>13413.693424161673</v>
      </c>
      <c r="AK142">
        <f t="shared" si="52"/>
        <v>11027.550831200751</v>
      </c>
      <c r="AL142">
        <f t="shared" si="53"/>
        <v>15698.446711685327</v>
      </c>
      <c r="AW142">
        <f t="shared" ref="AW142:BD142" si="128">IF(AW141+AN265/B$74-AW141/B$75&lt;0,0,AW141+AN265/B$74-AW141/B$75)</f>
        <v>42.074206130538371</v>
      </c>
      <c r="AX142">
        <f t="shared" si="128"/>
        <v>72.470645992216546</v>
      </c>
      <c r="AY142">
        <f t="shared" si="128"/>
        <v>80.855622647885497</v>
      </c>
      <c r="AZ142">
        <f t="shared" si="128"/>
        <v>225.03668139328306</v>
      </c>
      <c r="BA142">
        <f t="shared" si="128"/>
        <v>572.64409747304967</v>
      </c>
      <c r="BB142">
        <f t="shared" si="128"/>
        <v>839.97344216902547</v>
      </c>
      <c r="BC142">
        <f t="shared" si="128"/>
        <v>831.07347108481213</v>
      </c>
      <c r="BD142">
        <f t="shared" si="128"/>
        <v>958.76535363714981</v>
      </c>
      <c r="BF142">
        <f t="shared" si="55"/>
        <v>32.077173230959318</v>
      </c>
      <c r="BG142">
        <f t="shared" si="72"/>
        <v>55.251273391575026</v>
      </c>
      <c r="BH142">
        <f t="shared" si="73"/>
        <v>61.643939432306837</v>
      </c>
      <c r="BI142">
        <f t="shared" si="74"/>
        <v>171.56688803530787</v>
      </c>
      <c r="BJ142">
        <f t="shared" si="75"/>
        <v>436.58111711814081</v>
      </c>
      <c r="BK142">
        <f t="shared" si="76"/>
        <v>640.39190304798444</v>
      </c>
      <c r="BL142">
        <f t="shared" si="77"/>
        <v>604.86234507598692</v>
      </c>
      <c r="BM142">
        <f t="shared" si="78"/>
        <v>697.79226686751144</v>
      </c>
      <c r="BO142">
        <f t="shared" si="56"/>
        <v>24.455482269559393</v>
      </c>
      <c r="BP142">
        <f t="shared" si="79"/>
        <v>42.123304540255823</v>
      </c>
      <c r="BQ142">
        <f t="shared" si="80"/>
        <v>46.997042319102377</v>
      </c>
      <c r="BR142">
        <f t="shared" si="81"/>
        <v>130.80176854054639</v>
      </c>
      <c r="BS142">
        <f t="shared" si="82"/>
        <v>332.84733950940517</v>
      </c>
      <c r="BT142">
        <f t="shared" si="83"/>
        <v>488.23201211928745</v>
      </c>
      <c r="BU142">
        <f t="shared" si="84"/>
        <v>440.22345970853473</v>
      </c>
      <c r="BV142">
        <f t="shared" si="85"/>
        <v>507.85069903974534</v>
      </c>
    </row>
    <row r="143" spans="1:74" hidden="1" x14ac:dyDescent="0.4">
      <c r="A143" s="9">
        <v>45</v>
      </c>
      <c r="B143" s="16">
        <f t="shared" si="108"/>
        <v>258195.63145958958</v>
      </c>
      <c r="C143" s="16">
        <f t="shared" si="109"/>
        <v>646928.83124075562</v>
      </c>
      <c r="D143" s="16">
        <f t="shared" si="110"/>
        <v>858092.54470213049</v>
      </c>
      <c r="E143" s="16">
        <f t="shared" si="111"/>
        <v>403450.67071938317</v>
      </c>
      <c r="F143" s="16">
        <f t="shared" si="112"/>
        <v>425526.87712670863</v>
      </c>
      <c r="G143" s="16">
        <f t="shared" si="113"/>
        <v>291149.96856037976</v>
      </c>
      <c r="H143" s="16">
        <f t="shared" si="114"/>
        <v>139496.0288926654</v>
      </c>
      <c r="I143" s="16">
        <f t="shared" si="115"/>
        <v>171810.47595266363</v>
      </c>
      <c r="J143" s="16">
        <f t="shared" si="24"/>
        <v>3194651.0286542764</v>
      </c>
      <c r="L143">
        <v>45</v>
      </c>
      <c r="M143">
        <f t="shared" si="99"/>
        <v>258195.63145958958</v>
      </c>
      <c r="N143">
        <f t="shared" si="100"/>
        <v>646928.83124075562</v>
      </c>
      <c r="O143">
        <f t="shared" si="101"/>
        <v>858092.54470213049</v>
      </c>
      <c r="P143">
        <f t="shared" si="102"/>
        <v>403450.67071938317</v>
      </c>
      <c r="Q143">
        <f t="shared" si="103"/>
        <v>425526.87712670863</v>
      </c>
      <c r="R143">
        <f t="shared" si="104"/>
        <v>291149.96856037976</v>
      </c>
      <c r="S143">
        <f t="shared" si="105"/>
        <v>139496.0288926654</v>
      </c>
      <c r="T143">
        <f t="shared" si="106"/>
        <v>171810.47595266363</v>
      </c>
      <c r="V143">
        <f t="shared" si="38"/>
        <v>2873.1038814354511</v>
      </c>
      <c r="W143">
        <f t="shared" si="39"/>
        <v>4948.7729761166975</v>
      </c>
      <c r="X143">
        <f t="shared" si="40"/>
        <v>8282.031604284035</v>
      </c>
      <c r="Y143">
        <f t="shared" si="41"/>
        <v>12805.822185735615</v>
      </c>
      <c r="Z143">
        <f t="shared" si="42"/>
        <v>26069.273480389355</v>
      </c>
      <c r="AA143">
        <f t="shared" si="43"/>
        <v>25846.305694575407</v>
      </c>
      <c r="AB143">
        <f t="shared" si="44"/>
        <v>22064.43538209999</v>
      </c>
      <c r="AC143">
        <f t="shared" si="45"/>
        <v>34894.616374323006</v>
      </c>
      <c r="AE143">
        <f t="shared" si="46"/>
        <v>1840.5768240599061</v>
      </c>
      <c r="AF143">
        <f t="shared" si="47"/>
        <v>3170.2984727525941</v>
      </c>
      <c r="AG143">
        <f t="shared" si="48"/>
        <v>5305.661074586993</v>
      </c>
      <c r="AH143">
        <f t="shared" si="49"/>
        <v>8203.7059921137043</v>
      </c>
      <c r="AI143">
        <f t="shared" si="50"/>
        <v>16700.579779980431</v>
      </c>
      <c r="AJ143">
        <f t="shared" si="51"/>
        <v>15921.965294600417</v>
      </c>
      <c r="AK143">
        <f t="shared" si="52"/>
        <v>13089.62992040865</v>
      </c>
      <c r="AL143">
        <f t="shared" si="53"/>
        <v>18633.954206959974</v>
      </c>
      <c r="AW143">
        <f t="shared" ref="AW143:BD143" si="129">IF(AW142+AN266/B$74-AW142/B$75&lt;0,0,AW142+AN266/B$74-AW142/B$75)</f>
        <v>49.941804554022468</v>
      </c>
      <c r="AX143">
        <f t="shared" si="129"/>
        <v>86.022177740391186</v>
      </c>
      <c r="AY143">
        <f t="shared" si="129"/>
        <v>95.975089603498532</v>
      </c>
      <c r="AZ143">
        <f t="shared" si="129"/>
        <v>267.11705325491198</v>
      </c>
      <c r="BA143">
        <f t="shared" si="129"/>
        <v>679.72475835392993</v>
      </c>
      <c r="BB143">
        <f t="shared" si="129"/>
        <v>997.0428474143996</v>
      </c>
      <c r="BC143">
        <f t="shared" si="129"/>
        <v>986.47887420001564</v>
      </c>
      <c r="BD143">
        <f t="shared" si="129"/>
        <v>1138.0507534038557</v>
      </c>
      <c r="BF143">
        <f t="shared" si="55"/>
        <v>38.075392970706744</v>
      </c>
      <c r="BG143">
        <f t="shared" si="72"/>
        <v>65.582896951959938</v>
      </c>
      <c r="BH143">
        <f t="shared" si="73"/>
        <v>73.170949361654039</v>
      </c>
      <c r="BI143">
        <f t="shared" si="74"/>
        <v>203.64876405009301</v>
      </c>
      <c r="BJ143">
        <f t="shared" si="75"/>
        <v>518.21890533108615</v>
      </c>
      <c r="BK143">
        <f t="shared" si="76"/>
        <v>760.14082652060915</v>
      </c>
      <c r="BL143">
        <f t="shared" si="77"/>
        <v>717.96790808039952</v>
      </c>
      <c r="BM143">
        <f t="shared" si="78"/>
        <v>828.27881025233069</v>
      </c>
      <c r="BO143">
        <f t="shared" si="56"/>
        <v>29.028496846399349</v>
      </c>
      <c r="BP143">
        <f t="shared" si="79"/>
        <v>50.000085851047338</v>
      </c>
      <c r="BQ143">
        <f t="shared" si="80"/>
        <v>55.785180587025053</v>
      </c>
      <c r="BR143">
        <f t="shared" si="81"/>
        <v>155.26084023740327</v>
      </c>
      <c r="BS143">
        <f t="shared" si="82"/>
        <v>395.08760607464654</v>
      </c>
      <c r="BT143">
        <f t="shared" si="83"/>
        <v>579.52794667650551</v>
      </c>
      <c r="BU143">
        <f t="shared" si="84"/>
        <v>522.54290239226088</v>
      </c>
      <c r="BV143">
        <f t="shared" si="85"/>
        <v>602.82148295362845</v>
      </c>
    </row>
    <row r="144" spans="1:74" hidden="1" x14ac:dyDescent="0.4">
      <c r="A144" s="9">
        <v>46</v>
      </c>
      <c r="B144" s="16">
        <f t="shared" si="108"/>
        <v>306476.50586713816</v>
      </c>
      <c r="C144" s="16">
        <f t="shared" si="109"/>
        <v>767900.2414663604</v>
      </c>
      <c r="D144" s="16">
        <f t="shared" si="110"/>
        <v>1018550.1719153216</v>
      </c>
      <c r="E144" s="16">
        <f t="shared" si="111"/>
        <v>478893.27620627126</v>
      </c>
      <c r="F144" s="16">
        <f t="shared" si="112"/>
        <v>505097.58711684431</v>
      </c>
      <c r="G144" s="16">
        <f t="shared" si="113"/>
        <v>345593.08592205157</v>
      </c>
      <c r="H144" s="16">
        <f t="shared" si="114"/>
        <v>165580.86314507079</v>
      </c>
      <c r="I144" s="16">
        <f t="shared" si="115"/>
        <v>203937.89795619965</v>
      </c>
      <c r="J144" s="16">
        <f t="shared" si="24"/>
        <v>3792029.6295952578</v>
      </c>
      <c r="L144">
        <v>46</v>
      </c>
      <c r="M144">
        <f t="shared" si="99"/>
        <v>306476.50586713816</v>
      </c>
      <c r="N144">
        <f t="shared" si="100"/>
        <v>767900.2414663604</v>
      </c>
      <c r="O144">
        <f t="shared" si="101"/>
        <v>1018550.1719153216</v>
      </c>
      <c r="P144">
        <f t="shared" si="102"/>
        <v>478893.27620627126</v>
      </c>
      <c r="Q144">
        <f t="shared" si="103"/>
        <v>505097.58711684431</v>
      </c>
      <c r="R144">
        <f t="shared" si="104"/>
        <v>345593.08592205157</v>
      </c>
      <c r="S144">
        <f t="shared" si="105"/>
        <v>165580.86314507079</v>
      </c>
      <c r="T144">
        <f t="shared" si="106"/>
        <v>203937.89795619965</v>
      </c>
      <c r="V144">
        <f t="shared" si="38"/>
        <v>3410.3552937746581</v>
      </c>
      <c r="W144">
        <f t="shared" si="39"/>
        <v>5874.1607728978024</v>
      </c>
      <c r="X144">
        <f t="shared" si="40"/>
        <v>9830.7167058531722</v>
      </c>
      <c r="Y144">
        <f t="shared" si="41"/>
        <v>15200.426188711612</v>
      </c>
      <c r="Z144">
        <f t="shared" si="42"/>
        <v>30944.055101233047</v>
      </c>
      <c r="AA144">
        <f t="shared" si="43"/>
        <v>30679.393813794803</v>
      </c>
      <c r="AB144">
        <f t="shared" si="44"/>
        <v>26190.33878423462</v>
      </c>
      <c r="AC144">
        <f t="shared" si="45"/>
        <v>41419.678833347651</v>
      </c>
      <c r="AE144">
        <f t="shared" si="46"/>
        <v>2184.7525098517544</v>
      </c>
      <c r="AF144">
        <f t="shared" si="47"/>
        <v>3763.1233072072951</v>
      </c>
      <c r="AG144">
        <f t="shared" si="48"/>
        <v>6297.7845844860076</v>
      </c>
      <c r="AH144">
        <f t="shared" si="49"/>
        <v>9737.7447233210096</v>
      </c>
      <c r="AI144">
        <f t="shared" si="50"/>
        <v>19823.477680116739</v>
      </c>
      <c r="AJ144">
        <f t="shared" si="51"/>
        <v>18899.267414592916</v>
      </c>
      <c r="AK144">
        <f t="shared" si="52"/>
        <v>15537.304137233561</v>
      </c>
      <c r="AL144">
        <f t="shared" si="53"/>
        <v>22118.38181425205</v>
      </c>
      <c r="AW144">
        <f t="shared" ref="AW144:BD144" si="130">IF(AW143+AN267/B$74-AW143/B$75&lt;0,0,AW143+AN267/B$74-AW143/B$75)</f>
        <v>59.280591722551563</v>
      </c>
      <c r="AX144">
        <f t="shared" si="130"/>
        <v>102.10775608231739</v>
      </c>
      <c r="AY144">
        <f t="shared" si="130"/>
        <v>113.92179664164848</v>
      </c>
      <c r="AZ144">
        <f t="shared" si="130"/>
        <v>317.06617567266335</v>
      </c>
      <c r="BA144">
        <f t="shared" si="130"/>
        <v>806.82879290239623</v>
      </c>
      <c r="BB144">
        <f t="shared" si="130"/>
        <v>1183.4832105283926</v>
      </c>
      <c r="BC144">
        <f t="shared" si="130"/>
        <v>1170.9440205357748</v>
      </c>
      <c r="BD144">
        <f t="shared" si="130"/>
        <v>1350.8608764095545</v>
      </c>
      <c r="BF144">
        <f t="shared" si="55"/>
        <v>45.195239920696181</v>
      </c>
      <c r="BG144">
        <f t="shared" si="72"/>
        <v>77.846465425018692</v>
      </c>
      <c r="BH144">
        <f t="shared" si="73"/>
        <v>86.853433506760723</v>
      </c>
      <c r="BI144">
        <f t="shared" si="74"/>
        <v>241.72973757298439</v>
      </c>
      <c r="BJ144">
        <f t="shared" si="75"/>
        <v>615.12241714479239</v>
      </c>
      <c r="BK144">
        <f t="shared" si="76"/>
        <v>902.28203905688326</v>
      </c>
      <c r="BL144">
        <f t="shared" si="77"/>
        <v>852.2233911402077</v>
      </c>
      <c r="BM144">
        <f t="shared" si="78"/>
        <v>983.16478182809317</v>
      </c>
      <c r="BO144">
        <f t="shared" si="56"/>
        <v>34.456634520983783</v>
      </c>
      <c r="BP144">
        <f t="shared" si="79"/>
        <v>59.3497725115949</v>
      </c>
      <c r="BQ144">
        <f t="shared" si="80"/>
        <v>66.21664185180245</v>
      </c>
      <c r="BR144">
        <f t="shared" si="81"/>
        <v>184.29359452501711</v>
      </c>
      <c r="BS144">
        <f t="shared" si="82"/>
        <v>468.96638562851024</v>
      </c>
      <c r="BT144">
        <f t="shared" si="83"/>
        <v>687.89567458296779</v>
      </c>
      <c r="BU144">
        <f t="shared" si="84"/>
        <v>620.25540523633015</v>
      </c>
      <c r="BV144">
        <f t="shared" si="85"/>
        <v>715.55014660297957</v>
      </c>
    </row>
    <row r="145" spans="1:74" hidden="1" x14ac:dyDescent="0.4">
      <c r="A145" s="9">
        <v>47</v>
      </c>
      <c r="B145" s="16">
        <f t="shared" si="108"/>
        <v>363785.5842779071</v>
      </c>
      <c r="C145" s="16">
        <f t="shared" si="109"/>
        <v>911492.50484501547</v>
      </c>
      <c r="D145" s="16">
        <f t="shared" si="110"/>
        <v>1209012.3135481372</v>
      </c>
      <c r="E145" s="16">
        <f t="shared" si="111"/>
        <v>568443.1496585384</v>
      </c>
      <c r="F145" s="16">
        <f t="shared" si="112"/>
        <v>599547.49329568271</v>
      </c>
      <c r="G145" s="16">
        <f t="shared" si="113"/>
        <v>410216.70593915158</v>
      </c>
      <c r="H145" s="16">
        <f t="shared" si="114"/>
        <v>196543.38877963737</v>
      </c>
      <c r="I145" s="16">
        <f t="shared" si="115"/>
        <v>242072.93526299382</v>
      </c>
      <c r="J145" s="16">
        <f t="shared" si="24"/>
        <v>4501114.0756070632</v>
      </c>
      <c r="L145">
        <v>47</v>
      </c>
      <c r="M145">
        <f t="shared" si="99"/>
        <v>363785.5842779071</v>
      </c>
      <c r="N145">
        <f t="shared" si="100"/>
        <v>911492.50484501547</v>
      </c>
      <c r="O145">
        <f t="shared" si="101"/>
        <v>1209012.3135481372</v>
      </c>
      <c r="P145">
        <f t="shared" si="102"/>
        <v>568443.1496585384</v>
      </c>
      <c r="Q145">
        <f t="shared" si="103"/>
        <v>599547.49329568271</v>
      </c>
      <c r="R145">
        <f t="shared" si="104"/>
        <v>410216.70593915158</v>
      </c>
      <c r="S145">
        <f t="shared" si="105"/>
        <v>196543.38877963737</v>
      </c>
      <c r="T145">
        <f t="shared" si="106"/>
        <v>242072.93526299382</v>
      </c>
      <c r="V145">
        <f t="shared" si="38"/>
        <v>4048.069164820502</v>
      </c>
      <c r="W145">
        <f t="shared" si="39"/>
        <v>6972.5899636828217</v>
      </c>
      <c r="X145">
        <f t="shared" si="40"/>
        <v>11668.995672589743</v>
      </c>
      <c r="Y145">
        <f t="shared" si="41"/>
        <v>18042.805293330035</v>
      </c>
      <c r="Z145">
        <f t="shared" si="42"/>
        <v>36730.388625040709</v>
      </c>
      <c r="AA145">
        <f t="shared" si="43"/>
        <v>36416.237427461179</v>
      </c>
      <c r="AB145">
        <f t="shared" si="44"/>
        <v>31087.758817613034</v>
      </c>
      <c r="AC145">
        <f t="shared" si="45"/>
        <v>49164.884765008261</v>
      </c>
      <c r="AE145">
        <f t="shared" si="46"/>
        <v>2593.286771159389</v>
      </c>
      <c r="AF145">
        <f t="shared" si="47"/>
        <v>4466.8024624374648</v>
      </c>
      <c r="AG145">
        <f t="shared" si="48"/>
        <v>7475.4286249417291</v>
      </c>
      <c r="AH145">
        <f t="shared" si="49"/>
        <v>11558.638545117878</v>
      </c>
      <c r="AI145">
        <f t="shared" si="50"/>
        <v>23530.336820488839</v>
      </c>
      <c r="AJ145">
        <f t="shared" si="51"/>
        <v>22433.305334353481</v>
      </c>
      <c r="AK145">
        <f t="shared" si="52"/>
        <v>18442.677222779304</v>
      </c>
      <c r="AL145">
        <f t="shared" si="53"/>
        <v>26254.374032629676</v>
      </c>
      <c r="AW145">
        <f t="shared" ref="AW145:BD145" si="131">IF(AW144+AN268/B$74-AW144/B$75&lt;0,0,AW144+AN268/B$74-AW144/B$75)</f>
        <v>70.365670223647982</v>
      </c>
      <c r="AX145">
        <f t="shared" si="131"/>
        <v>121.20123100984085</v>
      </c>
      <c r="AY145">
        <f t="shared" si="131"/>
        <v>135.2244190019143</v>
      </c>
      <c r="AZ145">
        <f t="shared" si="131"/>
        <v>376.35545307771372</v>
      </c>
      <c r="BA145">
        <f t="shared" si="131"/>
        <v>957.70043986784844</v>
      </c>
      <c r="BB145">
        <f t="shared" si="131"/>
        <v>1404.7867013756099</v>
      </c>
      <c r="BC145">
        <f t="shared" si="131"/>
        <v>1389.9028988061059</v>
      </c>
      <c r="BD145">
        <f t="shared" si="131"/>
        <v>1603.4647026840757</v>
      </c>
      <c r="BF145">
        <f t="shared" si="55"/>
        <v>53.64645100180941</v>
      </c>
      <c r="BG145">
        <f t="shared" si="72"/>
        <v>92.403239819397896</v>
      </c>
      <c r="BH145">
        <f t="shared" si="73"/>
        <v>103.09445138769337</v>
      </c>
      <c r="BI145">
        <f t="shared" si="74"/>
        <v>286.93160043279181</v>
      </c>
      <c r="BJ145">
        <f t="shared" si="75"/>
        <v>730.14624259935476</v>
      </c>
      <c r="BK145">
        <f t="shared" si="76"/>
        <v>1071.0027419397888</v>
      </c>
      <c r="BL145">
        <f t="shared" si="77"/>
        <v>1011.5837058379914</v>
      </c>
      <c r="BM145">
        <f t="shared" si="78"/>
        <v>1167.0128291188239</v>
      </c>
      <c r="BO145">
        <f t="shared" si="56"/>
        <v>40.899797760811225</v>
      </c>
      <c r="BP145">
        <f t="shared" si="79"/>
        <v>70.447788259649172</v>
      </c>
      <c r="BQ145">
        <f t="shared" si="80"/>
        <v>78.598716844777414</v>
      </c>
      <c r="BR145">
        <f t="shared" si="81"/>
        <v>218.7552803537975</v>
      </c>
      <c r="BS145">
        <f t="shared" si="82"/>
        <v>556.66000453827951</v>
      </c>
      <c r="BT145">
        <f t="shared" si="83"/>
        <v>816.52749326731714</v>
      </c>
      <c r="BU145">
        <f t="shared" si="84"/>
        <v>736.23939818826875</v>
      </c>
      <c r="BV145">
        <f t="shared" si="85"/>
        <v>849.35746421553631</v>
      </c>
    </row>
    <row r="146" spans="1:74" hidden="1" x14ac:dyDescent="0.4">
      <c r="A146" s="9">
        <v>48</v>
      </c>
      <c r="B146" s="16">
        <f t="shared" si="108"/>
        <v>431811.08109405765</v>
      </c>
      <c r="C146" s="16">
        <f t="shared" si="109"/>
        <v>1081935.5712170803</v>
      </c>
      <c r="D146" s="16">
        <f t="shared" si="110"/>
        <v>1435089.6152345261</v>
      </c>
      <c r="E146" s="16">
        <f t="shared" si="111"/>
        <v>674738.25682726922</v>
      </c>
      <c r="F146" s="16">
        <f t="shared" si="112"/>
        <v>711658.90688363835</v>
      </c>
      <c r="G146" s="16">
        <f t="shared" si="113"/>
        <v>486924.51523617387</v>
      </c>
      <c r="H146" s="16">
        <f t="shared" si="114"/>
        <v>233295.70180546344</v>
      </c>
      <c r="I146" s="16">
        <f t="shared" si="115"/>
        <v>287338.97217783006</v>
      </c>
      <c r="J146" s="16">
        <f t="shared" si="24"/>
        <v>5342792.6204760391</v>
      </c>
      <c r="L146">
        <v>48</v>
      </c>
      <c r="M146">
        <f t="shared" si="99"/>
        <v>431811.08109405765</v>
      </c>
      <c r="N146">
        <f t="shared" si="100"/>
        <v>1081935.5712170803</v>
      </c>
      <c r="O146">
        <f t="shared" si="101"/>
        <v>1435089.6152345261</v>
      </c>
      <c r="P146">
        <f t="shared" si="102"/>
        <v>674738.25682726922</v>
      </c>
      <c r="Q146">
        <f t="shared" si="103"/>
        <v>711658.90688363835</v>
      </c>
      <c r="R146">
        <f t="shared" si="104"/>
        <v>486924.51523617387</v>
      </c>
      <c r="S146">
        <f t="shared" si="105"/>
        <v>233295.70180546344</v>
      </c>
      <c r="T146">
        <f t="shared" si="106"/>
        <v>287338.97217783006</v>
      </c>
      <c r="V146">
        <f t="shared" si="38"/>
        <v>4805.0313095160836</v>
      </c>
      <c r="W146">
        <f t="shared" si="39"/>
        <v>8276.4181440064804</v>
      </c>
      <c r="X146">
        <f t="shared" si="40"/>
        <v>13851.020640821394</v>
      </c>
      <c r="Y146">
        <f t="shared" si="41"/>
        <v>21416.690480336096</v>
      </c>
      <c r="Z146">
        <f t="shared" si="42"/>
        <v>43598.728225247578</v>
      </c>
      <c r="AA146">
        <f t="shared" si="43"/>
        <v>43225.83283210019</v>
      </c>
      <c r="AB146">
        <f t="shared" si="44"/>
        <v>36900.963986771174</v>
      </c>
      <c r="AC146">
        <f t="shared" si="45"/>
        <v>58358.392929635476</v>
      </c>
      <c r="AE146">
        <f t="shared" si="46"/>
        <v>3078.2142357130933</v>
      </c>
      <c r="AF146">
        <f t="shared" si="47"/>
        <v>5302.0649628525844</v>
      </c>
      <c r="AG146">
        <f t="shared" si="48"/>
        <v>8873.284307491067</v>
      </c>
      <c r="AH146">
        <f t="shared" si="49"/>
        <v>13720.027461188596</v>
      </c>
      <c r="AI146">
        <f t="shared" si="50"/>
        <v>27930.354088672793</v>
      </c>
      <c r="AJ146">
        <f t="shared" si="51"/>
        <v>26628.184962285792</v>
      </c>
      <c r="AK146">
        <f t="shared" si="52"/>
        <v>21891.335839552139</v>
      </c>
      <c r="AL146">
        <f t="shared" si="53"/>
        <v>31163.769189567938</v>
      </c>
      <c r="AW146">
        <f t="shared" ref="AW146:BD146" si="132">IF(AW145+AN269/B$74-AW145/B$75&lt;0,0,AW145+AN269/B$74-AW145/B$75)</f>
        <v>83.523584999785811</v>
      </c>
      <c r="AX146">
        <f t="shared" si="132"/>
        <v>143.86505931307113</v>
      </c>
      <c r="AY146">
        <f t="shared" si="132"/>
        <v>160.51049067898015</v>
      </c>
      <c r="AZ146">
        <f t="shared" si="132"/>
        <v>446.73143274779784</v>
      </c>
      <c r="BA146">
        <f t="shared" si="132"/>
        <v>1136.7840857536783</v>
      </c>
      <c r="BB146">
        <f t="shared" si="132"/>
        <v>1667.4724905154512</v>
      </c>
      <c r="BC146">
        <f t="shared" si="132"/>
        <v>1649.8056155732668</v>
      </c>
      <c r="BD146">
        <f t="shared" si="132"/>
        <v>1903.3034570402197</v>
      </c>
      <c r="BF146">
        <f t="shared" si="55"/>
        <v>63.677982534912566</v>
      </c>
      <c r="BG146">
        <f t="shared" si="72"/>
        <v>109.68203453366368</v>
      </c>
      <c r="BH146">
        <f t="shared" si="73"/>
        <v>122.37243195622592</v>
      </c>
      <c r="BI146">
        <f t="shared" si="74"/>
        <v>340.58591201974502</v>
      </c>
      <c r="BJ146">
        <f t="shared" si="75"/>
        <v>866.67876096045097</v>
      </c>
      <c r="BK146">
        <f t="shared" si="76"/>
        <v>1271.2731176012812</v>
      </c>
      <c r="BL146">
        <f t="shared" si="77"/>
        <v>1200.7433023220487</v>
      </c>
      <c r="BM146">
        <f t="shared" si="78"/>
        <v>1385.2387659014498</v>
      </c>
      <c r="BO146">
        <f t="shared" si="56"/>
        <v>48.547789705410139</v>
      </c>
      <c r="BP146">
        <f t="shared" si="79"/>
        <v>83.621059195498418</v>
      </c>
      <c r="BQ146">
        <f t="shared" si="80"/>
        <v>93.296157570527001</v>
      </c>
      <c r="BR146">
        <f t="shared" si="81"/>
        <v>259.66107240119402</v>
      </c>
      <c r="BS146">
        <f t="shared" si="82"/>
        <v>660.75174737492466</v>
      </c>
      <c r="BT146">
        <f t="shared" si="83"/>
        <v>969.21264247080012</v>
      </c>
      <c r="BU146">
        <f t="shared" si="84"/>
        <v>873.91155201312995</v>
      </c>
      <c r="BV146">
        <f t="shared" si="85"/>
        <v>1008.1851466671801</v>
      </c>
    </row>
    <row r="147" spans="1:74" hidden="1" x14ac:dyDescent="0.4">
      <c r="A147" s="9">
        <v>49</v>
      </c>
      <c r="B147" s="16">
        <f t="shared" si="108"/>
        <v>512556.89563876629</v>
      </c>
      <c r="C147" s="16">
        <f t="shared" si="109"/>
        <v>1284250.3630502906</v>
      </c>
      <c r="D147" s="16">
        <f t="shared" si="110"/>
        <v>1703441.8762121079</v>
      </c>
      <c r="E147" s="16">
        <f t="shared" si="111"/>
        <v>800909.84560159082</v>
      </c>
      <c r="F147" s="16">
        <f t="shared" si="112"/>
        <v>844734.41288668965</v>
      </c>
      <c r="G147" s="16">
        <f t="shared" si="113"/>
        <v>577976.17723826168</v>
      </c>
      <c r="H147" s="16">
        <f t="shared" si="114"/>
        <v>276920.45414932084</v>
      </c>
      <c r="I147" s="16">
        <f t="shared" si="115"/>
        <v>341069.45843620494</v>
      </c>
      <c r="J147" s="16">
        <f t="shared" si="24"/>
        <v>6341859.4832132328</v>
      </c>
      <c r="L147">
        <v>49</v>
      </c>
      <c r="M147">
        <f t="shared" si="99"/>
        <v>512556.89563876629</v>
      </c>
      <c r="N147">
        <f t="shared" si="100"/>
        <v>1284250.3630502906</v>
      </c>
      <c r="O147">
        <f t="shared" si="101"/>
        <v>1703441.8762121079</v>
      </c>
      <c r="P147">
        <f t="shared" si="102"/>
        <v>800909.84560159082</v>
      </c>
      <c r="Q147">
        <f t="shared" si="103"/>
        <v>844734.41288668965</v>
      </c>
      <c r="R147">
        <f t="shared" si="104"/>
        <v>577976.17723826168</v>
      </c>
      <c r="S147">
        <f t="shared" si="105"/>
        <v>276920.45414932084</v>
      </c>
      <c r="T147">
        <f t="shared" si="106"/>
        <v>341069.45843620494</v>
      </c>
      <c r="V147">
        <f t="shared" si="38"/>
        <v>5703.540365878649</v>
      </c>
      <c r="W147">
        <f t="shared" si="39"/>
        <v>9824.0535656333614</v>
      </c>
      <c r="X147">
        <f t="shared" si="40"/>
        <v>16441.069838002633</v>
      </c>
      <c r="Y147">
        <f t="shared" si="41"/>
        <v>25421.469869761953</v>
      </c>
      <c r="Z147">
        <f t="shared" si="42"/>
        <v>51751.40187769469</v>
      </c>
      <c r="AA147">
        <f t="shared" si="43"/>
        <v>51308.777513342837</v>
      </c>
      <c r="AB147">
        <f t="shared" si="44"/>
        <v>43801.200051804728</v>
      </c>
      <c r="AC147">
        <f t="shared" si="45"/>
        <v>69271.026264651999</v>
      </c>
      <c r="AE147">
        <f t="shared" si="46"/>
        <v>3653.8199269807574</v>
      </c>
      <c r="AF147">
        <f t="shared" si="47"/>
        <v>6293.5160232372154</v>
      </c>
      <c r="AG147">
        <f t="shared" si="48"/>
        <v>10532.529751934509</v>
      </c>
      <c r="AH147">
        <f t="shared" si="49"/>
        <v>16285.581800904431</v>
      </c>
      <c r="AI147">
        <f t="shared" si="50"/>
        <v>33153.145467531052</v>
      </c>
      <c r="AJ147">
        <f t="shared" si="51"/>
        <v>31607.479323230109</v>
      </c>
      <c r="AK147">
        <f t="shared" si="52"/>
        <v>25984.870788793694</v>
      </c>
      <c r="AL147">
        <f t="shared" si="53"/>
        <v>36991.188562439558</v>
      </c>
      <c r="AW147">
        <f t="shared" ref="AW147:BD147" si="133">IF(AW146+AN270/B$74-AW146/B$75&lt;0,0,AW146+AN270/B$74-AW146/B$75)</f>
        <v>99.141942730791968</v>
      </c>
      <c r="AX147">
        <f t="shared" si="133"/>
        <v>170.76687346951235</v>
      </c>
      <c r="AY147">
        <f t="shared" si="133"/>
        <v>190.52489036034041</v>
      </c>
      <c r="AZ147">
        <f t="shared" si="133"/>
        <v>530.26725471183249</v>
      </c>
      <c r="BA147">
        <f t="shared" si="133"/>
        <v>1349.3551878473111</v>
      </c>
      <c r="BB147">
        <f t="shared" si="133"/>
        <v>1979.2787912063091</v>
      </c>
      <c r="BC147">
        <f t="shared" si="133"/>
        <v>1958.3084030311229</v>
      </c>
      <c r="BD147">
        <f t="shared" si="133"/>
        <v>2259.2098131384669</v>
      </c>
      <c r="BF147">
        <f t="shared" si="55"/>
        <v>75.585344013836519</v>
      </c>
      <c r="BG147">
        <f t="shared" si="72"/>
        <v>130.19184940130816</v>
      </c>
      <c r="BH147">
        <f t="shared" si="73"/>
        <v>145.25526718987845</v>
      </c>
      <c r="BI147">
        <f t="shared" si="74"/>
        <v>404.27322445657671</v>
      </c>
      <c r="BJ147">
        <f t="shared" si="75"/>
        <v>1028.7419558363872</v>
      </c>
      <c r="BK147">
        <f t="shared" si="76"/>
        <v>1508.992741349783</v>
      </c>
      <c r="BL147">
        <f t="shared" si="77"/>
        <v>1425.2744589476576</v>
      </c>
      <c r="BM147">
        <f t="shared" si="78"/>
        <v>1644.2711114708347</v>
      </c>
      <c r="BO147">
        <f t="shared" si="56"/>
        <v>57.625905403111595</v>
      </c>
      <c r="BP147">
        <f t="shared" si="79"/>
        <v>99.257644398397588</v>
      </c>
      <c r="BQ147">
        <f t="shared" si="80"/>
        <v>110.74192220194637</v>
      </c>
      <c r="BR147">
        <f t="shared" si="81"/>
        <v>308.21597617232464</v>
      </c>
      <c r="BS147">
        <f t="shared" si="82"/>
        <v>784.30795552624045</v>
      </c>
      <c r="BT147">
        <f t="shared" si="83"/>
        <v>1150.4489275490887</v>
      </c>
      <c r="BU147">
        <f t="shared" si="84"/>
        <v>1037.3274271675893</v>
      </c>
      <c r="BV147">
        <f t="shared" si="85"/>
        <v>1196.711956284315</v>
      </c>
    </row>
    <row r="148" spans="1:74" hidden="1" x14ac:dyDescent="0.4">
      <c r="A148" s="9">
        <v>50</v>
      </c>
      <c r="B148" s="16">
        <f t="shared" si="108"/>
        <v>608401.64314732887</v>
      </c>
      <c r="C148" s="16">
        <f t="shared" si="109"/>
        <v>1524396.6820866144</v>
      </c>
      <c r="D148" s="16">
        <f t="shared" si="110"/>
        <v>2021974.2341030184</v>
      </c>
      <c r="E148" s="16">
        <f t="shared" si="111"/>
        <v>950674.68650406587</v>
      </c>
      <c r="F148" s="16">
        <f t="shared" si="112"/>
        <v>1002694.157851235</v>
      </c>
      <c r="G148" s="16">
        <f t="shared" si="113"/>
        <v>686053.89747716126</v>
      </c>
      <c r="H148" s="16">
        <f t="shared" si="114"/>
        <v>328702.74648356281</v>
      </c>
      <c r="I148" s="16">
        <f t="shared" si="115"/>
        <v>404847.1900497094</v>
      </c>
      <c r="J148" s="16">
        <f t="shared" si="24"/>
        <v>7527745.2377026957</v>
      </c>
      <c r="L148">
        <v>50</v>
      </c>
      <c r="M148">
        <f t="shared" si="99"/>
        <v>608401.64314732887</v>
      </c>
      <c r="N148">
        <f t="shared" si="100"/>
        <v>1524396.6820866144</v>
      </c>
      <c r="O148">
        <f t="shared" si="101"/>
        <v>2021974.2341030184</v>
      </c>
      <c r="P148">
        <f t="shared" si="102"/>
        <v>950674.68650406587</v>
      </c>
      <c r="Q148">
        <f t="shared" si="103"/>
        <v>1002694.157851235</v>
      </c>
      <c r="R148">
        <f t="shared" si="104"/>
        <v>686053.89747716126</v>
      </c>
      <c r="S148">
        <f t="shared" si="105"/>
        <v>328702.74648356281</v>
      </c>
      <c r="T148">
        <f t="shared" si="106"/>
        <v>404847.1900497094</v>
      </c>
      <c r="V148">
        <f t="shared" si="38"/>
        <v>6770.0646696675549</v>
      </c>
      <c r="W148">
        <f t="shared" si="39"/>
        <v>11661.086569231284</v>
      </c>
      <c r="X148">
        <f t="shared" si="40"/>
        <v>19515.441094743845</v>
      </c>
      <c r="Y148">
        <f t="shared" si="41"/>
        <v>30175.11650235868</v>
      </c>
      <c r="Z148">
        <f t="shared" si="42"/>
        <v>61428.571550746608</v>
      </c>
      <c r="AA148">
        <f t="shared" si="43"/>
        <v>60903.179359149857</v>
      </c>
      <c r="AB148">
        <f t="shared" si="44"/>
        <v>51991.734596644885</v>
      </c>
      <c r="AC148">
        <f t="shared" si="45"/>
        <v>82224.249803602957</v>
      </c>
      <c r="AE148">
        <f t="shared" si="46"/>
        <v>4337.0600732800549</v>
      </c>
      <c r="AF148">
        <f t="shared" si="47"/>
        <v>7470.361870702598</v>
      </c>
      <c r="AG148">
        <f t="shared" si="48"/>
        <v>12502.043113957217</v>
      </c>
      <c r="AH148">
        <f t="shared" si="49"/>
        <v>19330.877823856936</v>
      </c>
      <c r="AI148">
        <f t="shared" si="50"/>
        <v>39352.564270918927</v>
      </c>
      <c r="AJ148">
        <f t="shared" si="51"/>
        <v>37517.868780263932</v>
      </c>
      <c r="AK148">
        <f t="shared" si="52"/>
        <v>30843.869678705796</v>
      </c>
      <c r="AL148">
        <f t="shared" si="53"/>
        <v>43908.296641485082</v>
      </c>
      <c r="AW148">
        <f t="shared" ref="AW148:BD148" si="134">IF(AW147+AN271/B$74-AW147/B$75&lt;0,0,AW147+AN271/B$74-AW147/B$75)</f>
        <v>117.68082997638071</v>
      </c>
      <c r="AX148">
        <f t="shared" si="134"/>
        <v>202.69914880457844</v>
      </c>
      <c r="AY148">
        <f t="shared" si="134"/>
        <v>226.15178411064295</v>
      </c>
      <c r="AZ148">
        <f t="shared" si="134"/>
        <v>629.42372244238993</v>
      </c>
      <c r="BA148">
        <f t="shared" si="134"/>
        <v>1601.6756789806975</v>
      </c>
      <c r="BB148">
        <f t="shared" si="134"/>
        <v>2349.3908120774727</v>
      </c>
      <c r="BC148">
        <f t="shared" si="134"/>
        <v>2324.4991568827122</v>
      </c>
      <c r="BD148">
        <f t="shared" si="134"/>
        <v>2681.6680869610764</v>
      </c>
      <c r="BF148">
        <f t="shared" si="55"/>
        <v>89.71930324400978</v>
      </c>
      <c r="BG148">
        <f t="shared" si="72"/>
        <v>154.53686384223067</v>
      </c>
      <c r="BH148">
        <f t="shared" si="73"/>
        <v>172.41704109215561</v>
      </c>
      <c r="BI148">
        <f t="shared" si="74"/>
        <v>479.86964260973014</v>
      </c>
      <c r="BJ148">
        <f t="shared" si="75"/>
        <v>1221.1098950429414</v>
      </c>
      <c r="BK148">
        <f t="shared" si="76"/>
        <v>1791.1643712636987</v>
      </c>
      <c r="BL148">
        <f t="shared" si="77"/>
        <v>1691.7914309893899</v>
      </c>
      <c r="BM148">
        <f t="shared" si="78"/>
        <v>1951.7404623046509</v>
      </c>
      <c r="BO148">
        <f t="shared" si="56"/>
        <v>68.401568569546555</v>
      </c>
      <c r="BP148">
        <f t="shared" si="79"/>
        <v>117.81816740014395</v>
      </c>
      <c r="BQ148">
        <f t="shared" si="80"/>
        <v>131.44992919470562</v>
      </c>
      <c r="BR148">
        <f t="shared" si="81"/>
        <v>365.85032514287593</v>
      </c>
      <c r="BS148">
        <f t="shared" si="82"/>
        <v>930.9683557123285</v>
      </c>
      <c r="BT148">
        <f t="shared" si="83"/>
        <v>1365.5752158295054</v>
      </c>
      <c r="BU148">
        <f t="shared" si="84"/>
        <v>1231.3009430576235</v>
      </c>
      <c r="BV148">
        <f t="shared" si="85"/>
        <v>1420.4915338775747</v>
      </c>
    </row>
    <row r="149" spans="1:74" hidden="1" x14ac:dyDescent="0.4">
      <c r="A149" s="9">
        <v>51</v>
      </c>
      <c r="B149" s="16">
        <f t="shared" si="108"/>
        <v>722168.72416294913</v>
      </c>
      <c r="C149" s="16">
        <f t="shared" si="109"/>
        <v>1809448.7735532611</v>
      </c>
      <c r="D149" s="16">
        <f t="shared" si="110"/>
        <v>2400070.0349504701</v>
      </c>
      <c r="E149" s="16">
        <f t="shared" si="111"/>
        <v>1128444.5615483001</v>
      </c>
      <c r="F149" s="16">
        <f t="shared" si="112"/>
        <v>1190191.3297852806</v>
      </c>
      <c r="G149" s="16">
        <f t="shared" si="113"/>
        <v>814341.43616887671</v>
      </c>
      <c r="H149" s="16">
        <f t="shared" si="114"/>
        <v>390167.98480179132</v>
      </c>
      <c r="I149" s="16">
        <f t="shared" si="115"/>
        <v>480550.9354095459</v>
      </c>
      <c r="J149" s="16">
        <f t="shared" si="24"/>
        <v>8935383.7803804744</v>
      </c>
      <c r="L149">
        <v>51</v>
      </c>
      <c r="M149">
        <f t="shared" si="99"/>
        <v>722168.72416294913</v>
      </c>
      <c r="N149">
        <f t="shared" si="100"/>
        <v>1809448.7735532611</v>
      </c>
      <c r="O149">
        <f t="shared" si="101"/>
        <v>2400070.0349504701</v>
      </c>
      <c r="P149">
        <f t="shared" si="102"/>
        <v>1128444.5615483001</v>
      </c>
      <c r="Q149">
        <f t="shared" si="103"/>
        <v>1190191.3297852806</v>
      </c>
      <c r="R149">
        <f t="shared" si="104"/>
        <v>814341.43616887671</v>
      </c>
      <c r="S149">
        <f t="shared" si="105"/>
        <v>390167.98480179132</v>
      </c>
      <c r="T149">
        <f t="shared" si="106"/>
        <v>480550.9354095459</v>
      </c>
      <c r="V149">
        <f t="shared" si="38"/>
        <v>8036.02196026807</v>
      </c>
      <c r="W149">
        <f t="shared" si="39"/>
        <v>13841.632587467027</v>
      </c>
      <c r="X149">
        <f t="shared" si="40"/>
        <v>23164.699431058831</v>
      </c>
      <c r="Y149">
        <f t="shared" si="41"/>
        <v>35817.663596780563</v>
      </c>
      <c r="Z149">
        <f t="shared" si="42"/>
        <v>72915.307911517841</v>
      </c>
      <c r="AA149">
        <f t="shared" si="43"/>
        <v>72291.670856806275</v>
      </c>
      <c r="AB149">
        <f t="shared" si="44"/>
        <v>61713.844898213873</v>
      </c>
      <c r="AC149">
        <f t="shared" si="45"/>
        <v>97599.640413194371</v>
      </c>
      <c r="AE149">
        <f t="shared" si="46"/>
        <v>5148.0616054092225</v>
      </c>
      <c r="AF149">
        <f t="shared" si="47"/>
        <v>8867.2701035454938</v>
      </c>
      <c r="AG149">
        <f t="shared" si="48"/>
        <v>14839.842440886092</v>
      </c>
      <c r="AH149">
        <f t="shared" si="49"/>
        <v>22945.624050024184</v>
      </c>
      <c r="AI149">
        <f t="shared" si="50"/>
        <v>46711.233364194821</v>
      </c>
      <c r="AJ149">
        <f t="shared" si="51"/>
        <v>44533.461953929705</v>
      </c>
      <c r="AK149">
        <f t="shared" si="52"/>
        <v>36611.469201780099</v>
      </c>
      <c r="AL149">
        <f t="shared" si="53"/>
        <v>52118.858033367484</v>
      </c>
      <c r="AW149">
        <f t="shared" ref="AW149:BD149" si="135">IF(AW148+AN272/B$74-AW148/B$75&lt;0,0,AW148+AN272/B$74-AW148/B$75)</f>
        <v>139.68636643526997</v>
      </c>
      <c r="AX149">
        <f t="shared" si="135"/>
        <v>240.60254828009391</v>
      </c>
      <c r="AY149">
        <f t="shared" si="135"/>
        <v>268.44067119181364</v>
      </c>
      <c r="AZ149">
        <f t="shared" si="135"/>
        <v>747.12179336078634</v>
      </c>
      <c r="BA149">
        <f t="shared" si="135"/>
        <v>1901.1784319456456</v>
      </c>
      <c r="BB149">
        <f t="shared" si="135"/>
        <v>2788.711335504976</v>
      </c>
      <c r="BC149">
        <f t="shared" si="135"/>
        <v>2759.1651482267707</v>
      </c>
      <c r="BD149">
        <f t="shared" si="135"/>
        <v>3183.1230844825509</v>
      </c>
      <c r="BF149">
        <f t="shared" si="55"/>
        <v>106.49621928343234</v>
      </c>
      <c r="BG149">
        <f t="shared" si="72"/>
        <v>183.43423481963933</v>
      </c>
      <c r="BH149">
        <f t="shared" si="73"/>
        <v>204.65788690324803</v>
      </c>
      <c r="BI149">
        <f t="shared" si="74"/>
        <v>569.60209050932599</v>
      </c>
      <c r="BJ149">
        <f t="shared" si="75"/>
        <v>1449.449365405595</v>
      </c>
      <c r="BK149">
        <f t="shared" si="76"/>
        <v>2126.1002357519628</v>
      </c>
      <c r="BL149">
        <f t="shared" si="77"/>
        <v>2008.1452939360513</v>
      </c>
      <c r="BM149">
        <f t="shared" si="78"/>
        <v>2316.7042746328634</v>
      </c>
      <c r="BO149">
        <f t="shared" si="56"/>
        <v>81.19220937422449</v>
      </c>
      <c r="BP149">
        <f t="shared" si="79"/>
        <v>139.84938526539599</v>
      </c>
      <c r="BQ149">
        <f t="shared" si="80"/>
        <v>156.03019633317564</v>
      </c>
      <c r="BR149">
        <f t="shared" si="81"/>
        <v>434.26191562298857</v>
      </c>
      <c r="BS149">
        <f t="shared" si="82"/>
        <v>1105.0532793106963</v>
      </c>
      <c r="BT149">
        <f t="shared" si="83"/>
        <v>1620.9287090900216</v>
      </c>
      <c r="BU149">
        <f t="shared" si="84"/>
        <v>1461.5461870235069</v>
      </c>
      <c r="BV149">
        <f t="shared" si="85"/>
        <v>1686.1159980911129</v>
      </c>
    </row>
    <row r="150" spans="1:74" hidden="1" x14ac:dyDescent="0.4">
      <c r="A150" s="9">
        <v>52</v>
      </c>
      <c r="B150" s="16">
        <f t="shared" si="108"/>
        <v>857209.4964458372</v>
      </c>
      <c r="C150" s="16">
        <f t="shared" si="109"/>
        <v>2147803.7197193075</v>
      </c>
      <c r="D150" s="16">
        <f t="shared" si="110"/>
        <v>2848867.248411072</v>
      </c>
      <c r="E150" s="16">
        <f t="shared" si="111"/>
        <v>1339456.2267883518</v>
      </c>
      <c r="F150" s="16">
        <f t="shared" si="112"/>
        <v>1412749.232060672</v>
      </c>
      <c r="G150" s="16">
        <f t="shared" si="113"/>
        <v>966617.89562046039</v>
      </c>
      <c r="H150" s="16">
        <f t="shared" si="114"/>
        <v>463126.815923649</v>
      </c>
      <c r="I150" s="16">
        <f t="shared" si="115"/>
        <v>570410.78016284306</v>
      </c>
      <c r="J150" s="16">
        <f t="shared" si="24"/>
        <v>10606241.415132193</v>
      </c>
      <c r="L150">
        <v>52</v>
      </c>
      <c r="M150">
        <f t="shared" si="99"/>
        <v>857209.4964458372</v>
      </c>
      <c r="N150">
        <f t="shared" si="100"/>
        <v>2147803.7197193075</v>
      </c>
      <c r="O150">
        <f t="shared" si="101"/>
        <v>2848867.248411072</v>
      </c>
      <c r="P150">
        <f t="shared" si="102"/>
        <v>1339456.2267883518</v>
      </c>
      <c r="Q150">
        <f t="shared" si="103"/>
        <v>1412749.232060672</v>
      </c>
      <c r="R150">
        <f t="shared" si="104"/>
        <v>966617.89562046039</v>
      </c>
      <c r="S150">
        <f t="shared" si="105"/>
        <v>463126.815923649</v>
      </c>
      <c r="T150">
        <f t="shared" si="106"/>
        <v>570410.78016284306</v>
      </c>
      <c r="V150">
        <f t="shared" si="38"/>
        <v>9538.704886415524</v>
      </c>
      <c r="W150">
        <f t="shared" si="39"/>
        <v>16429.926280793254</v>
      </c>
      <c r="X150">
        <f t="shared" si="40"/>
        <v>27496.344926366619</v>
      </c>
      <c r="Y150">
        <f t="shared" si="41"/>
        <v>42515.329656864327</v>
      </c>
      <c r="Z150">
        <f t="shared" si="42"/>
        <v>86549.987955344754</v>
      </c>
      <c r="AA150">
        <f t="shared" si="43"/>
        <v>85809.734898337541</v>
      </c>
      <c r="AB150">
        <f t="shared" si="44"/>
        <v>73253.925487483386</v>
      </c>
      <c r="AC150">
        <f t="shared" si="45"/>
        <v>115850.12730844638</v>
      </c>
      <c r="AE150">
        <f t="shared" si="46"/>
        <v>6110.7150570288377</v>
      </c>
      <c r="AF150">
        <f t="shared" si="47"/>
        <v>10525.390931519338</v>
      </c>
      <c r="AG150">
        <f t="shared" si="48"/>
        <v>17614.79477094367</v>
      </c>
      <c r="AH150">
        <f t="shared" si="49"/>
        <v>27236.303898942977</v>
      </c>
      <c r="AI150">
        <f t="shared" si="50"/>
        <v>55445.924879969163</v>
      </c>
      <c r="AJ150">
        <f t="shared" si="51"/>
        <v>52860.924624792679</v>
      </c>
      <c r="AK150">
        <f t="shared" si="52"/>
        <v>43457.571664443858</v>
      </c>
      <c r="AL150">
        <f t="shared" si="53"/>
        <v>61864.739971901814</v>
      </c>
      <c r="AW150">
        <f t="shared" ref="AW150:BD150" si="136">IF(AW149+AN273/B$74-AW149/B$75&lt;0,0,AW149+AN273/B$74-AW149/B$75)</f>
        <v>165.80679257369817</v>
      </c>
      <c r="AX150">
        <f t="shared" si="136"/>
        <v>285.59363260313029</v>
      </c>
      <c r="AY150">
        <f t="shared" si="136"/>
        <v>318.63730027848328</v>
      </c>
      <c r="AZ150">
        <f t="shared" si="136"/>
        <v>886.82862458496038</v>
      </c>
      <c r="BA150">
        <f t="shared" si="136"/>
        <v>2256.6862175291508</v>
      </c>
      <c r="BB150">
        <f t="shared" si="136"/>
        <v>3310.1818924001154</v>
      </c>
      <c r="BC150">
        <f t="shared" si="136"/>
        <v>3275.1107957314775</v>
      </c>
      <c r="BD150">
        <f t="shared" si="136"/>
        <v>3778.346701584187</v>
      </c>
      <c r="BF150">
        <f t="shared" si="55"/>
        <v>126.41030757453493</v>
      </c>
      <c r="BG150">
        <f t="shared" si="72"/>
        <v>217.7352228959121</v>
      </c>
      <c r="BH150">
        <f t="shared" si="73"/>
        <v>242.92755747638734</v>
      </c>
      <c r="BI150">
        <f t="shared" si="74"/>
        <v>676.11391222020222</v>
      </c>
      <c r="BJ150">
        <f t="shared" si="75"/>
        <v>1720.4868053296254</v>
      </c>
      <c r="BK150">
        <f t="shared" si="76"/>
        <v>2523.6668956037702</v>
      </c>
      <c r="BL150">
        <f t="shared" si="77"/>
        <v>2383.6552210814107</v>
      </c>
      <c r="BM150">
        <f t="shared" si="78"/>
        <v>2749.9136795577074</v>
      </c>
      <c r="BO150">
        <f t="shared" si="56"/>
        <v>96.374615319749182</v>
      </c>
      <c r="BP150">
        <f t="shared" si="79"/>
        <v>166.00029499794201</v>
      </c>
      <c r="BQ150">
        <f t="shared" si="80"/>
        <v>185.20681067521909</v>
      </c>
      <c r="BR150">
        <f t="shared" si="81"/>
        <v>515.46602055479093</v>
      </c>
      <c r="BS150">
        <f t="shared" si="82"/>
        <v>1311.6909309676355</v>
      </c>
      <c r="BT150">
        <f t="shared" si="83"/>
        <v>1924.0316250871865</v>
      </c>
      <c r="BU150">
        <f t="shared" si="84"/>
        <v>1734.8457404797791</v>
      </c>
      <c r="BV150">
        <f t="shared" si="85"/>
        <v>2001.4101363619882</v>
      </c>
    </row>
    <row r="151" spans="1:74" hidden="1" x14ac:dyDescent="0.4">
      <c r="A151" s="9">
        <v>53</v>
      </c>
      <c r="B151" s="16">
        <f t="shared" si="108"/>
        <v>1017501.9994788984</v>
      </c>
      <c r="C151" s="16">
        <f t="shared" si="109"/>
        <v>2549428.8016683152</v>
      </c>
      <c r="D151" s="16">
        <f t="shared" si="110"/>
        <v>3381586.5707588661</v>
      </c>
      <c r="E151" s="16">
        <f t="shared" si="111"/>
        <v>1589925.6770048202</v>
      </c>
      <c r="F151" s="16">
        <f t="shared" si="112"/>
        <v>1676923.9892279224</v>
      </c>
      <c r="G151" s="16">
        <f t="shared" si="113"/>
        <v>1147369.0452612108</v>
      </c>
      <c r="H151" s="16">
        <f t="shared" si="114"/>
        <v>549728.46564163489</v>
      </c>
      <c r="I151" s="16">
        <f t="shared" si="115"/>
        <v>677073.82121458254</v>
      </c>
      <c r="J151" s="16">
        <f t="shared" si="24"/>
        <v>12589538.370256251</v>
      </c>
      <c r="L151">
        <v>53</v>
      </c>
      <c r="M151">
        <f t="shared" si="99"/>
        <v>1017501.9994788984</v>
      </c>
      <c r="N151">
        <f t="shared" si="100"/>
        <v>2549428.8016683152</v>
      </c>
      <c r="O151">
        <f t="shared" si="101"/>
        <v>3381586.5707588661</v>
      </c>
      <c r="P151">
        <f t="shared" si="102"/>
        <v>1589925.6770048202</v>
      </c>
      <c r="Q151">
        <f t="shared" si="103"/>
        <v>1676923.9892279224</v>
      </c>
      <c r="R151">
        <f t="shared" si="104"/>
        <v>1147369.0452612108</v>
      </c>
      <c r="S151">
        <f t="shared" si="105"/>
        <v>549728.46564163489</v>
      </c>
      <c r="T151">
        <f t="shared" si="106"/>
        <v>677073.82121458254</v>
      </c>
      <c r="V151">
        <f t="shared" si="38"/>
        <v>11322.379575365079</v>
      </c>
      <c r="W151">
        <f t="shared" si="39"/>
        <v>19502.213766077912</v>
      </c>
      <c r="X151">
        <f t="shared" si="40"/>
        <v>32637.979463528274</v>
      </c>
      <c r="Y151">
        <f t="shared" si="41"/>
        <v>50465.4149466706</v>
      </c>
      <c r="Z151">
        <f t="shared" si="42"/>
        <v>102734.2629363951</v>
      </c>
      <c r="AA151">
        <f t="shared" si="43"/>
        <v>101855.58745644178</v>
      </c>
      <c r="AB151">
        <f t="shared" si="44"/>
        <v>86951.9247774127</v>
      </c>
      <c r="AC151">
        <f t="shared" si="45"/>
        <v>137513.33446975949</v>
      </c>
      <c r="AE151">
        <f t="shared" si="46"/>
        <v>7253.3783334910668</v>
      </c>
      <c r="AF151">
        <f t="shared" si="47"/>
        <v>12493.56938127731</v>
      </c>
      <c r="AG151">
        <f t="shared" si="48"/>
        <v>20908.644822751321</v>
      </c>
      <c r="AH151">
        <f t="shared" si="49"/>
        <v>32329.312484916758</v>
      </c>
      <c r="AI151">
        <f t="shared" si="50"/>
        <v>65813.945905094355</v>
      </c>
      <c r="AJ151">
        <f t="shared" si="51"/>
        <v>62745.567706856134</v>
      </c>
      <c r="AK151">
        <f t="shared" si="52"/>
        <v>51583.849979818275</v>
      </c>
      <c r="AL151">
        <f t="shared" si="53"/>
        <v>73433.037258304219</v>
      </c>
      <c r="AW151">
        <f t="shared" ref="AW151:BD151" si="137">IF(AW150+AN274/B$74-AW150/B$75&lt;0,0,AW150+AN274/B$74-AW150/B$75)</f>
        <v>196.81156553375291</v>
      </c>
      <c r="AX151">
        <f t="shared" si="137"/>
        <v>338.99775194137499</v>
      </c>
      <c r="AY151">
        <f t="shared" si="137"/>
        <v>378.22036680061035</v>
      </c>
      <c r="AZ151">
        <f t="shared" si="137"/>
        <v>1052.6597086614038</v>
      </c>
      <c r="BA151">
        <f t="shared" si="137"/>
        <v>2678.6716062488363</v>
      </c>
      <c r="BB151">
        <f t="shared" si="137"/>
        <v>3929.1639945930469</v>
      </c>
      <c r="BC151">
        <f t="shared" si="137"/>
        <v>3887.5348590518443</v>
      </c>
      <c r="BD151">
        <f t="shared" si="137"/>
        <v>4484.8730755314873</v>
      </c>
      <c r="BF151">
        <f t="shared" si="55"/>
        <v>150.04819857403285</v>
      </c>
      <c r="BG151">
        <f t="shared" si="72"/>
        <v>258.45026872024306</v>
      </c>
      <c r="BH151">
        <f t="shared" si="73"/>
        <v>288.35340315764495</v>
      </c>
      <c r="BI151">
        <f t="shared" si="74"/>
        <v>802.54273963905712</v>
      </c>
      <c r="BJ151">
        <f t="shared" si="75"/>
        <v>2042.2064526493407</v>
      </c>
      <c r="BK151">
        <f t="shared" si="76"/>
        <v>2995.5758936815769</v>
      </c>
      <c r="BL151">
        <f t="shared" si="77"/>
        <v>2829.3830084064443</v>
      </c>
      <c r="BM151">
        <f t="shared" si="78"/>
        <v>3264.1301905709479</v>
      </c>
      <c r="BO151">
        <f t="shared" si="56"/>
        <v>114.39603067262064</v>
      </c>
      <c r="BP151">
        <f t="shared" si="79"/>
        <v>197.04125173672409</v>
      </c>
      <c r="BQ151">
        <f t="shared" si="80"/>
        <v>219.83925875592007</v>
      </c>
      <c r="BR151">
        <f t="shared" si="81"/>
        <v>611.85475555403775</v>
      </c>
      <c r="BS151">
        <f t="shared" si="82"/>
        <v>1556.9684555848294</v>
      </c>
      <c r="BT151">
        <f t="shared" si="83"/>
        <v>2283.8127873971366</v>
      </c>
      <c r="BU151">
        <f t="shared" si="84"/>
        <v>2059.2504807805949</v>
      </c>
      <c r="BV151">
        <f t="shared" si="85"/>
        <v>2375.6619079598477</v>
      </c>
    </row>
    <row r="152" spans="1:74" hidden="1" x14ac:dyDescent="0.4">
      <c r="A152" s="9">
        <v>54</v>
      </c>
      <c r="B152" s="16">
        <f t="shared" si="108"/>
        <v>1207768.139802651</v>
      </c>
      <c r="C152" s="16">
        <f t="shared" si="109"/>
        <v>3026155.1160854497</v>
      </c>
      <c r="D152" s="16">
        <f t="shared" si="110"/>
        <v>4013920.8809798136</v>
      </c>
      <c r="E152" s="16">
        <f t="shared" si="111"/>
        <v>1887231.2568663468</v>
      </c>
      <c r="F152" s="16">
        <f t="shared" si="112"/>
        <v>1990497.6777416656</v>
      </c>
      <c r="G152" s="16">
        <f t="shared" si="113"/>
        <v>1361919.4637179826</v>
      </c>
      <c r="H152" s="16">
        <f t="shared" si="114"/>
        <v>652524.05074839585</v>
      </c>
      <c r="I152" s="16">
        <f t="shared" si="115"/>
        <v>803682.14507313911</v>
      </c>
      <c r="J152" s="16">
        <f t="shared" si="24"/>
        <v>14943698.731015444</v>
      </c>
      <c r="L152">
        <v>54</v>
      </c>
      <c r="M152">
        <f t="shared" si="99"/>
        <v>1207768.139802651</v>
      </c>
      <c r="N152">
        <f t="shared" si="100"/>
        <v>3026155.1160854497</v>
      </c>
      <c r="O152">
        <f t="shared" si="101"/>
        <v>4013920.8809798136</v>
      </c>
      <c r="P152">
        <f t="shared" si="102"/>
        <v>1887231.2568663468</v>
      </c>
      <c r="Q152">
        <f t="shared" si="103"/>
        <v>1990497.6777416656</v>
      </c>
      <c r="R152">
        <f t="shared" si="104"/>
        <v>1361919.4637179826</v>
      </c>
      <c r="S152">
        <f t="shared" si="105"/>
        <v>652524.05074839585</v>
      </c>
      <c r="T152">
        <f t="shared" si="106"/>
        <v>803682.14507313911</v>
      </c>
      <c r="V152">
        <f t="shared" si="38"/>
        <v>13439.589627226207</v>
      </c>
      <c r="W152">
        <f t="shared" si="39"/>
        <v>23148.998679465101</v>
      </c>
      <c r="X152">
        <f t="shared" si="40"/>
        <v>38741.065633061764</v>
      </c>
      <c r="Y152">
        <f t="shared" si="41"/>
        <v>59902.113573954412</v>
      </c>
      <c r="Z152">
        <f t="shared" si="42"/>
        <v>121944.89023533606</v>
      </c>
      <c r="AA152">
        <f t="shared" si="43"/>
        <v>120901.90825542119</v>
      </c>
      <c r="AB152">
        <f t="shared" si="44"/>
        <v>103211.35928447799</v>
      </c>
      <c r="AC152">
        <f t="shared" si="45"/>
        <v>163227.41800364869</v>
      </c>
      <c r="AE152">
        <f t="shared" si="46"/>
        <v>8609.7120807824031</v>
      </c>
      <c r="AF152">
        <f t="shared" si="47"/>
        <v>14829.784176210844</v>
      </c>
      <c r="AG152">
        <f t="shared" si="48"/>
        <v>24818.42303634364</v>
      </c>
      <c r="AH152">
        <f t="shared" si="49"/>
        <v>38374.679972168036</v>
      </c>
      <c r="AI152">
        <f t="shared" si="50"/>
        <v>78120.718248861274</v>
      </c>
      <c r="AJ152">
        <f t="shared" si="51"/>
        <v>74478.573631731822</v>
      </c>
      <c r="AK152">
        <f t="shared" si="52"/>
        <v>61229.688560980387</v>
      </c>
      <c r="AL152">
        <f t="shared" si="53"/>
        <v>87164.52951790177</v>
      </c>
      <c r="AW152">
        <f t="shared" ref="AW152:BD152" si="138">IF(AW151+AN275/B$74-AW151/B$75&lt;0,0,AW151+AN275/B$74-AW151/B$75)</f>
        <v>233.61402585000405</v>
      </c>
      <c r="AX152">
        <f t="shared" si="138"/>
        <v>402.3880881712912</v>
      </c>
      <c r="AY152">
        <f t="shared" si="138"/>
        <v>448.9450724459715</v>
      </c>
      <c r="AZ152">
        <f t="shared" si="138"/>
        <v>1249.5001080020811</v>
      </c>
      <c r="BA152">
        <f t="shared" si="138"/>
        <v>3179.5654699904708</v>
      </c>
      <c r="BB152">
        <f t="shared" si="138"/>
        <v>4663.8916551753427</v>
      </c>
      <c r="BC152">
        <f t="shared" si="138"/>
        <v>4614.4781648810931</v>
      </c>
      <c r="BD152">
        <f t="shared" si="138"/>
        <v>5323.5151067307561</v>
      </c>
      <c r="BF152">
        <f t="shared" si="55"/>
        <v>178.10621874986487</v>
      </c>
      <c r="BG152">
        <f t="shared" si="72"/>
        <v>306.77875865292219</v>
      </c>
      <c r="BH152">
        <f t="shared" si="73"/>
        <v>342.27358134342415</v>
      </c>
      <c r="BI152">
        <f t="shared" si="74"/>
        <v>952.61292105246514</v>
      </c>
      <c r="BJ152">
        <f t="shared" si="75"/>
        <v>2424.0855448090379</v>
      </c>
      <c r="BK152">
        <f t="shared" si="76"/>
        <v>3555.7287542284594</v>
      </c>
      <c r="BL152">
        <f t="shared" si="77"/>
        <v>3358.4589337291445</v>
      </c>
      <c r="BM152">
        <f t="shared" si="78"/>
        <v>3874.5016330512171</v>
      </c>
      <c r="BO152">
        <f t="shared" si="56"/>
        <v>135.78733141346794</v>
      </c>
      <c r="BP152">
        <f t="shared" si="79"/>
        <v>233.88666192683544</v>
      </c>
      <c r="BQ152">
        <f t="shared" si="80"/>
        <v>260.94774539695499</v>
      </c>
      <c r="BR152">
        <f t="shared" si="81"/>
        <v>726.26754600504933</v>
      </c>
      <c r="BS152">
        <f t="shared" si="82"/>
        <v>1848.1112538235363</v>
      </c>
      <c r="BT152">
        <f t="shared" si="83"/>
        <v>2710.8706511678001</v>
      </c>
      <c r="BU152">
        <f t="shared" si="84"/>
        <v>2444.3167445935196</v>
      </c>
      <c r="BV152">
        <f t="shared" si="85"/>
        <v>2819.8960492653978</v>
      </c>
    </row>
    <row r="153" spans="1:74" hidden="1" x14ac:dyDescent="0.4">
      <c r="A153" s="9">
        <v>55</v>
      </c>
      <c r="B153" s="16">
        <f t="shared" si="108"/>
        <v>1433612.7892322708</v>
      </c>
      <c r="C153" s="16">
        <f t="shared" si="109"/>
        <v>3592026.0964407045</v>
      </c>
      <c r="D153" s="16">
        <f t="shared" si="110"/>
        <v>4764497.5225786241</v>
      </c>
      <c r="E153" s="16">
        <f t="shared" si="111"/>
        <v>2240131.0126665332</v>
      </c>
      <c r="F153" s="16">
        <f t="shared" si="112"/>
        <v>2362707.570853678</v>
      </c>
      <c r="G153" s="16">
        <f t="shared" si="113"/>
        <v>1616589.3905840965</v>
      </c>
      <c r="H153" s="16">
        <f t="shared" si="114"/>
        <v>774541.72999413835</v>
      </c>
      <c r="I153" s="16">
        <f t="shared" si="115"/>
        <v>953965.38763039536</v>
      </c>
      <c r="J153" s="16">
        <f t="shared" si="24"/>
        <v>17738071.499980439</v>
      </c>
      <c r="L153">
        <v>55</v>
      </c>
      <c r="M153">
        <f t="shared" si="99"/>
        <v>1433612.7892322708</v>
      </c>
      <c r="N153">
        <f t="shared" si="100"/>
        <v>3592026.0964407045</v>
      </c>
      <c r="O153">
        <f t="shared" si="101"/>
        <v>4764497.5225786241</v>
      </c>
      <c r="P153">
        <f t="shared" si="102"/>
        <v>2240131.0126665332</v>
      </c>
      <c r="Q153">
        <f t="shared" si="103"/>
        <v>2362707.570853678</v>
      </c>
      <c r="R153">
        <f t="shared" si="104"/>
        <v>1616589.3905840965</v>
      </c>
      <c r="S153">
        <f t="shared" si="105"/>
        <v>774541.72999413835</v>
      </c>
      <c r="T153">
        <f t="shared" si="106"/>
        <v>953965.38763039536</v>
      </c>
      <c r="V153">
        <f t="shared" si="38"/>
        <v>15952.703947608152</v>
      </c>
      <c r="W153">
        <f t="shared" si="39"/>
        <v>27477.708238126928</v>
      </c>
      <c r="X153">
        <f t="shared" si="40"/>
        <v>45985.388527569565</v>
      </c>
      <c r="Y153">
        <f t="shared" si="41"/>
        <v>71103.412394781641</v>
      </c>
      <c r="Z153">
        <f t="shared" si="42"/>
        <v>144747.77770795586</v>
      </c>
      <c r="AA153">
        <f t="shared" si="43"/>
        <v>143509.76499994763</v>
      </c>
      <c r="AB153">
        <f t="shared" si="44"/>
        <v>122511.20044335499</v>
      </c>
      <c r="AC153">
        <f t="shared" si="45"/>
        <v>193749.86498510645</v>
      </c>
      <c r="AE153">
        <f t="shared" si="46"/>
        <v>10219.671262930338</v>
      </c>
      <c r="AF153">
        <f t="shared" si="47"/>
        <v>17602.855677295596</v>
      </c>
      <c r="AG153">
        <f t="shared" si="48"/>
        <v>29459.303901916344</v>
      </c>
      <c r="AH153">
        <f t="shared" si="49"/>
        <v>45550.491172763497</v>
      </c>
      <c r="AI153">
        <f t="shared" si="50"/>
        <v>92728.775577686203</v>
      </c>
      <c r="AJ153">
        <f t="shared" si="51"/>
        <v>88405.574018838641</v>
      </c>
      <c r="AK153">
        <f t="shared" si="52"/>
        <v>72679.235121934267</v>
      </c>
      <c r="AL153">
        <f t="shared" si="53"/>
        <v>103463.71990770467</v>
      </c>
      <c r="AW153">
        <f t="shared" ref="AW153:BD153" si="139">IF(AW152+AN276/B$74-AW152/B$75&lt;0,0,AW152+AN276/B$74-AW152/B$75)</f>
        <v>277.29830269201534</v>
      </c>
      <c r="AX153">
        <f t="shared" si="139"/>
        <v>477.63199776809176</v>
      </c>
      <c r="AY153">
        <f t="shared" si="139"/>
        <v>532.89483000110545</v>
      </c>
      <c r="AZ153">
        <f t="shared" si="139"/>
        <v>1483.1483593580688</v>
      </c>
      <c r="BA153">
        <f t="shared" si="139"/>
        <v>3774.1231714083851</v>
      </c>
      <c r="BB153">
        <f t="shared" si="139"/>
        <v>5536.0085271713706</v>
      </c>
      <c r="BC153">
        <f t="shared" si="139"/>
        <v>5477.3550547804771</v>
      </c>
      <c r="BD153">
        <f t="shared" si="139"/>
        <v>6318.9775664930094</v>
      </c>
      <c r="BF153">
        <f t="shared" si="55"/>
        <v>211.41090300994838</v>
      </c>
      <c r="BG153">
        <f t="shared" si="72"/>
        <v>364.14435636394359</v>
      </c>
      <c r="BH153">
        <f t="shared" si="73"/>
        <v>406.27647600495254</v>
      </c>
      <c r="BI153">
        <f t="shared" si="74"/>
        <v>1130.7452332222347</v>
      </c>
      <c r="BJ153">
        <f t="shared" si="75"/>
        <v>2877.3734999178978</v>
      </c>
      <c r="BK153">
        <f t="shared" si="76"/>
        <v>4220.6264947965892</v>
      </c>
      <c r="BL153">
        <f t="shared" si="77"/>
        <v>3986.4685493051188</v>
      </c>
      <c r="BM153">
        <f t="shared" si="78"/>
        <v>4599.0083698909866</v>
      </c>
      <c r="BO153">
        <f t="shared" si="56"/>
        <v>161.17866381530609</v>
      </c>
      <c r="BP153">
        <f t="shared" si="79"/>
        <v>277.62191996248748</v>
      </c>
      <c r="BQ153">
        <f t="shared" si="80"/>
        <v>309.74324696483654</v>
      </c>
      <c r="BR153">
        <f t="shared" si="81"/>
        <v>862.07477103349891</v>
      </c>
      <c r="BS153">
        <f t="shared" si="82"/>
        <v>2193.6958284148373</v>
      </c>
      <c r="BT153">
        <f t="shared" si="83"/>
        <v>3217.7855130041953</v>
      </c>
      <c r="BU153">
        <f t="shared" si="84"/>
        <v>2901.3878391613316</v>
      </c>
      <c r="BV153">
        <f t="shared" si="85"/>
        <v>3347.1988411583075</v>
      </c>
    </row>
    <row r="154" spans="1:74" hidden="1" x14ac:dyDescent="0.4">
      <c r="A154" s="9">
        <v>56</v>
      </c>
      <c r="B154" s="16">
        <f t="shared" si="108"/>
        <v>1701688.8935207033</v>
      </c>
      <c r="C154" s="16">
        <f t="shared" si="109"/>
        <v>4263711.2053269623</v>
      </c>
      <c r="D154" s="16">
        <f t="shared" si="110"/>
        <v>5655427.0290241949</v>
      </c>
      <c r="E154" s="16">
        <f t="shared" si="111"/>
        <v>2659020.6873972807</v>
      </c>
      <c r="F154" s="16">
        <f t="shared" si="112"/>
        <v>2804518.2507838081</v>
      </c>
      <c r="G154" s="16">
        <f t="shared" si="113"/>
        <v>1918880.9084310278</v>
      </c>
      <c r="H154" s="16">
        <f t="shared" si="114"/>
        <v>919375.90777574491</v>
      </c>
      <c r="I154" s="16">
        <f t="shared" si="115"/>
        <v>1132350.6020081998</v>
      </c>
      <c r="J154" s="16">
        <f t="shared" si="24"/>
        <v>21054973.48426792</v>
      </c>
      <c r="L154">
        <v>56</v>
      </c>
      <c r="M154">
        <f t="shared" si="99"/>
        <v>1701688.8935207033</v>
      </c>
      <c r="N154">
        <f t="shared" si="100"/>
        <v>4263711.2053269623</v>
      </c>
      <c r="O154">
        <f t="shared" si="101"/>
        <v>5655427.0290241949</v>
      </c>
      <c r="P154">
        <f t="shared" si="102"/>
        <v>2659020.6873972807</v>
      </c>
      <c r="Q154">
        <f t="shared" si="103"/>
        <v>2804518.2507838081</v>
      </c>
      <c r="R154">
        <f t="shared" si="104"/>
        <v>1918880.9084310278</v>
      </c>
      <c r="S154">
        <f t="shared" si="105"/>
        <v>919375.90777574491</v>
      </c>
      <c r="T154">
        <f t="shared" si="106"/>
        <v>1132350.6020081998</v>
      </c>
      <c r="V154">
        <f t="shared" si="38"/>
        <v>18935.75401472695</v>
      </c>
      <c r="W154">
        <f t="shared" si="39"/>
        <v>32615.857837919692</v>
      </c>
      <c r="X154">
        <f t="shared" si="40"/>
        <v>54584.351862197094</v>
      </c>
      <c r="Y154">
        <f t="shared" si="41"/>
        <v>84399.279967653536</v>
      </c>
      <c r="Z154">
        <f t="shared" si="42"/>
        <v>171814.65423403558</v>
      </c>
      <c r="AA154">
        <f t="shared" si="43"/>
        <v>170345.14134246067</v>
      </c>
      <c r="AB154">
        <f t="shared" si="44"/>
        <v>145419.98417728237</v>
      </c>
      <c r="AC154">
        <f t="shared" si="45"/>
        <v>229979.80755906482</v>
      </c>
      <c r="AE154">
        <f t="shared" si="46"/>
        <v>12130.682157822943</v>
      </c>
      <c r="AF154">
        <f t="shared" si="47"/>
        <v>20894.473197572705</v>
      </c>
      <c r="AG154">
        <f t="shared" si="48"/>
        <v>34967.998777134082</v>
      </c>
      <c r="AH154">
        <f t="shared" si="49"/>
        <v>54068.131580102876</v>
      </c>
      <c r="AI154">
        <f t="shared" si="50"/>
        <v>110068.44295444275</v>
      </c>
      <c r="AJ154">
        <f t="shared" si="51"/>
        <v>104936.83131317134</v>
      </c>
      <c r="AK154">
        <f t="shared" si="52"/>
        <v>86269.77111868537</v>
      </c>
      <c r="AL154">
        <f t="shared" si="53"/>
        <v>122810.75099571934</v>
      </c>
      <c r="AW154">
        <f t="shared" ref="AW154:BD154" si="140">IF(AW153+AN277/B$74-AW153/B$75&lt;0,0,AW153+AN277/B$74-AW153/B$75)</f>
        <v>329.15125020906419</v>
      </c>
      <c r="AX154">
        <f t="shared" si="140"/>
        <v>566.9460205092962</v>
      </c>
      <c r="AY154">
        <f t="shared" si="140"/>
        <v>632.5426366551693</v>
      </c>
      <c r="AZ154">
        <f t="shared" si="140"/>
        <v>1760.487287476959</v>
      </c>
      <c r="BA154">
        <f t="shared" si="140"/>
        <v>4479.8592283191738</v>
      </c>
      <c r="BB154">
        <f t="shared" si="140"/>
        <v>6571.2054836009756</v>
      </c>
      <c r="BC154">
        <f t="shared" si="140"/>
        <v>6501.5842102128627</v>
      </c>
      <c r="BD154">
        <f t="shared" si="140"/>
        <v>7500.5848517706418</v>
      </c>
      <c r="BF154">
        <f t="shared" si="55"/>
        <v>250.94334281918856</v>
      </c>
      <c r="BG154">
        <f t="shared" si="72"/>
        <v>432.2369412064325</v>
      </c>
      <c r="BH154">
        <f t="shared" si="73"/>
        <v>482.24748840264431</v>
      </c>
      <c r="BI154">
        <f t="shared" si="74"/>
        <v>1342.1871089037354</v>
      </c>
      <c r="BJ154">
        <f t="shared" si="75"/>
        <v>3415.4233028121907</v>
      </c>
      <c r="BK154">
        <f t="shared" si="76"/>
        <v>5009.8557142214577</v>
      </c>
      <c r="BL154">
        <f t="shared" si="77"/>
        <v>4731.9118020427977</v>
      </c>
      <c r="BM154">
        <f t="shared" si="78"/>
        <v>5458.9929681919984</v>
      </c>
      <c r="BO154">
        <f t="shared" si="56"/>
        <v>191.31800733209147</v>
      </c>
      <c r="BP154">
        <f t="shared" si="79"/>
        <v>329.53538180336113</v>
      </c>
      <c r="BQ154">
        <f t="shared" si="80"/>
        <v>367.66318438890607</v>
      </c>
      <c r="BR154">
        <f t="shared" si="81"/>
        <v>1023.2770483467403</v>
      </c>
      <c r="BS154">
        <f t="shared" si="82"/>
        <v>2603.9024313166738</v>
      </c>
      <c r="BT154">
        <f t="shared" si="83"/>
        <v>3819.4901020796315</v>
      </c>
      <c r="BU154">
        <f t="shared" si="84"/>
        <v>3443.928194233225</v>
      </c>
      <c r="BV154">
        <f t="shared" si="85"/>
        <v>3973.1036055246468</v>
      </c>
    </row>
    <row r="155" spans="1:74" hidden="1" x14ac:dyDescent="0.4">
      <c r="A155" s="9">
        <v>57</v>
      </c>
      <c r="B155" s="16">
        <f t="shared" si="108"/>
        <v>2019893.455249131</v>
      </c>
      <c r="C155" s="16">
        <f t="shared" si="109"/>
        <v>5060996.9845275572</v>
      </c>
      <c r="D155" s="16">
        <f t="shared" si="110"/>
        <v>6712954.4572220175</v>
      </c>
      <c r="E155" s="16">
        <f t="shared" si="111"/>
        <v>3156239.9591934974</v>
      </c>
      <c r="F155" s="16">
        <f t="shared" si="112"/>
        <v>3328944.6040660986</v>
      </c>
      <c r="G155" s="16">
        <f t="shared" si="113"/>
        <v>2277698.939624174</v>
      </c>
      <c r="H155" s="16">
        <f t="shared" si="114"/>
        <v>1091293.1183254281</v>
      </c>
      <c r="I155" s="16">
        <f t="shared" si="115"/>
        <v>1344092.6709650345</v>
      </c>
      <c r="J155" s="16">
        <f t="shared" si="24"/>
        <v>24992114.189172938</v>
      </c>
      <c r="L155">
        <v>57</v>
      </c>
      <c r="M155">
        <f t="shared" si="99"/>
        <v>2019893.455249131</v>
      </c>
      <c r="N155">
        <f t="shared" si="100"/>
        <v>5060996.9845275572</v>
      </c>
      <c r="O155">
        <f t="shared" si="101"/>
        <v>6712954.4572220175</v>
      </c>
      <c r="P155">
        <f t="shared" si="102"/>
        <v>3156239.9591934974</v>
      </c>
      <c r="Q155">
        <f t="shared" si="103"/>
        <v>3328944.6040660986</v>
      </c>
      <c r="R155">
        <f t="shared" si="104"/>
        <v>2277698.939624174</v>
      </c>
      <c r="S155">
        <f t="shared" si="105"/>
        <v>1091293.1183254281</v>
      </c>
      <c r="T155">
        <f t="shared" si="106"/>
        <v>1344092.6709650345</v>
      </c>
      <c r="V155">
        <f t="shared" si="38"/>
        <v>22476.614703302839</v>
      </c>
      <c r="W155">
        <f t="shared" si="39"/>
        <v>38714.807409859139</v>
      </c>
      <c r="X155">
        <f t="shared" si="40"/>
        <v>64791.264434568438</v>
      </c>
      <c r="Y155">
        <f t="shared" si="41"/>
        <v>100181.38678786003</v>
      </c>
      <c r="Z155">
        <f t="shared" si="42"/>
        <v>203942.85754853813</v>
      </c>
      <c r="AA155">
        <f t="shared" si="43"/>
        <v>202198.55547109124</v>
      </c>
      <c r="AB155">
        <f t="shared" si="44"/>
        <v>172612.55886470876</v>
      </c>
      <c r="AC155">
        <f t="shared" si="45"/>
        <v>272984.50963114906</v>
      </c>
      <c r="AE155">
        <f t="shared" si="46"/>
        <v>14399.039443457614</v>
      </c>
      <c r="AF155">
        <f t="shared" si="47"/>
        <v>24801.601411021704</v>
      </c>
      <c r="AG155">
        <f t="shared" si="48"/>
        <v>41506.783138821753</v>
      </c>
      <c r="AH155">
        <f t="shared" si="49"/>
        <v>64178.514375953091</v>
      </c>
      <c r="AI155">
        <f t="shared" si="50"/>
        <v>130650.51338097369</v>
      </c>
      <c r="AJ155">
        <f t="shared" si="51"/>
        <v>124559.32432195815</v>
      </c>
      <c r="AK155">
        <f t="shared" si="52"/>
        <v>102401.64740739364</v>
      </c>
      <c r="AL155">
        <f t="shared" si="53"/>
        <v>145775.54883072193</v>
      </c>
      <c r="AW155">
        <f t="shared" ref="AW155:BD155" si="141">IF(AW154+AN278/B$74-AW154/B$75&lt;0,0,AW154+AN278/B$74-AW154/B$75)</f>
        <v>390.70035575991267</v>
      </c>
      <c r="AX155">
        <f t="shared" si="141"/>
        <v>672.96117444170932</v>
      </c>
      <c r="AY155">
        <f t="shared" si="141"/>
        <v>750.82392370534023</v>
      </c>
      <c r="AZ155">
        <f t="shared" si="141"/>
        <v>2089.6867597834512</v>
      </c>
      <c r="BA155">
        <f t="shared" si="141"/>
        <v>5317.5632574596511</v>
      </c>
      <c r="BB155">
        <f t="shared" si="141"/>
        <v>7799.9774208052168</v>
      </c>
      <c r="BC155">
        <f t="shared" si="141"/>
        <v>7717.3374376647917</v>
      </c>
      <c r="BD155">
        <f t="shared" si="141"/>
        <v>8903.1448251105394</v>
      </c>
      <c r="BF155">
        <f t="shared" si="55"/>
        <v>297.86808725311391</v>
      </c>
      <c r="BG155">
        <f t="shared" si="72"/>
        <v>513.06238878815077</v>
      </c>
      <c r="BH155">
        <f t="shared" si="73"/>
        <v>572.42457735415928</v>
      </c>
      <c r="BI155">
        <f t="shared" si="74"/>
        <v>1593.1672160476696</v>
      </c>
      <c r="BJ155">
        <f t="shared" si="75"/>
        <v>4054.0848581163805</v>
      </c>
      <c r="BK155">
        <f t="shared" si="76"/>
        <v>5946.6655758491688</v>
      </c>
      <c r="BL155">
        <f t="shared" si="77"/>
        <v>5616.7480061278302</v>
      </c>
      <c r="BM155">
        <f t="shared" si="78"/>
        <v>6479.788909981321</v>
      </c>
      <c r="BO155">
        <f t="shared" si="56"/>
        <v>227.09320862434973</v>
      </c>
      <c r="BP155">
        <f t="shared" si="79"/>
        <v>391.15631744520397</v>
      </c>
      <c r="BQ155">
        <f t="shared" si="80"/>
        <v>436.41376679714904</v>
      </c>
      <c r="BR155">
        <f t="shared" si="81"/>
        <v>1214.6230846809374</v>
      </c>
      <c r="BS155">
        <f t="shared" si="82"/>
        <v>3090.8149542139836</v>
      </c>
      <c r="BT155">
        <f t="shared" si="83"/>
        <v>4533.7094693647268</v>
      </c>
      <c r="BU155">
        <f t="shared" si="84"/>
        <v>4087.9199981380107</v>
      </c>
      <c r="BV155">
        <f t="shared" si="85"/>
        <v>4716.0482868583222</v>
      </c>
    </row>
    <row r="156" spans="1:74" hidden="1" x14ac:dyDescent="0.4">
      <c r="A156" s="9">
        <v>58</v>
      </c>
      <c r="B156" s="16">
        <f t="shared" si="108"/>
        <v>2397600.1642209901</v>
      </c>
      <c r="C156" s="16">
        <f t="shared" si="109"/>
        <v>6007369.9281968242</v>
      </c>
      <c r="D156" s="16">
        <f t="shared" si="110"/>
        <v>7968232.5160355559</v>
      </c>
      <c r="E156" s="16">
        <f t="shared" si="111"/>
        <v>3746435.9443403548</v>
      </c>
      <c r="F156" s="16">
        <f t="shared" si="112"/>
        <v>3951435.2148871296</v>
      </c>
      <c r="G156" s="16">
        <f t="shared" si="113"/>
        <v>2703613.5680806693</v>
      </c>
      <c r="H156" s="16">
        <f t="shared" si="114"/>
        <v>1295357.7095419466</v>
      </c>
      <c r="I156" s="16">
        <f t="shared" si="115"/>
        <v>1595429.1055596916</v>
      </c>
      <c r="J156" s="16">
        <f t="shared" si="24"/>
        <v>29665474.150863163</v>
      </c>
      <c r="L156">
        <v>58</v>
      </c>
      <c r="M156">
        <f t="shared" si="99"/>
        <v>2397600.1642209901</v>
      </c>
      <c r="N156">
        <f t="shared" si="100"/>
        <v>6007369.9281968242</v>
      </c>
      <c r="O156">
        <f t="shared" si="101"/>
        <v>7968232.5160355559</v>
      </c>
      <c r="P156">
        <f t="shared" si="102"/>
        <v>3746435.9443403548</v>
      </c>
      <c r="Q156">
        <f t="shared" si="103"/>
        <v>3951435.2148871296</v>
      </c>
      <c r="R156">
        <f t="shared" si="104"/>
        <v>2703613.5680806693</v>
      </c>
      <c r="S156">
        <f t="shared" si="105"/>
        <v>1295357.7095419466</v>
      </c>
      <c r="T156">
        <f t="shared" si="106"/>
        <v>1595429.1055596916</v>
      </c>
      <c r="V156">
        <f t="shared" si="38"/>
        <v>26679.592908094364</v>
      </c>
      <c r="W156">
        <f t="shared" si="39"/>
        <v>45954.220190398046</v>
      </c>
      <c r="X156">
        <f t="shared" si="40"/>
        <v>76906.802111127865</v>
      </c>
      <c r="Y156">
        <f t="shared" si="41"/>
        <v>118914.64314133093</v>
      </c>
      <c r="Z156">
        <f t="shared" si="42"/>
        <v>242078.82226627879</v>
      </c>
      <c r="AA156">
        <f t="shared" si="43"/>
        <v>240008.34724369636</v>
      </c>
      <c r="AB156">
        <f t="shared" si="44"/>
        <v>204889.96506486839</v>
      </c>
      <c r="AC156">
        <f t="shared" si="45"/>
        <v>324030.8063943095</v>
      </c>
      <c r="AE156">
        <f t="shared" si="46"/>
        <v>17091.56453007269</v>
      </c>
      <c r="AF156">
        <f t="shared" si="47"/>
        <v>29439.336743967513</v>
      </c>
      <c r="AG156">
        <f t="shared" si="48"/>
        <v>49268.276904070648</v>
      </c>
      <c r="AH156">
        <f t="shared" si="49"/>
        <v>76179.471846588742</v>
      </c>
      <c r="AI156">
        <f t="shared" si="50"/>
        <v>155081.29477016185</v>
      </c>
      <c r="AJ156">
        <f t="shared" si="51"/>
        <v>147851.09366669809</v>
      </c>
      <c r="AK156">
        <f t="shared" si="52"/>
        <v>121550.07780484323</v>
      </c>
      <c r="AL156">
        <f t="shared" si="53"/>
        <v>173034.61185938487</v>
      </c>
      <c r="AW156">
        <f t="shared" ref="AW156:BD156" si="142">IF(AW155+AN279/B$74-AW155/B$75&lt;0,0,AW155+AN279/B$74-AW155/B$75)</f>
        <v>463.75873673063342</v>
      </c>
      <c r="AX156">
        <f t="shared" si="142"/>
        <v>798.80046057504092</v>
      </c>
      <c r="AY156">
        <f t="shared" si="142"/>
        <v>891.22302867494056</v>
      </c>
      <c r="AZ156">
        <f t="shared" si="142"/>
        <v>2480.4443548431973</v>
      </c>
      <c r="BA156">
        <f t="shared" si="142"/>
        <v>6311.9123963125621</v>
      </c>
      <c r="BB156">
        <f t="shared" si="142"/>
        <v>9258.5215789935774</v>
      </c>
      <c r="BC156">
        <f t="shared" si="142"/>
        <v>9160.4284716171023</v>
      </c>
      <c r="BD156">
        <f t="shared" si="142"/>
        <v>10567.97418687444</v>
      </c>
      <c r="BF156">
        <f t="shared" si="55"/>
        <v>353.56744835719326</v>
      </c>
      <c r="BG156">
        <f t="shared" si="72"/>
        <v>609.00166018028585</v>
      </c>
      <c r="BH156">
        <f t="shared" si="73"/>
        <v>679.46418516486779</v>
      </c>
      <c r="BI156">
        <f t="shared" si="74"/>
        <v>1891.0789422891385</v>
      </c>
      <c r="BJ156">
        <f t="shared" si="75"/>
        <v>4812.1718977223436</v>
      </c>
      <c r="BK156">
        <f t="shared" si="76"/>
        <v>7058.6526828227979</v>
      </c>
      <c r="BL156">
        <f t="shared" si="77"/>
        <v>6667.0427218963105</v>
      </c>
      <c r="BM156">
        <f t="shared" si="78"/>
        <v>7691.4668675459307</v>
      </c>
      <c r="BO156">
        <f t="shared" si="56"/>
        <v>269.55813580160822</v>
      </c>
      <c r="BP156">
        <f t="shared" si="79"/>
        <v>464.29996025097199</v>
      </c>
      <c r="BQ156">
        <f t="shared" si="80"/>
        <v>518.02025313135516</v>
      </c>
      <c r="BR156">
        <f t="shared" si="81"/>
        <v>1441.7495635009766</v>
      </c>
      <c r="BS156">
        <f t="shared" si="82"/>
        <v>3668.7768965554214</v>
      </c>
      <c r="BT156">
        <f t="shared" si="83"/>
        <v>5381.4831332553913</v>
      </c>
      <c r="BU156">
        <f t="shared" si="84"/>
        <v>4852.3340021329204</v>
      </c>
      <c r="BV156">
        <f t="shared" si="85"/>
        <v>5597.918598419822</v>
      </c>
    </row>
    <row r="157" spans="1:74" hidden="1" x14ac:dyDescent="0.4">
      <c r="A157" s="9">
        <v>59</v>
      </c>
      <c r="B157" s="16">
        <f t="shared" si="108"/>
        <v>2845935.5282001784</v>
      </c>
      <c r="C157" s="16">
        <f t="shared" si="109"/>
        <v>7130708.3494680971</v>
      </c>
      <c r="D157" s="16">
        <f t="shared" si="110"/>
        <v>9458239.2647247538</v>
      </c>
      <c r="E157" s="16">
        <f t="shared" si="111"/>
        <v>4446994.6729373261</v>
      </c>
      <c r="F157" s="16">
        <f t="shared" si="112"/>
        <v>4690327.4504414285</v>
      </c>
      <c r="G157" s="16">
        <f t="shared" si="113"/>
        <v>3209171.4134599268</v>
      </c>
      <c r="H157" s="16">
        <f t="shared" si="114"/>
        <v>1537581.0288665141</v>
      </c>
      <c r="I157" s="16">
        <f t="shared" si="115"/>
        <v>1893763.7901406381</v>
      </c>
      <c r="J157" s="16">
        <f t="shared" si="24"/>
        <v>35212721.498238862</v>
      </c>
      <c r="L157">
        <v>59</v>
      </c>
      <c r="M157">
        <f t="shared" si="99"/>
        <v>2845935.5282001784</v>
      </c>
      <c r="N157">
        <f t="shared" si="100"/>
        <v>7130708.3494680971</v>
      </c>
      <c r="O157">
        <f t="shared" si="101"/>
        <v>9458239.2647247538</v>
      </c>
      <c r="P157">
        <f t="shared" si="102"/>
        <v>4446994.6729373261</v>
      </c>
      <c r="Q157">
        <f t="shared" si="103"/>
        <v>4690327.4504414285</v>
      </c>
      <c r="R157">
        <f t="shared" si="104"/>
        <v>3209171.4134599268</v>
      </c>
      <c r="S157">
        <f t="shared" si="105"/>
        <v>1537581.0288665141</v>
      </c>
      <c r="T157">
        <f t="shared" si="106"/>
        <v>1893763.7901406381</v>
      </c>
      <c r="V157">
        <f t="shared" si="38"/>
        <v>31668.500222902443</v>
      </c>
      <c r="W157">
        <f t="shared" si="39"/>
        <v>54547.35525223858</v>
      </c>
      <c r="X157">
        <f t="shared" si="40"/>
        <v>91287.865155545514</v>
      </c>
      <c r="Y157">
        <f t="shared" si="41"/>
        <v>141150.89446080252</v>
      </c>
      <c r="Z157">
        <f t="shared" si="42"/>
        <v>287345.96001177095</v>
      </c>
      <c r="AA157">
        <f t="shared" si="43"/>
        <v>284888.31986185024</v>
      </c>
      <c r="AB157">
        <f t="shared" si="44"/>
        <v>243203.03262047996</v>
      </c>
      <c r="AC157">
        <f t="shared" si="45"/>
        <v>384622.42283886659</v>
      </c>
      <c r="AE157">
        <f t="shared" si="46"/>
        <v>20287.573989413249</v>
      </c>
      <c r="AF157">
        <f t="shared" si="47"/>
        <v>34944.297892777693</v>
      </c>
      <c r="AG157">
        <f t="shared" si="48"/>
        <v>58481.118639756387</v>
      </c>
      <c r="AH157">
        <f t="shared" si="49"/>
        <v>90424.528944836144</v>
      </c>
      <c r="AI157">
        <f t="shared" si="50"/>
        <v>184080.4706022008</v>
      </c>
      <c r="AJ157">
        <f t="shared" si="51"/>
        <v>175498.26973979757</v>
      </c>
      <c r="AK157">
        <f t="shared" si="52"/>
        <v>144279.13796666826</v>
      </c>
      <c r="AL157">
        <f t="shared" si="53"/>
        <v>205390.93925972586</v>
      </c>
      <c r="AW157">
        <f t="shared" ref="AW157:BD157" si="143">IF(AW156+AN280/B$74-AW156/B$75&lt;0,0,AW156+AN280/B$74-AW156/B$75)</f>
        <v>550.47855145956134</v>
      </c>
      <c r="AX157">
        <f t="shared" si="143"/>
        <v>948.17086044027337</v>
      </c>
      <c r="AY157">
        <f t="shared" si="143"/>
        <v>1057.87583714534</v>
      </c>
      <c r="AZ157">
        <f t="shared" si="143"/>
        <v>2944.2710342365317</v>
      </c>
      <c r="BA157">
        <f t="shared" si="143"/>
        <v>7492.1982437603892</v>
      </c>
      <c r="BB157">
        <f t="shared" si="143"/>
        <v>10989.803842794468</v>
      </c>
      <c r="BC157">
        <f t="shared" si="143"/>
        <v>10873.367977778369</v>
      </c>
      <c r="BD157">
        <f t="shared" si="143"/>
        <v>12544.115585205254</v>
      </c>
      <c r="BF157">
        <f t="shared" si="55"/>
        <v>419.68222138125736</v>
      </c>
      <c r="BG157">
        <f t="shared" si="72"/>
        <v>722.88094041713885</v>
      </c>
      <c r="BH157">
        <f t="shared" si="73"/>
        <v>806.51949127091143</v>
      </c>
      <c r="BI157">
        <f t="shared" si="74"/>
        <v>2244.6981898215736</v>
      </c>
      <c r="BJ157">
        <f t="shared" si="75"/>
        <v>5712.0161968764751</v>
      </c>
      <c r="BK157">
        <f t="shared" si="76"/>
        <v>8378.574020525266</v>
      </c>
      <c r="BL157">
        <f t="shared" si="77"/>
        <v>7913.7355967567064</v>
      </c>
      <c r="BM157">
        <f t="shared" si="78"/>
        <v>9129.7205272101855</v>
      </c>
      <c r="BO157">
        <f t="shared" si="56"/>
        <v>319.96372333495924</v>
      </c>
      <c r="BP157">
        <f t="shared" si="79"/>
        <v>551.12098020856024</v>
      </c>
      <c r="BQ157">
        <f t="shared" si="80"/>
        <v>614.88661235146276</v>
      </c>
      <c r="BR157">
        <f t="shared" si="81"/>
        <v>1711.3471907738738</v>
      </c>
      <c r="BS157">
        <f t="shared" si="82"/>
        <v>4354.8138972555753</v>
      </c>
      <c r="BT157">
        <f t="shared" si="83"/>
        <v>6387.7848629958353</v>
      </c>
      <c r="BU157">
        <f t="shared" si="84"/>
        <v>5759.6883620146154</v>
      </c>
      <c r="BV157">
        <f t="shared" si="85"/>
        <v>6644.6927329828759</v>
      </c>
    </row>
    <row r="158" spans="1:74" hidden="1" x14ac:dyDescent="0.4">
      <c r="A158" s="9">
        <v>60</v>
      </c>
      <c r="B158" s="16">
        <f t="shared" si="108"/>
        <v>3378106.6382699413</v>
      </c>
      <c r="C158" s="16">
        <f t="shared" si="109"/>
        <v>8464103.621538803</v>
      </c>
      <c r="D158" s="16">
        <f t="shared" si="110"/>
        <v>11226867.41491943</v>
      </c>
      <c r="E158" s="16">
        <f t="shared" si="111"/>
        <v>5278553.2476560008</v>
      </c>
      <c r="F158" s="16">
        <f t="shared" si="112"/>
        <v>5567387.6442366997</v>
      </c>
      <c r="G158" s="16">
        <f t="shared" si="113"/>
        <v>3809265.2302672178</v>
      </c>
      <c r="H158" s="16">
        <f t="shared" si="114"/>
        <v>1825098.505930227</v>
      </c>
      <c r="I158" s="16">
        <f t="shared" si="115"/>
        <v>2247885.0864324132</v>
      </c>
      <c r="J158" s="16">
        <f t="shared" si="24"/>
        <v>41797267.38925074</v>
      </c>
      <c r="L158">
        <v>60</v>
      </c>
      <c r="M158">
        <f t="shared" si="99"/>
        <v>3378106.6382699413</v>
      </c>
      <c r="N158">
        <f t="shared" si="100"/>
        <v>8464103.621538803</v>
      </c>
      <c r="O158">
        <f t="shared" si="101"/>
        <v>11226867.41491943</v>
      </c>
      <c r="P158">
        <f t="shared" si="102"/>
        <v>5278553.2476560008</v>
      </c>
      <c r="Q158">
        <f t="shared" si="103"/>
        <v>5567387.6442366997</v>
      </c>
      <c r="R158">
        <f t="shared" si="104"/>
        <v>3809265.2302672178</v>
      </c>
      <c r="S158">
        <f t="shared" si="105"/>
        <v>1825098.505930227</v>
      </c>
      <c r="T158">
        <f t="shared" si="106"/>
        <v>2247885.0864324132</v>
      </c>
      <c r="V158">
        <f t="shared" si="38"/>
        <v>37590.300190213995</v>
      </c>
      <c r="W158">
        <f t="shared" si="39"/>
        <v>64747.34970338198</v>
      </c>
      <c r="X158">
        <f t="shared" si="40"/>
        <v>108358.09181891941</v>
      </c>
      <c r="Y158">
        <f t="shared" si="41"/>
        <v>167545.17762295503</v>
      </c>
      <c r="Z158">
        <f t="shared" si="42"/>
        <v>341077.75294884923</v>
      </c>
      <c r="AA158">
        <f t="shared" si="43"/>
        <v>338160.5503549453</v>
      </c>
      <c r="AB158">
        <f t="shared" si="44"/>
        <v>288680.3902624902</v>
      </c>
      <c r="AC158">
        <f t="shared" si="45"/>
        <v>456544.27057696355</v>
      </c>
      <c r="AE158">
        <f t="shared" si="46"/>
        <v>24081.216067242982</v>
      </c>
      <c r="AF158">
        <f t="shared" si="47"/>
        <v>41478.650345931324</v>
      </c>
      <c r="AG158">
        <f t="shared" si="48"/>
        <v>69416.700811686096</v>
      </c>
      <c r="AH158">
        <f t="shared" si="49"/>
        <v>107333.31745015825</v>
      </c>
      <c r="AI158">
        <f t="shared" si="50"/>
        <v>218502.30040539085</v>
      </c>
      <c r="AJ158">
        <f t="shared" si="51"/>
        <v>208315.28477641338</v>
      </c>
      <c r="AK158">
        <f t="shared" si="52"/>
        <v>171258.38196316233</v>
      </c>
      <c r="AL158">
        <f t="shared" si="53"/>
        <v>243797.68574097034</v>
      </c>
      <c r="AW158">
        <f t="shared" ref="AW158:BD158" si="144">IF(AW157+AN281/B$74-AW157/B$75&lt;0,0,AW157+AN281/B$74-AW157/B$75)</f>
        <v>653.41439765172629</v>
      </c>
      <c r="AX158">
        <f t="shared" si="144"/>
        <v>1125.4725365825864</v>
      </c>
      <c r="AY158">
        <f t="shared" si="144"/>
        <v>1255.6916179311243</v>
      </c>
      <c r="AZ158">
        <f t="shared" si="144"/>
        <v>3494.8302331819636</v>
      </c>
      <c r="BA158">
        <f t="shared" si="144"/>
        <v>8893.1897338304298</v>
      </c>
      <c r="BB158">
        <f t="shared" si="144"/>
        <v>13044.824432956466</v>
      </c>
      <c r="BC158">
        <f t="shared" si="144"/>
        <v>12906.615834932923</v>
      </c>
      <c r="BD158">
        <f t="shared" si="144"/>
        <v>14889.782317440626</v>
      </c>
      <c r="BF158">
        <f t="shared" si="55"/>
        <v>498.16001942823976</v>
      </c>
      <c r="BG158">
        <f t="shared" si="72"/>
        <v>858.05489243101954</v>
      </c>
      <c r="BH158">
        <f t="shared" si="73"/>
        <v>957.33329879556845</v>
      </c>
      <c r="BI158">
        <f t="shared" si="74"/>
        <v>2664.4418964705483</v>
      </c>
      <c r="BJ158">
        <f t="shared" si="75"/>
        <v>6780.1254250068232</v>
      </c>
      <c r="BK158">
        <f t="shared" si="76"/>
        <v>9945.3119138867878</v>
      </c>
      <c r="BL158">
        <f t="shared" si="77"/>
        <v>9393.5517872675373</v>
      </c>
      <c r="BM158">
        <f t="shared" si="78"/>
        <v>10836.91805620772</v>
      </c>
      <c r="BO158">
        <f t="shared" si="56"/>
        <v>379.79482216273806</v>
      </c>
      <c r="BP158">
        <f t="shared" si="79"/>
        <v>654.17695633370738</v>
      </c>
      <c r="BQ158">
        <f t="shared" si="80"/>
        <v>729.8663397031321</v>
      </c>
      <c r="BR158">
        <f t="shared" si="81"/>
        <v>2031.3577902024936</v>
      </c>
      <c r="BS158">
        <f t="shared" si="82"/>
        <v>5169.1352770281155</v>
      </c>
      <c r="BT158">
        <f t="shared" si="83"/>
        <v>7582.258357513494</v>
      </c>
      <c r="BU158">
        <f t="shared" si="84"/>
        <v>6836.7119793856618</v>
      </c>
      <c r="BV158">
        <f t="shared" si="85"/>
        <v>7887.2066300965307</v>
      </c>
    </row>
    <row r="159" spans="1:74" hidden="1" x14ac:dyDescent="0.4">
      <c r="A159" s="9"/>
      <c r="B159" s="9"/>
      <c r="C159" s="9"/>
      <c r="D159" s="9"/>
      <c r="E159" s="9"/>
      <c r="F159" s="9"/>
      <c r="G159" s="9"/>
      <c r="H159" s="9"/>
      <c r="I159" s="9"/>
      <c r="J159" s="9"/>
      <c r="AM159" t="s">
        <v>52</v>
      </c>
    </row>
    <row r="160" spans="1:74" hidden="1" x14ac:dyDescent="0.4">
      <c r="A160" s="9"/>
      <c r="B160" s="9"/>
      <c r="C160" s="9"/>
      <c r="D160" s="9"/>
      <c r="E160" s="9"/>
      <c r="F160" s="9"/>
      <c r="G160" s="9"/>
      <c r="H160" s="9"/>
      <c r="I160" s="9"/>
      <c r="J160" s="9"/>
      <c r="AM160">
        <v>0</v>
      </c>
      <c r="AN160">
        <v>0</v>
      </c>
      <c r="AO160">
        <v>0</v>
      </c>
      <c r="AP160">
        <v>0</v>
      </c>
      <c r="AQ160">
        <v>0</v>
      </c>
      <c r="AR160">
        <v>0</v>
      </c>
      <c r="AS160">
        <f>2*($B$27-$B$28*2/3)/9-6*$B$28/18</f>
        <v>16.148148148148149</v>
      </c>
      <c r="AT160">
        <v>0</v>
      </c>
      <c r="AU160">
        <v>0</v>
      </c>
    </row>
    <row r="161" spans="1:47" hidden="1" x14ac:dyDescent="0.4">
      <c r="A161" s="9" t="s">
        <v>51</v>
      </c>
      <c r="B161" s="9"/>
      <c r="C161" s="9"/>
      <c r="D161" s="9"/>
      <c r="E161" s="9"/>
      <c r="F161" s="9"/>
      <c r="G161" s="9"/>
      <c r="H161" s="9"/>
      <c r="I161" s="9"/>
      <c r="J161" s="9"/>
      <c r="AM161">
        <v>1</v>
      </c>
      <c r="AN161">
        <f>IF(AN160+AE98/B$74*(1-B$68)-AN160/B$74&lt;0,0,AN160+AE98/B$74*(1-B$68)-AN160/B$74)</f>
        <v>0</v>
      </c>
      <c r="AO161">
        <f t="shared" ref="AO161:AU161" si="145">IF(AO160+AF98/C$74*(1-C$68)-AO160/C$74&lt;0,0,AO160+AF98/C$74*(1-C$68)-AO160/C$74)</f>
        <v>0</v>
      </c>
      <c r="AP161">
        <f t="shared" si="145"/>
        <v>0</v>
      </c>
      <c r="AQ161">
        <f t="shared" si="145"/>
        <v>0</v>
      </c>
      <c r="AR161">
        <f t="shared" si="145"/>
        <v>0</v>
      </c>
      <c r="AS161">
        <f t="shared" si="145"/>
        <v>16.852592592592593</v>
      </c>
      <c r="AT161">
        <f t="shared" si="145"/>
        <v>0</v>
      </c>
      <c r="AU161">
        <f t="shared" si="145"/>
        <v>0</v>
      </c>
    </row>
    <row r="162" spans="1:47" hidden="1" x14ac:dyDescent="0.4">
      <c r="A162" s="9"/>
      <c r="B162" s="9" t="s">
        <v>25</v>
      </c>
      <c r="C162" s="9" t="s">
        <v>0</v>
      </c>
      <c r="D162" s="9" t="s">
        <v>1</v>
      </c>
      <c r="E162" s="9" t="s">
        <v>2</v>
      </c>
      <c r="F162" s="9" t="s">
        <v>3</v>
      </c>
      <c r="G162" s="9" t="s">
        <v>4</v>
      </c>
      <c r="H162" s="9" t="s">
        <v>5</v>
      </c>
      <c r="I162" s="9" t="s">
        <v>17</v>
      </c>
      <c r="J162" s="9" t="s">
        <v>47</v>
      </c>
      <c r="AM162">
        <v>2</v>
      </c>
      <c r="AN162">
        <f t="shared" ref="AN162:AU162" si="146">IF(AN161+AE99/B$74*(1-B$68)-AN161/B$74&lt;0,0,AN161+AE99/B$74*(1-B$68)-AN161/B$74)</f>
        <v>0</v>
      </c>
      <c r="AO162">
        <f t="shared" si="146"/>
        <v>0</v>
      </c>
      <c r="AP162">
        <f t="shared" si="146"/>
        <v>0</v>
      </c>
      <c r="AQ162">
        <f t="shared" si="146"/>
        <v>0</v>
      </c>
      <c r="AR162">
        <f t="shared" si="146"/>
        <v>0</v>
      </c>
      <c r="AS162">
        <f t="shared" si="146"/>
        <v>17.900592592592595</v>
      </c>
      <c r="AT162">
        <f t="shared" si="146"/>
        <v>0</v>
      </c>
      <c r="AU162">
        <f t="shared" si="146"/>
        <v>0</v>
      </c>
    </row>
    <row r="163" spans="1:47" hidden="1" x14ac:dyDescent="0.4">
      <c r="A163" s="9">
        <v>0</v>
      </c>
      <c r="B163" s="16">
        <f>V98+AE98+AN160+AW98+BF98+BO98+AN222</f>
        <v>0</v>
      </c>
      <c r="C163" s="16">
        <f t="shared" ref="C163:I163" si="147">W98+AF98+AO160+AX98+BG98+BP98+AO222</f>
        <v>0</v>
      </c>
      <c r="D163" s="16">
        <f t="shared" si="147"/>
        <v>0</v>
      </c>
      <c r="E163" s="16">
        <f t="shared" si="147"/>
        <v>0</v>
      </c>
      <c r="F163" s="16">
        <f t="shared" si="147"/>
        <v>0</v>
      </c>
      <c r="G163" s="16">
        <f t="shared" si="147"/>
        <v>77.000000000000014</v>
      </c>
      <c r="H163" s="16">
        <f t="shared" si="147"/>
        <v>0</v>
      </c>
      <c r="I163" s="16">
        <f t="shared" si="147"/>
        <v>0</v>
      </c>
      <c r="J163" s="16">
        <f>SUM(B163:I163)</f>
        <v>77.000000000000014</v>
      </c>
      <c r="AM163">
        <v>3</v>
      </c>
      <c r="AN163">
        <f t="shared" ref="AN163:AU163" si="148">IF(AN162+AE100/B$74*(1-B$68)-AN162/B$74&lt;0,0,AN162+AE100/B$74*(1-B$68)-AN162/B$74)</f>
        <v>6.6750428571428572E-2</v>
      </c>
      <c r="AO163">
        <f t="shared" si="148"/>
        <v>0.114974164071455</v>
      </c>
      <c r="AP163">
        <f t="shared" si="148"/>
        <v>0.19954179755579174</v>
      </c>
      <c r="AQ163">
        <f t="shared" si="148"/>
        <v>0.29090444645556279</v>
      </c>
      <c r="AR163">
        <f t="shared" si="148"/>
        <v>0.57201586460583154</v>
      </c>
      <c r="AS163">
        <f t="shared" si="148"/>
        <v>18.727678248037009</v>
      </c>
      <c r="AT163">
        <f t="shared" si="148"/>
        <v>0.22907594774642501</v>
      </c>
      <c r="AU163">
        <f t="shared" si="148"/>
        <v>0.18182364424480546</v>
      </c>
    </row>
    <row r="164" spans="1:47" hidden="1" x14ac:dyDescent="0.4">
      <c r="A164" s="9">
        <v>1</v>
      </c>
      <c r="B164" s="16">
        <f>V99+AE99+AN161+AW99+BF99+BO99+AN223</f>
        <v>0.66750428571428577</v>
      </c>
      <c r="C164" s="16">
        <f>W99+AF99+AO161+AX99+BG99+BP99+AO223</f>
        <v>1.14974164071455</v>
      </c>
      <c r="D164" s="16">
        <f t="shared" ref="D164:D223" si="149">X99+AG99+AP161+AY99+BH99+BQ99+AP223</f>
        <v>1.9241530478594204</v>
      </c>
      <c r="E164" s="16">
        <f t="shared" ref="E164:E223" si="150">Y99+AH99+AQ161+AZ99+BI99+BR99+AQ223</f>
        <v>2.9751591114773466</v>
      </c>
      <c r="F164" s="16">
        <f t="shared" ref="F164:F223" si="151">Z99+AI99+AR161+BA99+BJ99+BS99+AR223</f>
        <v>6.056638566414688</v>
      </c>
      <c r="G164" s="16">
        <f t="shared" ref="G164:G223" si="152">AA99+AJ99+AS161+BB99+BK99+BT99+AS223</f>
        <v>77.57570858417462</v>
      </c>
      <c r="H164" s="16">
        <f t="shared" ref="H164:H223" si="153">AB99+AK99+AT161+BC99+BL99+BU99+AT223</f>
        <v>4.529115960345985</v>
      </c>
      <c r="I164" s="16">
        <f t="shared" ref="I164:I223" si="154">AC99+AL99+AU161+BD99+BM99+BV99+AU223</f>
        <v>6.2521814512248906</v>
      </c>
      <c r="J164" s="16">
        <f t="shared" ref="J164:J223" si="155">SUM(B164:I164)</f>
        <v>101.13020264792578</v>
      </c>
      <c r="AM164">
        <v>4</v>
      </c>
      <c r="AN164">
        <f t="shared" ref="AN164:AU164" si="156">IF(AN163+AE101/B$74*(1-B$68)-AN163/B$74&lt;0,0,AN163+AE101/B$74*(1-B$68)-AN163/B$74)</f>
        <v>0.21273317411916987</v>
      </c>
      <c r="AO164">
        <f t="shared" si="156"/>
        <v>0.36642190002489405</v>
      </c>
      <c r="AP164">
        <f t="shared" si="156"/>
        <v>0.63593838829160787</v>
      </c>
      <c r="AQ164">
        <f t="shared" si="156"/>
        <v>0.92711054571956464</v>
      </c>
      <c r="AR164">
        <f t="shared" si="156"/>
        <v>1.8230107750380178</v>
      </c>
      <c r="AS164">
        <f t="shared" si="156"/>
        <v>19.234984042869467</v>
      </c>
      <c r="AT164">
        <f t="shared" si="156"/>
        <v>0.77171370181692212</v>
      </c>
      <c r="AU164">
        <f t="shared" si="156"/>
        <v>0.64440776674560607</v>
      </c>
    </row>
    <row r="165" spans="1:47" hidden="1" x14ac:dyDescent="0.4">
      <c r="A165" s="9">
        <v>2</v>
      </c>
      <c r="B165" s="16">
        <f t="shared" ref="B165:B223" si="157">V100+AE100+AN162+AW100+BF100+BO100+AN224</f>
        <v>1.4598274554774127</v>
      </c>
      <c r="C165" s="16">
        <f t="shared" ref="C165:C223" si="158">W100+AF100+AO162+AX100+BG100+BP100+AO224</f>
        <v>2.514477359534391</v>
      </c>
      <c r="D165" s="16">
        <f t="shared" si="149"/>
        <v>4.2081099820953707</v>
      </c>
      <c r="E165" s="16">
        <f t="shared" si="150"/>
        <v>6.50665328792729</v>
      </c>
      <c r="F165" s="16">
        <f t="shared" si="151"/>
        <v>13.245828463399619</v>
      </c>
      <c r="G165" s="16">
        <f t="shared" si="152"/>
        <v>78.951015258572667</v>
      </c>
      <c r="H165" s="16">
        <f t="shared" si="153"/>
        <v>9.9051466326975159</v>
      </c>
      <c r="I165" s="16">
        <f t="shared" si="154"/>
        <v>13.673479458424657</v>
      </c>
      <c r="J165" s="16">
        <f t="shared" si="155"/>
        <v>130.46453789812892</v>
      </c>
      <c r="AM165">
        <v>5</v>
      </c>
      <c r="AN165">
        <f t="shared" ref="AN165:AU165" si="159">IF(AN164+AE102/B$74*(1-B$68)-AN164/B$74&lt;0,0,AN164+AE102/B$74*(1-B$68)-AN164/B$74)</f>
        <v>0.43051401272060075</v>
      </c>
      <c r="AO165">
        <f t="shared" si="159"/>
        <v>0.74153814129645312</v>
      </c>
      <c r="AP165">
        <f t="shared" si="159"/>
        <v>1.2869661185665575</v>
      </c>
      <c r="AQ165">
        <f t="shared" si="159"/>
        <v>1.8762192729269718</v>
      </c>
      <c r="AR165">
        <f t="shared" si="159"/>
        <v>3.6892773646805961</v>
      </c>
      <c r="AS165">
        <f t="shared" si="159"/>
        <v>19.526305909081394</v>
      </c>
      <c r="AT165">
        <f t="shared" si="159"/>
        <v>1.6430038829505964</v>
      </c>
      <c r="AU165">
        <f t="shared" si="159"/>
        <v>1.438397375623633</v>
      </c>
    </row>
    <row r="166" spans="1:47" hidden="1" x14ac:dyDescent="0.4">
      <c r="A166" s="9">
        <v>3</v>
      </c>
      <c r="B166" s="16">
        <f t="shared" si="157"/>
        <v>2.4003098145857371</v>
      </c>
      <c r="C166" s="16">
        <f t="shared" si="158"/>
        <v>4.1344096262871073</v>
      </c>
      <c r="D166" s="16">
        <f t="shared" si="149"/>
        <v>6.9191517483663443</v>
      </c>
      <c r="E166" s="16">
        <f t="shared" si="150"/>
        <v>10.698513504810627</v>
      </c>
      <c r="F166" s="16">
        <f t="shared" si="151"/>
        <v>21.779349294824357</v>
      </c>
      <c r="G166" s="16">
        <f t="shared" si="152"/>
        <v>81.219370577926</v>
      </c>
      <c r="H166" s="16">
        <f t="shared" si="153"/>
        <v>16.286459463525681</v>
      </c>
      <c r="I166" s="16">
        <f t="shared" si="154"/>
        <v>22.482511080639828</v>
      </c>
      <c r="J166" s="16">
        <f t="shared" si="155"/>
        <v>165.92007511096568</v>
      </c>
      <c r="AM166">
        <v>6</v>
      </c>
      <c r="AN166">
        <f t="shared" ref="AN166:AU166" si="160">IF(AN165+AE103/B$74*(1-B$68)-AN165/B$74&lt;0,0,AN165+AE103/B$74*(1-B$68)-AN165/B$74)</f>
        <v>0.70879633168220113</v>
      </c>
      <c r="AO166">
        <f t="shared" si="160"/>
        <v>1.2208650562426002</v>
      </c>
      <c r="AP166">
        <f t="shared" si="160"/>
        <v>2.1188552216330834</v>
      </c>
      <c r="AQ166">
        <f t="shared" si="160"/>
        <v>3.0889989612141804</v>
      </c>
      <c r="AR166">
        <f t="shared" si="160"/>
        <v>6.0740096381969764</v>
      </c>
      <c r="AS166">
        <f t="shared" si="160"/>
        <v>19.773759766432836</v>
      </c>
      <c r="AT166">
        <f t="shared" si="160"/>
        <v>2.8314284644363492</v>
      </c>
      <c r="AU166">
        <f t="shared" si="160"/>
        <v>2.5893188601089725</v>
      </c>
    </row>
    <row r="167" spans="1:47" hidden="1" x14ac:dyDescent="0.4">
      <c r="A167" s="9">
        <v>4</v>
      </c>
      <c r="B167" s="16">
        <f t="shared" si="157"/>
        <v>3.494406008108474</v>
      </c>
      <c r="C167" s="16">
        <f t="shared" si="158"/>
        <v>6.0189337852508</v>
      </c>
      <c r="D167" s="16">
        <f t="shared" si="149"/>
        <v>10.070626451401568</v>
      </c>
      <c r="E167" s="16">
        <f t="shared" si="150"/>
        <v>15.577255692729308</v>
      </c>
      <c r="F167" s="16">
        <f t="shared" si="151"/>
        <v>31.717910094107967</v>
      </c>
      <c r="G167" s="16">
        <f t="shared" si="152"/>
        <v>84.723513486898682</v>
      </c>
      <c r="H167" s="16">
        <f t="shared" si="153"/>
        <v>23.798560305278418</v>
      </c>
      <c r="I167" s="16">
        <f t="shared" si="154"/>
        <v>32.899811110716385</v>
      </c>
      <c r="J167" s="16">
        <f t="shared" si="155"/>
        <v>208.3010169344916</v>
      </c>
      <c r="AM167">
        <v>7</v>
      </c>
      <c r="AN167">
        <f t="shared" ref="AN167:AU167" si="161">IF(AN166+AE104/B$74*(1-B$68)-AN166/B$74&lt;0,0,AN166+AE104/B$74*(1-B$68)-AN166/B$74)</f>
        <v>1.0391156026854522</v>
      </c>
      <c r="AO167">
        <f t="shared" si="161"/>
        <v>1.789822932215656</v>
      </c>
      <c r="AP167">
        <f t="shared" si="161"/>
        <v>3.1063020817348956</v>
      </c>
      <c r="AQ167">
        <f t="shared" si="161"/>
        <v>4.5285604253324214</v>
      </c>
      <c r="AR167">
        <f t="shared" si="161"/>
        <v>8.9046710652873298</v>
      </c>
      <c r="AS167">
        <f t="shared" si="161"/>
        <v>20.155177004704626</v>
      </c>
      <c r="AT167">
        <f t="shared" si="161"/>
        <v>4.3221890987183809</v>
      </c>
      <c r="AU167">
        <f t="shared" si="161"/>
        <v>4.1129462410705635</v>
      </c>
    </row>
    <row r="168" spans="1:47" hidden="1" x14ac:dyDescent="0.4">
      <c r="A168" s="9">
        <v>5</v>
      </c>
      <c r="B168" s="16">
        <f t="shared" si="157"/>
        <v>4.7485906636452757</v>
      </c>
      <c r="C168" s="16">
        <f t="shared" si="158"/>
        <v>8.1792020479074896</v>
      </c>
      <c r="D168" s="16">
        <f t="shared" si="149"/>
        <v>13.678378203180159</v>
      </c>
      <c r="E168" s="16">
        <f t="shared" si="150"/>
        <v>21.174354085831922</v>
      </c>
      <c r="F168" s="16">
        <f t="shared" si="151"/>
        <v>43.133572082161372</v>
      </c>
      <c r="G168" s="16">
        <f t="shared" si="152"/>
        <v>89.735749529205989</v>
      </c>
      <c r="H168" s="16">
        <f t="shared" si="153"/>
        <v>32.579064636339687</v>
      </c>
      <c r="I168" s="16">
        <f t="shared" si="154"/>
        <v>45.173237813502659</v>
      </c>
      <c r="J168" s="16">
        <f t="shared" si="155"/>
        <v>258.40214906177459</v>
      </c>
      <c r="AM168">
        <v>8</v>
      </c>
      <c r="AN168">
        <f t="shared" ref="AN168:AU168" si="162">IF(AN167+AE105/B$74*(1-B$68)-AN167/B$74&lt;0,0,AN167+AE105/B$74*(1-B$68)-AN167/B$74)</f>
        <v>1.4180171215530804</v>
      </c>
      <c r="AO168">
        <f t="shared" si="162"/>
        <v>2.4424612197825017</v>
      </c>
      <c r="AP168">
        <f t="shared" si="162"/>
        <v>4.2389793062797656</v>
      </c>
      <c r="AQ168">
        <f t="shared" si="162"/>
        <v>6.1798477498686282</v>
      </c>
      <c r="AR168">
        <f t="shared" si="162"/>
        <v>12.151656658549879</v>
      </c>
      <c r="AS168">
        <f t="shared" si="162"/>
        <v>20.830012321340007</v>
      </c>
      <c r="AT168">
        <f t="shared" si="162"/>
        <v>6.1091903288342113</v>
      </c>
      <c r="AU168">
        <f t="shared" si="162"/>
        <v>6.0254260482393374</v>
      </c>
    </row>
    <row r="169" spans="1:47" hidden="1" x14ac:dyDescent="0.4">
      <c r="A169" s="9">
        <v>6</v>
      </c>
      <c r="B169" s="16">
        <f t="shared" si="157"/>
        <v>6.1779658355951463</v>
      </c>
      <c r="C169" s="16">
        <f t="shared" si="158"/>
        <v>10.641226922602785</v>
      </c>
      <c r="D169" s="16">
        <f t="shared" si="149"/>
        <v>17.783385170608394</v>
      </c>
      <c r="E169" s="16">
        <f t="shared" si="150"/>
        <v>27.559491108036912</v>
      </c>
      <c r="F169" s="16">
        <f t="shared" si="151"/>
        <v>56.175428769611855</v>
      </c>
      <c r="G169" s="16">
        <f t="shared" si="152"/>
        <v>96.53044486711245</v>
      </c>
      <c r="H169" s="16">
        <f t="shared" si="153"/>
        <v>42.803196581200766</v>
      </c>
      <c r="I169" s="16">
        <f t="shared" si="154"/>
        <v>59.597394882674493</v>
      </c>
      <c r="J169" s="16">
        <f t="shared" si="155"/>
        <v>317.26853413744283</v>
      </c>
      <c r="AM169">
        <v>9</v>
      </c>
      <c r="AN169">
        <f t="shared" ref="AN169:AU169" si="163">IF(AN168+AE106/B$74*(1-B$68)-AN168/B$74&lt;0,0,AN168+AE106/B$74*(1-B$68)-AN168/B$74)</f>
        <v>1.8472602972185013</v>
      </c>
      <c r="AO169">
        <f t="shared" si="163"/>
        <v>3.1818104099183797</v>
      </c>
      <c r="AP169">
        <f t="shared" si="163"/>
        <v>5.5221464213669718</v>
      </c>
      <c r="AQ169">
        <f t="shared" si="163"/>
        <v>8.0505285991781879</v>
      </c>
      <c r="AR169">
        <f t="shared" si="163"/>
        <v>15.8300436218885</v>
      </c>
      <c r="AS169">
        <f t="shared" si="163"/>
        <v>21.93480036409721</v>
      </c>
      <c r="AT169">
        <f t="shared" si="163"/>
        <v>8.2006889487473433</v>
      </c>
      <c r="AU169">
        <f t="shared" si="163"/>
        <v>8.349973879147969</v>
      </c>
    </row>
    <row r="170" spans="1:47" hidden="1" x14ac:dyDescent="0.4">
      <c r="A170" s="9">
        <v>7</v>
      </c>
      <c r="B170" s="16">
        <f t="shared" si="157"/>
        <v>7.808164352810234</v>
      </c>
      <c r="C170" s="16">
        <f t="shared" si="158"/>
        <v>13.449159632529332</v>
      </c>
      <c r="D170" s="16">
        <f t="shared" si="149"/>
        <v>22.457896741483431</v>
      </c>
      <c r="E170" s="16">
        <f t="shared" si="150"/>
        <v>34.848437311839305</v>
      </c>
      <c r="F170" s="16">
        <f t="shared" si="151"/>
        <v>71.083804443173975</v>
      </c>
      <c r="G170" s="16">
        <f t="shared" si="152"/>
        <v>105.4454369199279</v>
      </c>
      <c r="H170" s="16">
        <f t="shared" si="153"/>
        <v>54.695172961464529</v>
      </c>
      <c r="I170" s="16">
        <f t="shared" si="154"/>
        <v>76.526964800192573</v>
      </c>
      <c r="J170" s="16">
        <f t="shared" si="155"/>
        <v>386.31503716342127</v>
      </c>
      <c r="AM170">
        <v>10</v>
      </c>
      <c r="AN170">
        <f t="shared" ref="AN170:AU170" si="164">IF(AN169+AE107/B$74*(1-B$68)-AN169/B$74&lt;0,0,AN169+AE107/B$74*(1-B$68)-AN169/B$74)</f>
        <v>2.3333286263894313</v>
      </c>
      <c r="AO170">
        <f t="shared" si="164"/>
        <v>4.0190379906856633</v>
      </c>
      <c r="AP170">
        <f t="shared" si="164"/>
        <v>6.9751850042416761</v>
      </c>
      <c r="AQ170">
        <f t="shared" si="164"/>
        <v>10.168858642343984</v>
      </c>
      <c r="AR170">
        <f t="shared" si="164"/>
        <v>19.995392092583284</v>
      </c>
      <c r="AS170">
        <f t="shared" si="164"/>
        <v>23.587676296479028</v>
      </c>
      <c r="AT170">
        <f t="shared" si="164"/>
        <v>10.621652771017185</v>
      </c>
      <c r="AU170">
        <f t="shared" si="164"/>
        <v>11.12141955721698</v>
      </c>
    </row>
    <row r="171" spans="1:47" hidden="1" x14ac:dyDescent="0.4">
      <c r="A171" s="9">
        <v>8</v>
      </c>
      <c r="B171" s="16">
        <f t="shared" si="157"/>
        <v>9.6755640443126048</v>
      </c>
      <c r="C171" s="16">
        <f t="shared" si="158"/>
        <v>16.66565910845447</v>
      </c>
      <c r="D171" s="16">
        <f t="shared" si="149"/>
        <v>27.806148834898469</v>
      </c>
      <c r="E171" s="16">
        <f t="shared" si="150"/>
        <v>43.203915496966765</v>
      </c>
      <c r="F171" s="16">
        <f t="shared" si="151"/>
        <v>88.19173627527023</v>
      </c>
      <c r="G171" s="16">
        <f t="shared" si="152"/>
        <v>116.89821498242439</v>
      </c>
      <c r="H171" s="16">
        <f t="shared" si="153"/>
        <v>68.535166148182469</v>
      </c>
      <c r="I171" s="16">
        <f t="shared" si="154"/>
        <v>96.388638979245613</v>
      </c>
      <c r="J171" s="16">
        <f t="shared" si="155"/>
        <v>467.36504386975508</v>
      </c>
      <c r="AM171">
        <v>11</v>
      </c>
      <c r="AN171">
        <f t="shared" ref="AN171:AU171" si="165">IF(AN170+AE108/B$74*(1-B$68)-AN170/B$74&lt;0,0,AN170+AE108/B$74*(1-B$68)-AN170/B$74)</f>
        <v>2.8868480367164651</v>
      </c>
      <c r="AO171">
        <f t="shared" si="165"/>
        <v>4.9724465733972307</v>
      </c>
      <c r="AP171">
        <f t="shared" si="165"/>
        <v>8.6298598952124088</v>
      </c>
      <c r="AQ171">
        <f t="shared" si="165"/>
        <v>12.581146639735476</v>
      </c>
      <c r="AR171">
        <f t="shared" si="165"/>
        <v>24.73876064991796</v>
      </c>
      <c r="AS171">
        <f t="shared" si="165"/>
        <v>25.896425938763443</v>
      </c>
      <c r="AT171">
        <f t="shared" si="165"/>
        <v>13.414639964978825</v>
      </c>
      <c r="AU171">
        <f t="shared" si="165"/>
        <v>14.389499096680568</v>
      </c>
    </row>
    <row r="172" spans="1:47" hidden="1" x14ac:dyDescent="0.4">
      <c r="A172" s="9">
        <v>9</v>
      </c>
      <c r="B172" s="16">
        <f t="shared" si="157"/>
        <v>11.827405600210419</v>
      </c>
      <c r="C172" s="16">
        <f t="shared" si="158"/>
        <v>20.372094998058163</v>
      </c>
      <c r="D172" s="16">
        <f t="shared" si="149"/>
        <v>33.964364256873409</v>
      </c>
      <c r="E172" s="16">
        <f t="shared" si="150"/>
        <v>52.836440896350737</v>
      </c>
      <c r="F172" s="16">
        <f t="shared" si="151"/>
        <v>107.92764618942915</v>
      </c>
      <c r="G172" s="16">
        <f t="shared" si="152"/>
        <v>131.38323588741486</v>
      </c>
      <c r="H172" s="16">
        <f t="shared" si="153"/>
        <v>84.667003638986159</v>
      </c>
      <c r="I172" s="16">
        <f t="shared" si="154"/>
        <v>119.69466046548119</v>
      </c>
      <c r="J172" s="16">
        <f t="shared" si="155"/>
        <v>562.67285193280406</v>
      </c>
      <c r="AM172">
        <v>12</v>
      </c>
      <c r="AN172">
        <f t="shared" ref="AN172:AU172" si="166">IF(AN171+AE109/B$74*(1-B$68)-AN171/B$74&lt;0,0,AN171+AE109/B$74*(1-B$68)-AN171/B$74)</f>
        <v>3.5221677658320223</v>
      </c>
      <c r="AO172">
        <f t="shared" si="166"/>
        <v>6.0667519784179609</v>
      </c>
      <c r="AP172">
        <f t="shared" si="166"/>
        <v>10.529066289591128</v>
      </c>
      <c r="AQ172">
        <f t="shared" si="166"/>
        <v>15.349927875692476</v>
      </c>
      <c r="AR172">
        <f t="shared" si="166"/>
        <v>30.183114670241533</v>
      </c>
      <c r="AS172">
        <f t="shared" si="166"/>
        <v>28.96735581270778</v>
      </c>
      <c r="AT172">
        <f t="shared" si="166"/>
        <v>16.640251901209421</v>
      </c>
      <c r="AU172">
        <f t="shared" si="166"/>
        <v>18.221527260409029</v>
      </c>
    </row>
    <row r="173" spans="1:47" hidden="1" x14ac:dyDescent="0.4">
      <c r="A173" s="9">
        <v>10</v>
      </c>
      <c r="B173" s="16">
        <f t="shared" si="157"/>
        <v>14.322274741896793</v>
      </c>
      <c r="C173" s="16">
        <f t="shared" si="158"/>
        <v>24.669378179185763</v>
      </c>
      <c r="D173" s="16">
        <f t="shared" si="149"/>
        <v>41.1016715616732</v>
      </c>
      <c r="E173" s="16">
        <f t="shared" si="150"/>
        <v>64.006907279498407</v>
      </c>
      <c r="F173" s="16">
        <f t="shared" si="151"/>
        <v>130.82193992115657</v>
      </c>
      <c r="G173" s="16">
        <f t="shared" si="152"/>
        <v>149.47006355974597</v>
      </c>
      <c r="H173" s="16">
        <f t="shared" si="153"/>
        <v>103.50828477361945</v>
      </c>
      <c r="I173" s="16">
        <f t="shared" si="154"/>
        <v>147.05923817156099</v>
      </c>
      <c r="J173" s="16">
        <f t="shared" si="155"/>
        <v>674.95975818833722</v>
      </c>
      <c r="AM173">
        <v>13</v>
      </c>
      <c r="AN173">
        <f t="shared" ref="AN173:AU173" si="167">IF(AN172+AE110/B$74*(1-B$68)-AN172/B$74&lt;0,0,AN172+AE110/B$74*(1-B$68)-AN172/B$74)</f>
        <v>4.2571884297615243</v>
      </c>
      <c r="AO173">
        <f t="shared" si="167"/>
        <v>7.3327870918870737</v>
      </c>
      <c r="AP173">
        <f t="shared" si="167"/>
        <v>12.726315770382071</v>
      </c>
      <c r="AQ173">
        <f t="shared" si="167"/>
        <v>18.553214865003802</v>
      </c>
      <c r="AR173">
        <f t="shared" si="167"/>
        <v>36.481852964196847</v>
      </c>
      <c r="AS173">
        <f t="shared" si="167"/>
        <v>32.913836913923433</v>
      </c>
      <c r="AT173">
        <f t="shared" si="167"/>
        <v>20.37775662751428</v>
      </c>
      <c r="AU173">
        <f t="shared" si="167"/>
        <v>22.704902927970181</v>
      </c>
    </row>
    <row r="174" spans="1:47" hidden="1" x14ac:dyDescent="0.4">
      <c r="A174" s="9">
        <v>11</v>
      </c>
      <c r="B174" s="16">
        <f t="shared" si="157"/>
        <v>17.231050401490126</v>
      </c>
      <c r="C174" s="16">
        <f t="shared" si="158"/>
        <v>29.679593949939445</v>
      </c>
      <c r="D174" s="16">
        <f t="shared" si="149"/>
        <v>49.422439384224148</v>
      </c>
      <c r="E174" s="16">
        <f t="shared" si="150"/>
        <v>77.031183188595207</v>
      </c>
      <c r="F174" s="16">
        <f t="shared" si="151"/>
        <v>157.51749378529189</v>
      </c>
      <c r="G174" s="16">
        <f t="shared" si="152"/>
        <v>171.80988918810831</v>
      </c>
      <c r="H174" s="16">
        <f t="shared" si="153"/>
        <v>125.56312872763051</v>
      </c>
      <c r="I174" s="16">
        <f t="shared" si="154"/>
        <v>179.21826119077977</v>
      </c>
      <c r="J174" s="16">
        <f t="shared" si="155"/>
        <v>807.47303981605944</v>
      </c>
      <c r="AM174">
        <v>14</v>
      </c>
      <c r="AN174">
        <f t="shared" ref="AN174:AU174" si="168">IF(AN173+AE111/B$74*(1-B$68)-AN173/B$74&lt;0,0,AN173+AE111/B$74*(1-B$68)-AN173/B$74)</f>
        <v>5.1134473299037477</v>
      </c>
      <c r="AO174">
        <f t="shared" si="168"/>
        <v>8.8076488025837829</v>
      </c>
      <c r="AP174">
        <f t="shared" si="168"/>
        <v>15.285991322497676</v>
      </c>
      <c r="AQ174">
        <f t="shared" si="168"/>
        <v>22.284869128496293</v>
      </c>
      <c r="AR174">
        <f t="shared" si="168"/>
        <v>43.819538812418358</v>
      </c>
      <c r="AS174">
        <f t="shared" si="168"/>
        <v>37.864206065627073</v>
      </c>
      <c r="AT174">
        <f t="shared" si="168"/>
        <v>24.726215362326002</v>
      </c>
      <c r="AU174">
        <f t="shared" si="168"/>
        <v>27.949777985808069</v>
      </c>
    </row>
    <row r="175" spans="1:47" hidden="1" x14ac:dyDescent="0.4">
      <c r="A175" s="9">
        <v>12</v>
      </c>
      <c r="B175" s="16">
        <f t="shared" si="157"/>
        <v>20.638349708919868</v>
      </c>
      <c r="C175" s="16">
        <f t="shared" si="158"/>
        <v>35.548490944267733</v>
      </c>
      <c r="D175" s="16">
        <f t="shared" si="149"/>
        <v>59.170182652302664</v>
      </c>
      <c r="E175" s="16">
        <f t="shared" si="150"/>
        <v>92.286792838647798</v>
      </c>
      <c r="F175" s="16">
        <f t="shared" si="151"/>
        <v>188.78398928839275</v>
      </c>
      <c r="G175" s="16">
        <f t="shared" si="152"/>
        <v>199.15124336358949</v>
      </c>
      <c r="H175" s="16">
        <f t="shared" si="153"/>
        <v>151.43749601123238</v>
      </c>
      <c r="I175" s="16">
        <f t="shared" si="154"/>
        <v>217.05257974286528</v>
      </c>
      <c r="J175" s="16">
        <f t="shared" si="155"/>
        <v>964.06912455021802</v>
      </c>
      <c r="AM175">
        <v>15</v>
      </c>
      <c r="AN175">
        <f t="shared" ref="AN175:AU175" si="169">IF(AN174+AE112/B$74*(1-B$68)-AN174/B$74&lt;0,0,AN174+AE112/B$74*(1-B$68)-AN174/B$74)</f>
        <v>6.1164447919041285</v>
      </c>
      <c r="AO175">
        <f t="shared" si="169"/>
        <v>10.535260103773915</v>
      </c>
      <c r="AP175">
        <f t="shared" si="169"/>
        <v>18.28432288073309</v>
      </c>
      <c r="AQ175">
        <f t="shared" si="169"/>
        <v>26.656023407563282</v>
      </c>
      <c r="AR175">
        <f t="shared" si="169"/>
        <v>52.414696517056356</v>
      </c>
      <c r="AS175">
        <f t="shared" si="169"/>
        <v>43.969123395229616</v>
      </c>
      <c r="AT175">
        <f t="shared" si="169"/>
        <v>29.806299057988671</v>
      </c>
      <c r="AU175">
        <f t="shared" si="169"/>
        <v>34.092142598015144</v>
      </c>
    </row>
    <row r="176" spans="1:47" hidden="1" x14ac:dyDescent="0.4">
      <c r="A176" s="9">
        <v>13</v>
      </c>
      <c r="B176" s="16">
        <f t="shared" si="157"/>
        <v>24.644504621502335</v>
      </c>
      <c r="C176" s="16">
        <f t="shared" si="158"/>
        <v>42.448885774273016</v>
      </c>
      <c r="D176" s="16">
        <f t="shared" si="149"/>
        <v>70.633126473837237</v>
      </c>
      <c r="E176" s="16">
        <f t="shared" si="150"/>
        <v>110.22185050868185</v>
      </c>
      <c r="F176" s="16">
        <f t="shared" si="151"/>
        <v>225.53648069028068</v>
      </c>
      <c r="G176" s="16">
        <f t="shared" si="152"/>
        <v>232.36342103981255</v>
      </c>
      <c r="H176" s="16">
        <f t="shared" si="153"/>
        <v>181.85722111381278</v>
      </c>
      <c r="I176" s="16">
        <f t="shared" si="154"/>
        <v>261.61527049892305</v>
      </c>
      <c r="J176" s="16">
        <f t="shared" si="155"/>
        <v>1149.3207607211234</v>
      </c>
      <c r="AM176">
        <v>16</v>
      </c>
      <c r="AN176">
        <f t="shared" ref="AN176:AU176" si="170">IF(AN175+AE113/B$74*(1-B$68)-AN175/B$74&lt;0,0,AN175+AE113/B$74*(1-B$68)-AN175/B$74)</f>
        <v>7.2961922992035699</v>
      </c>
      <c r="AO176">
        <f t="shared" si="170"/>
        <v>12.567314224924454</v>
      </c>
      <c r="AP176">
        <f t="shared" si="170"/>
        <v>21.811025904318736</v>
      </c>
      <c r="AQ176">
        <f t="shared" si="170"/>
        <v>31.797470480086986</v>
      </c>
      <c r="AR176">
        <f t="shared" si="170"/>
        <v>62.524508616350005</v>
      </c>
      <c r="AS176">
        <f t="shared" si="170"/>
        <v>51.408672761543755</v>
      </c>
      <c r="AT176">
        <f t="shared" si="170"/>
        <v>35.762910546386031</v>
      </c>
      <c r="AU176">
        <f t="shared" si="170"/>
        <v>41.297533806723656</v>
      </c>
    </row>
    <row r="177" spans="1:47" hidden="1" x14ac:dyDescent="0.4">
      <c r="A177" s="9">
        <v>14</v>
      </c>
      <c r="B177" s="16">
        <f t="shared" si="157"/>
        <v>29.368119358064082</v>
      </c>
      <c r="C177" s="16">
        <f t="shared" si="158"/>
        <v>50.585068078340719</v>
      </c>
      <c r="D177" s="16">
        <f t="shared" si="149"/>
        <v>84.151525242952459</v>
      </c>
      <c r="E177" s="16">
        <f t="shared" si="150"/>
        <v>131.36650852516115</v>
      </c>
      <c r="F177" s="16">
        <f t="shared" si="151"/>
        <v>268.8588501458932</v>
      </c>
      <c r="G177" s="16">
        <f t="shared" si="152"/>
        <v>272.46607529426626</v>
      </c>
      <c r="H177" s="16">
        <f t="shared" si="153"/>
        <v>217.68917969274295</v>
      </c>
      <c r="I177" s="16">
        <f t="shared" si="154"/>
        <v>314.16355247683879</v>
      </c>
      <c r="J177" s="16">
        <f t="shared" si="155"/>
        <v>1368.6488788142594</v>
      </c>
      <c r="AM177">
        <v>17</v>
      </c>
      <c r="AN177">
        <f t="shared" ref="AN177:AU177" si="171">IF(AN176+AE114/B$74*(1-B$68)-AN176/B$74&lt;0,0,AN176+AE114/B$74*(1-B$68)-AN176/B$74)</f>
        <v>8.6879703049106816</v>
      </c>
      <c r="AO177">
        <f t="shared" si="171"/>
        <v>14.96457992349564</v>
      </c>
      <c r="AP177">
        <f t="shared" si="171"/>
        <v>25.971566757779037</v>
      </c>
      <c r="AQ177">
        <f t="shared" si="171"/>
        <v>37.862965773589181</v>
      </c>
      <c r="AR177">
        <f t="shared" si="171"/>
        <v>74.451309931520868</v>
      </c>
      <c r="AS177">
        <f t="shared" si="171"/>
        <v>60.399564021779369</v>
      </c>
      <c r="AT177">
        <f t="shared" si="171"/>
        <v>42.768701423467903</v>
      </c>
      <c r="AU177">
        <f t="shared" si="171"/>
        <v>49.765552206690629</v>
      </c>
    </row>
    <row r="178" spans="1:47" hidden="1" x14ac:dyDescent="0.4">
      <c r="A178" s="9">
        <v>15</v>
      </c>
      <c r="B178" s="16">
        <f t="shared" si="157"/>
        <v>34.949271561295156</v>
      </c>
      <c r="C178" s="16">
        <f t="shared" si="158"/>
        <v>60.198314357881692</v>
      </c>
      <c r="D178" s="16">
        <f t="shared" si="149"/>
        <v>100.12687440150232</v>
      </c>
      <c r="E178" s="16">
        <f t="shared" si="150"/>
        <v>156.34724006868217</v>
      </c>
      <c r="F178" s="16">
        <f t="shared" si="151"/>
        <v>320.03292886902898</v>
      </c>
      <c r="G178" s="16">
        <f t="shared" si="152"/>
        <v>320.66414807912361</v>
      </c>
      <c r="H178" s="16">
        <f t="shared" si="153"/>
        <v>259.96625604081595</v>
      </c>
      <c r="I178" s="16">
        <f t="shared" si="154"/>
        <v>376.19627365205304</v>
      </c>
      <c r="J178" s="16">
        <f t="shared" si="155"/>
        <v>1628.4813070303831</v>
      </c>
      <c r="AM178">
        <v>18</v>
      </c>
      <c r="AN178">
        <f t="shared" ref="AN178:AU178" si="172">IF(AN177+AE115/B$74*(1-B$68)-AN177/B$74&lt;0,0,AN177+AE115/B$74*(1-B$68)-AN177/B$74)</f>
        <v>10.333294439864943</v>
      </c>
      <c r="AO178">
        <f t="shared" si="172"/>
        <v>17.798565728403666</v>
      </c>
      <c r="AP178">
        <f t="shared" si="172"/>
        <v>30.89005106532742</v>
      </c>
      <c r="AQ178">
        <f t="shared" si="172"/>
        <v>45.033438187959824</v>
      </c>
      <c r="AR178">
        <f t="shared" si="172"/>
        <v>88.550867458789639</v>
      </c>
      <c r="AS178">
        <f t="shared" si="172"/>
        <v>71.202814654364857</v>
      </c>
      <c r="AT178">
        <f t="shared" si="172"/>
        <v>51.02857407451868</v>
      </c>
      <c r="AU178">
        <f t="shared" si="172"/>
        <v>59.735367264722044</v>
      </c>
    </row>
    <row r="179" spans="1:47" hidden="1" x14ac:dyDescent="0.4">
      <c r="A179" s="9">
        <v>16</v>
      </c>
      <c r="B179" s="16">
        <f t="shared" si="157"/>
        <v>41.553435402516413</v>
      </c>
      <c r="C179" s="16">
        <f t="shared" si="158"/>
        <v>71.573645322578344</v>
      </c>
      <c r="D179" s="16">
        <f t="shared" si="149"/>
        <v>119.03320765115265</v>
      </c>
      <c r="E179" s="16">
        <f t="shared" si="150"/>
        <v>185.9043357204215</v>
      </c>
      <c r="F179" s="16">
        <f t="shared" si="151"/>
        <v>380.57414823143318</v>
      </c>
      <c r="G179" s="16">
        <f t="shared" si="152"/>
        <v>378.38811805296604</v>
      </c>
      <c r="H179" s="16">
        <f t="shared" si="153"/>
        <v>309.9169596670294</v>
      </c>
      <c r="I179" s="16">
        <f t="shared" si="154"/>
        <v>449.49812669835887</v>
      </c>
      <c r="J179" s="16">
        <f t="shared" si="155"/>
        <v>1936.4419767464565</v>
      </c>
      <c r="AM179">
        <v>19</v>
      </c>
      <c r="AN179">
        <f t="shared" ref="AN179:AU179" si="173">IF(AN178+AE116/B$74*(1-B$68)-AN178/B$74&lt;0,0,AN178+AE116/B$74*(1-B$68)-AN178/B$74)</f>
        <v>12.281100504005446</v>
      </c>
      <c r="AO179">
        <f t="shared" si="173"/>
        <v>21.153561026422203</v>
      </c>
      <c r="AP179">
        <f t="shared" si="173"/>
        <v>36.712766089737485</v>
      </c>
      <c r="AQ179">
        <f t="shared" si="173"/>
        <v>53.522154395755315</v>
      </c>
      <c r="AR179">
        <f t="shared" si="173"/>
        <v>105.24253511859422</v>
      </c>
      <c r="AS179">
        <f t="shared" si="173"/>
        <v>84.132288207208035</v>
      </c>
      <c r="AT179">
        <f t="shared" si="173"/>
        <v>60.78527760993196</v>
      </c>
      <c r="AU179">
        <f t="shared" si="173"/>
        <v>71.492401941966264</v>
      </c>
    </row>
    <row r="180" spans="1:47" hidden="1" x14ac:dyDescent="0.4">
      <c r="A180" s="9">
        <v>17</v>
      </c>
      <c r="B180" s="16">
        <f t="shared" si="157"/>
        <v>49.376224228715863</v>
      </c>
      <c r="C180" s="16">
        <f t="shared" si="158"/>
        <v>85.047994854841576</v>
      </c>
      <c r="D180" s="16">
        <f t="shared" si="149"/>
        <v>141.43074049618787</v>
      </c>
      <c r="E180" s="16">
        <f t="shared" si="150"/>
        <v>220.91306774756757</v>
      </c>
      <c r="F180" s="16">
        <f t="shared" si="151"/>
        <v>452.27470298684511</v>
      </c>
      <c r="G180" s="16">
        <f t="shared" si="152"/>
        <v>447.3402263846865</v>
      </c>
      <c r="H180" s="16">
        <f t="shared" si="153"/>
        <v>369.00068908662996</v>
      </c>
      <c r="I180" s="16">
        <f t="shared" si="154"/>
        <v>536.19198447570943</v>
      </c>
      <c r="J180" s="16">
        <f t="shared" si="155"/>
        <v>2301.575630261184</v>
      </c>
      <c r="AM180">
        <v>20</v>
      </c>
      <c r="AN180">
        <f t="shared" ref="AN180:AU180" si="174">IF(AN179+AE117/B$74*(1-B$68)-AN179/B$74&lt;0,0,AN179+AE117/B$74*(1-B$68)-AN179/B$74)</f>
        <v>14.589170097679565</v>
      </c>
      <c r="AO180">
        <f t="shared" si="174"/>
        <v>25.129091638446038</v>
      </c>
      <c r="AP180">
        <f t="shared" si="174"/>
        <v>43.612442473279579</v>
      </c>
      <c r="AQ180">
        <f t="shared" si="174"/>
        <v>63.580931873269208</v>
      </c>
      <c r="AR180">
        <f t="shared" si="174"/>
        <v>125.02147066180427</v>
      </c>
      <c r="AS180">
        <f t="shared" si="174"/>
        <v>99.564466872880672</v>
      </c>
      <c r="AT180">
        <f t="shared" si="174"/>
        <v>72.326236044168922</v>
      </c>
      <c r="AU180">
        <f t="shared" si="174"/>
        <v>85.376409285782685</v>
      </c>
    </row>
    <row r="181" spans="1:47" hidden="1" x14ac:dyDescent="0.4">
      <c r="A181" s="9">
        <v>18</v>
      </c>
      <c r="B181" s="16">
        <f t="shared" si="157"/>
        <v>58.649074862302314</v>
      </c>
      <c r="C181" s="16">
        <f t="shared" si="158"/>
        <v>101.0200009224162</v>
      </c>
      <c r="D181" s="16">
        <f t="shared" si="149"/>
        <v>167.98220088194489</v>
      </c>
      <c r="E181" s="16">
        <f t="shared" si="150"/>
        <v>262.40907681085253</v>
      </c>
      <c r="F181" s="16">
        <f t="shared" si="151"/>
        <v>537.25538762671772</v>
      </c>
      <c r="G181" s="16">
        <f t="shared" si="152"/>
        <v>529.54786366227552</v>
      </c>
      <c r="H181" s="16">
        <f t="shared" si="153"/>
        <v>438.94978742828636</v>
      </c>
      <c r="I181" s="16">
        <f t="shared" si="154"/>
        <v>638.80099105403713</v>
      </c>
      <c r="J181" s="16">
        <f t="shared" si="155"/>
        <v>2734.6143832488328</v>
      </c>
      <c r="AM181">
        <v>21</v>
      </c>
      <c r="AN181">
        <f t="shared" ref="AN181:AU181" si="175">IF(AN180+AE118/B$74*(1-B$68)-AN180/B$74&lt;0,0,AN180+AE118/B$74*(1-B$68)-AN180/B$74)</f>
        <v>17.32582989375555</v>
      </c>
      <c r="AO181">
        <f t="shared" si="175"/>
        <v>29.842846727899854</v>
      </c>
      <c r="AP181">
        <f t="shared" si="175"/>
        <v>51.793333992550046</v>
      </c>
      <c r="AQ181">
        <f t="shared" si="175"/>
        <v>75.507544483145963</v>
      </c>
      <c r="AR181">
        <f t="shared" si="175"/>
        <v>148.47319753288042</v>
      </c>
      <c r="AS181">
        <f t="shared" si="175"/>
        <v>117.94984467522124</v>
      </c>
      <c r="AT181">
        <f t="shared" si="175"/>
        <v>85.99178478611509</v>
      </c>
      <c r="AU181">
        <f t="shared" si="175"/>
        <v>101.79118633782663</v>
      </c>
    </row>
    <row r="182" spans="1:47" hidden="1" x14ac:dyDescent="0.4">
      <c r="A182" s="9">
        <v>19</v>
      </c>
      <c r="B182" s="16">
        <f t="shared" si="157"/>
        <v>69.64602544322787</v>
      </c>
      <c r="C182" s="16">
        <f t="shared" si="158"/>
        <v>119.96168006121061</v>
      </c>
      <c r="D182" s="16">
        <f t="shared" si="149"/>
        <v>199.47227917140899</v>
      </c>
      <c r="E182" s="16">
        <f t="shared" si="150"/>
        <v>311.61866327876203</v>
      </c>
      <c r="F182" s="16">
        <f t="shared" si="151"/>
        <v>638.02751046767025</v>
      </c>
      <c r="G182" s="16">
        <f t="shared" si="152"/>
        <v>627.42570917030775</v>
      </c>
      <c r="H182" s="16">
        <f t="shared" si="153"/>
        <v>521.81970300611169</v>
      </c>
      <c r="I182" s="16">
        <f t="shared" si="154"/>
        <v>760.32232159715738</v>
      </c>
      <c r="J182" s="16">
        <f t="shared" si="155"/>
        <v>3248.2938921958566</v>
      </c>
      <c r="AM182">
        <v>22</v>
      </c>
      <c r="AN182">
        <f t="shared" ref="AN182:AU182" si="176">IF(AN181+AE119/B$74*(1-B$68)-AN181/B$74&lt;0,0,AN181+AE119/B$74*(1-B$68)-AN181/B$74)</f>
        <v>20.571968662374815</v>
      </c>
      <c r="AO182">
        <f t="shared" si="176"/>
        <v>35.434153021649912</v>
      </c>
      <c r="AP182">
        <f t="shared" si="176"/>
        <v>61.497247193836785</v>
      </c>
      <c r="AQ182">
        <f t="shared" si="176"/>
        <v>89.654512851935252</v>
      </c>
      <c r="AR182">
        <f t="shared" si="176"/>
        <v>176.29088970507792</v>
      </c>
      <c r="AS182">
        <f t="shared" si="176"/>
        <v>139.82635092194556</v>
      </c>
      <c r="AT182">
        <f t="shared" si="176"/>
        <v>102.18503625397251</v>
      </c>
      <c r="AU182">
        <f t="shared" si="176"/>
        <v>121.21621365966509</v>
      </c>
    </row>
    <row r="183" spans="1:47" hidden="1" x14ac:dyDescent="0.4">
      <c r="A183" s="9">
        <v>20</v>
      </c>
      <c r="B183" s="16">
        <f t="shared" si="157"/>
        <v>82.691773787726873</v>
      </c>
      <c r="C183" s="16">
        <f t="shared" si="158"/>
        <v>142.43230748183157</v>
      </c>
      <c r="D183" s="16">
        <f t="shared" si="149"/>
        <v>236.83073354205817</v>
      </c>
      <c r="E183" s="16">
        <f t="shared" si="150"/>
        <v>369.99481920094132</v>
      </c>
      <c r="F183" s="16">
        <f t="shared" si="151"/>
        <v>757.56659564381596</v>
      </c>
      <c r="G183" s="16">
        <f t="shared" si="152"/>
        <v>743.84856565134953</v>
      </c>
      <c r="H183" s="16">
        <f t="shared" si="153"/>
        <v>620.04877566881999</v>
      </c>
      <c r="I183" s="16">
        <f t="shared" si="154"/>
        <v>904.31485151458332</v>
      </c>
      <c r="J183" s="16">
        <f t="shared" si="155"/>
        <v>3857.7284224911264</v>
      </c>
      <c r="AM183">
        <v>23</v>
      </c>
      <c r="AN183">
        <f t="shared" ref="AN183:AU183" si="177">IF(AN182+AE120/B$74*(1-B$68)-AN182/B$74&lt;0,0,AN182+AE120/B$74*(1-B$68)-AN182/B$74)</f>
        <v>24.423427702153422</v>
      </c>
      <c r="AO183">
        <f t="shared" si="177"/>
        <v>42.0680922042297</v>
      </c>
      <c r="AP183">
        <f t="shared" si="177"/>
        <v>73.010687278907369</v>
      </c>
      <c r="AQ183">
        <f t="shared" si="177"/>
        <v>106.43952208695671</v>
      </c>
      <c r="AR183">
        <f t="shared" si="177"/>
        <v>209.29585641140261</v>
      </c>
      <c r="AS183">
        <f t="shared" si="177"/>
        <v>165.83525301627978</v>
      </c>
      <c r="AT183">
        <f t="shared" si="177"/>
        <v>121.38364722626957</v>
      </c>
      <c r="AU183">
        <f t="shared" si="177"/>
        <v>144.22056230483355</v>
      </c>
    </row>
    <row r="184" spans="1:47" hidden="1" x14ac:dyDescent="0.4">
      <c r="A184" s="9">
        <v>21</v>
      </c>
      <c r="B184" s="16">
        <f t="shared" si="157"/>
        <v>98.171243969206557</v>
      </c>
      <c r="C184" s="16">
        <f t="shared" si="158"/>
        <v>169.09489501084147</v>
      </c>
      <c r="D184" s="16">
        <f t="shared" si="149"/>
        <v>281.15980499511767</v>
      </c>
      <c r="E184" s="16">
        <f t="shared" si="150"/>
        <v>439.26001789097546</v>
      </c>
      <c r="F184" s="16">
        <f t="shared" si="151"/>
        <v>899.39994946033744</v>
      </c>
      <c r="G184" s="16">
        <f t="shared" si="152"/>
        <v>882.23717869359473</v>
      </c>
      <c r="H184" s="16">
        <f t="shared" si="153"/>
        <v>736.52942821522902</v>
      </c>
      <c r="I184" s="16">
        <f t="shared" si="154"/>
        <v>1075.0033671667711</v>
      </c>
      <c r="J184" s="16">
        <f t="shared" si="155"/>
        <v>4580.8558854020739</v>
      </c>
      <c r="AM184">
        <v>24</v>
      </c>
      <c r="AN184">
        <f t="shared" ref="AN184:AU184" si="178">IF(AN183+AE121/B$74*(1-B$68)-AN183/B$74&lt;0,0,AN183+AE121/B$74*(1-B$68)-AN183/B$74)</f>
        <v>28.99383282955375</v>
      </c>
      <c r="AO184">
        <f t="shared" si="178"/>
        <v>49.940378873197488</v>
      </c>
      <c r="AP184">
        <f t="shared" si="178"/>
        <v>86.673323972000134</v>
      </c>
      <c r="AQ184">
        <f t="shared" si="178"/>
        <v>126.35776384388154</v>
      </c>
      <c r="AR184">
        <f t="shared" si="178"/>
        <v>248.46181079551951</v>
      </c>
      <c r="AS184">
        <f t="shared" si="178"/>
        <v>196.74004478013808</v>
      </c>
      <c r="AT184">
        <f t="shared" si="178"/>
        <v>144.15382025093083</v>
      </c>
      <c r="AU184">
        <f t="shared" si="178"/>
        <v>171.47947506029109</v>
      </c>
    </row>
    <row r="185" spans="1:47" hidden="1" x14ac:dyDescent="0.4">
      <c r="A185" s="9">
        <v>22</v>
      </c>
      <c r="B185" s="16">
        <f t="shared" si="157"/>
        <v>116.54093597578128</v>
      </c>
      <c r="C185" s="16">
        <f t="shared" si="158"/>
        <v>200.73574028939959</v>
      </c>
      <c r="D185" s="16">
        <f t="shared" si="149"/>
        <v>333.7667315499707</v>
      </c>
      <c r="E185" s="16">
        <f t="shared" si="150"/>
        <v>521.45698871113632</v>
      </c>
      <c r="F185" s="16">
        <f t="shared" si="151"/>
        <v>1067.7105978823361</v>
      </c>
      <c r="G185" s="16">
        <f t="shared" si="152"/>
        <v>1046.6597091093522</v>
      </c>
      <c r="H185" s="16">
        <f t="shared" si="153"/>
        <v>874.69286052740438</v>
      </c>
      <c r="I185" s="16">
        <f t="shared" si="154"/>
        <v>1277.4024215909387</v>
      </c>
      <c r="J185" s="16">
        <f t="shared" si="155"/>
        <v>5438.9659856363196</v>
      </c>
      <c r="AM185">
        <v>25</v>
      </c>
      <c r="AN185">
        <f t="shared" ref="AN185:AU185" si="179">IF(AN184+AE122/B$74*(1-B$68)-AN184/B$74&lt;0,0,AN184+AE122/B$74*(1-B$68)-AN184/B$74)</f>
        <v>34.417950076678558</v>
      </c>
      <c r="AO185">
        <f t="shared" si="179"/>
        <v>59.283140555190229</v>
      </c>
      <c r="AP185">
        <f t="shared" si="179"/>
        <v>102.88802294560247</v>
      </c>
      <c r="AQ185">
        <f t="shared" si="179"/>
        <v>149.99656076331146</v>
      </c>
      <c r="AR185">
        <f t="shared" si="179"/>
        <v>294.94362646682077</v>
      </c>
      <c r="AS185">
        <f t="shared" si="179"/>
        <v>233.44890235111802</v>
      </c>
      <c r="AT185">
        <f t="shared" si="179"/>
        <v>171.16694050564627</v>
      </c>
      <c r="AU185">
        <f t="shared" si="179"/>
        <v>203.79410667667673</v>
      </c>
    </row>
    <row r="186" spans="1:47" hidden="1" x14ac:dyDescent="0.4">
      <c r="A186" s="9">
        <v>23</v>
      </c>
      <c r="B186" s="16">
        <f t="shared" si="157"/>
        <v>138.34238805833539</v>
      </c>
      <c r="C186" s="16">
        <f t="shared" si="158"/>
        <v>238.28761497217056</v>
      </c>
      <c r="D186" s="16">
        <f t="shared" si="149"/>
        <v>396.20230781645506</v>
      </c>
      <c r="E186" s="16">
        <f t="shared" si="150"/>
        <v>619.00894986286221</v>
      </c>
      <c r="F186" s="16">
        <f t="shared" si="151"/>
        <v>1267.4606046023218</v>
      </c>
      <c r="G186" s="16">
        <f t="shared" si="152"/>
        <v>1241.951968726248</v>
      </c>
      <c r="H186" s="16">
        <f t="shared" si="153"/>
        <v>1038.6097310306932</v>
      </c>
      <c r="I186" s="16">
        <f t="shared" si="154"/>
        <v>1517.4635042989846</v>
      </c>
      <c r="J186" s="16">
        <f t="shared" si="155"/>
        <v>6457.3270693680715</v>
      </c>
      <c r="AM186">
        <v>26</v>
      </c>
      <c r="AN186">
        <f t="shared" ref="AN186:AU186" si="180">IF(AN185+AE123/B$74*(1-B$68)-AN185/B$74&lt;0,0,AN185+AE123/B$74*(1-B$68)-AN185/B$74)</f>
        <v>40.855663306299029</v>
      </c>
      <c r="AO186">
        <f t="shared" si="180"/>
        <v>70.371768942277143</v>
      </c>
      <c r="AP186">
        <f t="shared" si="180"/>
        <v>122.13273638759256</v>
      </c>
      <c r="AQ186">
        <f t="shared" si="180"/>
        <v>178.05270127929907</v>
      </c>
      <c r="AR186">
        <f t="shared" si="180"/>
        <v>350.11142355721989</v>
      </c>
      <c r="AS186">
        <f t="shared" si="180"/>
        <v>277.04138603078411</v>
      </c>
      <c r="AT186">
        <f t="shared" si="180"/>
        <v>203.21932986261928</v>
      </c>
      <c r="AU186">
        <f t="shared" si="180"/>
        <v>242.11500056838784</v>
      </c>
    </row>
    <row r="187" spans="1:47" hidden="1" x14ac:dyDescent="0.4">
      <c r="A187" s="9">
        <v>24</v>
      </c>
      <c r="B187" s="16">
        <f t="shared" si="157"/>
        <v>164.21814532775122</v>
      </c>
      <c r="C187" s="16">
        <f t="shared" si="158"/>
        <v>282.85726981091688</v>
      </c>
      <c r="D187" s="16">
        <f t="shared" si="149"/>
        <v>470.30661884657928</v>
      </c>
      <c r="E187" s="16">
        <f t="shared" si="150"/>
        <v>734.79105849920882</v>
      </c>
      <c r="F187" s="16">
        <f t="shared" si="151"/>
        <v>1504.5373669795129</v>
      </c>
      <c r="G187" s="16">
        <f t="shared" si="152"/>
        <v>1473.8600586969617</v>
      </c>
      <c r="H187" s="16">
        <f t="shared" si="153"/>
        <v>1233.1097755456697</v>
      </c>
      <c r="I187" s="16">
        <f t="shared" si="154"/>
        <v>1802.2498710487698</v>
      </c>
      <c r="J187" s="16">
        <f t="shared" si="155"/>
        <v>7665.9301647553693</v>
      </c>
      <c r="AM187">
        <v>27</v>
      </c>
      <c r="AN187">
        <f t="shared" ref="AN187:AU187" si="181">IF(AN186+AE124/B$74*(1-B$68)-AN186/B$74&lt;0,0,AN186+AE124/B$74*(1-B$68)-AN186/B$74)</f>
        <v>48.496690658084418</v>
      </c>
      <c r="AO187">
        <f t="shared" si="181"/>
        <v>83.53304372688109</v>
      </c>
      <c r="AP187">
        <f t="shared" si="181"/>
        <v>144.97460220897327</v>
      </c>
      <c r="AQ187">
        <f t="shared" si="181"/>
        <v>211.35299432152803</v>
      </c>
      <c r="AR187">
        <f t="shared" si="181"/>
        <v>415.5909861705328</v>
      </c>
      <c r="AS187">
        <f t="shared" si="181"/>
        <v>328.80018531912077</v>
      </c>
      <c r="AT187">
        <f t="shared" si="181"/>
        <v>241.25569392773667</v>
      </c>
      <c r="AU187">
        <f t="shared" si="181"/>
        <v>287.56998959655937</v>
      </c>
    </row>
    <row r="188" spans="1:47" hidden="1" x14ac:dyDescent="0.4">
      <c r="A188" s="9">
        <v>25</v>
      </c>
      <c r="B188" s="16">
        <f t="shared" si="157"/>
        <v>194.93070322302918</v>
      </c>
      <c r="C188" s="16">
        <f t="shared" si="158"/>
        <v>335.7580637994846</v>
      </c>
      <c r="D188" s="16">
        <f t="shared" si="149"/>
        <v>558.26329168501843</v>
      </c>
      <c r="E188" s="16">
        <f t="shared" si="150"/>
        <v>872.21517376733379</v>
      </c>
      <c r="F188" s="16">
        <f t="shared" si="151"/>
        <v>1785.9271770136481</v>
      </c>
      <c r="G188" s="16">
        <f t="shared" si="152"/>
        <v>1749.2096859786038</v>
      </c>
      <c r="H188" s="16">
        <f t="shared" si="153"/>
        <v>1463.9238696575444</v>
      </c>
      <c r="I188" s="16">
        <f t="shared" si="154"/>
        <v>2140.144187231956</v>
      </c>
      <c r="J188" s="16">
        <f t="shared" si="155"/>
        <v>9100.3721523566182</v>
      </c>
      <c r="AM188">
        <v>28</v>
      </c>
      <c r="AN188">
        <f t="shared" ref="AN188:AU188" si="182">IF(AN187+AE125/B$74*(1-B$68)-AN187/B$74&lt;0,0,AN187+AE125/B$74*(1-B$68)-AN187/B$74)</f>
        <v>57.566178726051675</v>
      </c>
      <c r="AO188">
        <f t="shared" si="182"/>
        <v>99.154768283371894</v>
      </c>
      <c r="AP188">
        <f t="shared" si="182"/>
        <v>172.08666711588867</v>
      </c>
      <c r="AQ188">
        <f t="shared" si="182"/>
        <v>250.87864925008154</v>
      </c>
      <c r="AR188">
        <f t="shared" si="182"/>
        <v>493.31170152412915</v>
      </c>
      <c r="AS188">
        <f t="shared" si="182"/>
        <v>390.24884864599846</v>
      </c>
      <c r="AT188">
        <f t="shared" si="182"/>
        <v>286.39694832150008</v>
      </c>
      <c r="AU188">
        <f t="shared" si="182"/>
        <v>341.49733914154149</v>
      </c>
    </row>
    <row r="189" spans="1:47" hidden="1" x14ac:dyDescent="0.4">
      <c r="A189" s="9">
        <v>26</v>
      </c>
      <c r="B189" s="16">
        <f t="shared" si="157"/>
        <v>231.3849829507333</v>
      </c>
      <c r="C189" s="16">
        <f t="shared" si="158"/>
        <v>398.54867695689256</v>
      </c>
      <c r="D189" s="16">
        <f t="shared" si="149"/>
        <v>662.66386102971126</v>
      </c>
      <c r="E189" s="16">
        <f t="shared" si="150"/>
        <v>1035.3304246596865</v>
      </c>
      <c r="F189" s="16">
        <f t="shared" si="151"/>
        <v>2119.9211470469377</v>
      </c>
      <c r="G189" s="16">
        <f t="shared" si="152"/>
        <v>2076.1071993291444</v>
      </c>
      <c r="H189" s="16">
        <f t="shared" si="153"/>
        <v>1737.8527023958261</v>
      </c>
      <c r="I189" s="16">
        <f t="shared" si="154"/>
        <v>2541.0951004361305</v>
      </c>
      <c r="J189" s="16">
        <f t="shared" si="155"/>
        <v>10802.904094805062</v>
      </c>
      <c r="AM189">
        <v>29</v>
      </c>
      <c r="AN189">
        <f t="shared" ref="AN189:AU189" si="183">IF(AN188+AE126/B$74*(1-B$68)-AN188/B$74&lt;0,0,AN188+AE126/B$74*(1-B$68)-AN188/B$74)</f>
        <v>68.331339340637186</v>
      </c>
      <c r="AO189">
        <f t="shared" si="183"/>
        <v>117.69720118224772</v>
      </c>
      <c r="AP189">
        <f t="shared" si="183"/>
        <v>204.26772641369615</v>
      </c>
      <c r="AQ189">
        <f t="shared" si="183"/>
        <v>297.79419955610103</v>
      </c>
      <c r="AR189">
        <f t="shared" si="183"/>
        <v>585.56343366070064</v>
      </c>
      <c r="AS189">
        <f t="shared" si="183"/>
        <v>463.1966127388315</v>
      </c>
      <c r="AT189">
        <f t="shared" si="183"/>
        <v>339.97324077545045</v>
      </c>
      <c r="AU189">
        <f t="shared" si="183"/>
        <v>405.48510547220627</v>
      </c>
    </row>
    <row r="190" spans="1:47" hidden="1" x14ac:dyDescent="0.4">
      <c r="A190" s="9">
        <v>27</v>
      </c>
      <c r="B190" s="16">
        <f t="shared" si="157"/>
        <v>274.65500058906372</v>
      </c>
      <c r="C190" s="16">
        <f t="shared" si="158"/>
        <v>473.07904648104562</v>
      </c>
      <c r="D190" s="16">
        <f t="shared" si="149"/>
        <v>786.58414463779116</v>
      </c>
      <c r="E190" s="16">
        <f t="shared" si="150"/>
        <v>1228.9425428492821</v>
      </c>
      <c r="F190" s="16">
        <f t="shared" si="151"/>
        <v>2516.3595596648906</v>
      </c>
      <c r="G190" s="16">
        <f t="shared" si="152"/>
        <v>2464.1783043450478</v>
      </c>
      <c r="H190" s="16">
        <f t="shared" si="153"/>
        <v>2062.9670147359493</v>
      </c>
      <c r="I190" s="16">
        <f t="shared" si="154"/>
        <v>3016.9100016183615</v>
      </c>
      <c r="J190" s="16">
        <f t="shared" si="155"/>
        <v>12823.675614921432</v>
      </c>
      <c r="AM190">
        <v>30</v>
      </c>
      <c r="AN190">
        <f t="shared" ref="AN190:AU190" si="184">IF(AN189+AE127/B$74*(1-B$68)-AN189/B$74&lt;0,0,AN189+AE127/B$74*(1-B$68)-AN189/B$74)</f>
        <v>81.109324594777505</v>
      </c>
      <c r="AO190">
        <f t="shared" si="184"/>
        <v>139.70662051563914</v>
      </c>
      <c r="AP190">
        <f t="shared" si="184"/>
        <v>242.46586538180958</v>
      </c>
      <c r="AQ190">
        <f t="shared" si="184"/>
        <v>353.48182294259874</v>
      </c>
      <c r="AR190">
        <f t="shared" si="184"/>
        <v>695.06400825620551</v>
      </c>
      <c r="AS190">
        <f t="shared" si="184"/>
        <v>549.7916538494195</v>
      </c>
      <c r="AT190">
        <f t="shared" si="184"/>
        <v>403.56313964813017</v>
      </c>
      <c r="AU190">
        <f t="shared" si="184"/>
        <v>481.41786592237122</v>
      </c>
    </row>
    <row r="191" spans="1:47" hidden="1" x14ac:dyDescent="0.4">
      <c r="A191" s="9">
        <v>28</v>
      </c>
      <c r="B191" s="16">
        <f t="shared" si="157"/>
        <v>326.01551542058223</v>
      </c>
      <c r="C191" s="16">
        <f t="shared" si="158"/>
        <v>561.54487936651424</v>
      </c>
      <c r="D191" s="16">
        <f t="shared" si="149"/>
        <v>933.67487862891062</v>
      </c>
      <c r="E191" s="16">
        <f t="shared" si="150"/>
        <v>1458.7554751627463</v>
      </c>
      <c r="F191" s="16">
        <f t="shared" si="151"/>
        <v>2986.9218372731157</v>
      </c>
      <c r="G191" s="16">
        <f t="shared" si="152"/>
        <v>2924.8515146360587</v>
      </c>
      <c r="H191" s="16">
        <f t="shared" si="153"/>
        <v>2448.84528862657</v>
      </c>
      <c r="I191" s="16">
        <f t="shared" si="154"/>
        <v>3581.6025933789115</v>
      </c>
      <c r="J191" s="16">
        <f t="shared" si="155"/>
        <v>15222.211982493409</v>
      </c>
      <c r="AM191">
        <v>31</v>
      </c>
      <c r="AN191">
        <f t="shared" ref="AN191:AU191" si="185">IF(AN190+AE128/B$74*(1-B$68)-AN190/B$74&lt;0,0,AN190+AE128/B$74*(1-B$68)-AN190/B$74)</f>
        <v>96.27657224486974</v>
      </c>
      <c r="AO191">
        <f t="shared" si="185"/>
        <v>165.83142086756555</v>
      </c>
      <c r="AP191">
        <f t="shared" si="185"/>
        <v>287.80639614461438</v>
      </c>
      <c r="AQ191">
        <f t="shared" si="185"/>
        <v>419.58206943289758</v>
      </c>
      <c r="AR191">
        <f t="shared" si="185"/>
        <v>825.03929776276391</v>
      </c>
      <c r="AS191">
        <f t="shared" si="185"/>
        <v>652.5843300009401</v>
      </c>
      <c r="AT191">
        <f t="shared" si="185"/>
        <v>479.0401418263009</v>
      </c>
      <c r="AU191">
        <f t="shared" si="185"/>
        <v>571.53219495515646</v>
      </c>
    </row>
    <row r="192" spans="1:47" hidden="1" x14ac:dyDescent="0.4">
      <c r="A192" s="9">
        <v>29</v>
      </c>
      <c r="B192" s="16">
        <f t="shared" si="157"/>
        <v>386.97958992220907</v>
      </c>
      <c r="C192" s="16">
        <f t="shared" si="158"/>
        <v>666.55234754649609</v>
      </c>
      <c r="D192" s="16">
        <f t="shared" si="149"/>
        <v>1108.2692832780172</v>
      </c>
      <c r="E192" s="16">
        <f t="shared" si="150"/>
        <v>1731.5394476431504</v>
      </c>
      <c r="F192" s="16">
        <f t="shared" si="151"/>
        <v>3545.4706731654878</v>
      </c>
      <c r="G192" s="16">
        <f t="shared" si="152"/>
        <v>3471.6947050011736</v>
      </c>
      <c r="H192" s="16">
        <f t="shared" si="153"/>
        <v>2906.8558779122382</v>
      </c>
      <c r="I192" s="16">
        <f t="shared" si="154"/>
        <v>4251.8054976795511</v>
      </c>
      <c r="J192" s="16">
        <f t="shared" si="155"/>
        <v>18069.167422148323</v>
      </c>
      <c r="AM192">
        <v>32</v>
      </c>
      <c r="AN192">
        <f t="shared" ref="AN192:AU192" si="186">IF(AN191+AE129/B$74*(1-B$68)-AN191/B$74&lt;0,0,AN191+AE129/B$74*(1-B$68)-AN191/B$74)</f>
        <v>114.27989692651281</v>
      </c>
      <c r="AO192">
        <f t="shared" si="186"/>
        <v>196.84121735994191</v>
      </c>
      <c r="AP192">
        <f t="shared" si="186"/>
        <v>341.62501343051571</v>
      </c>
      <c r="AQ192">
        <f t="shared" si="186"/>
        <v>498.04219789887213</v>
      </c>
      <c r="AR192">
        <f t="shared" si="186"/>
        <v>979.31826726075928</v>
      </c>
      <c r="AS192">
        <f t="shared" si="186"/>
        <v>774.60227705611283</v>
      </c>
      <c r="AT192">
        <f t="shared" si="186"/>
        <v>568.62786910230398</v>
      </c>
      <c r="AU192">
        <f t="shared" si="186"/>
        <v>678.48251821993006</v>
      </c>
    </row>
    <row r="193" spans="1:47" hidden="1" x14ac:dyDescent="0.4">
      <c r="A193" s="9">
        <v>30</v>
      </c>
      <c r="B193" s="16">
        <f t="shared" si="157"/>
        <v>459.34316807676782</v>
      </c>
      <c r="C193" s="16">
        <f t="shared" si="158"/>
        <v>791.19487173099265</v>
      </c>
      <c r="D193" s="16">
        <f t="shared" si="149"/>
        <v>1315.5107287730282</v>
      </c>
      <c r="E193" s="16">
        <f t="shared" si="150"/>
        <v>2055.330432873297</v>
      </c>
      <c r="F193" s="16">
        <f t="shared" si="151"/>
        <v>4208.4604627464241</v>
      </c>
      <c r="G193" s="16">
        <f t="shared" si="152"/>
        <v>4120.8146903405786</v>
      </c>
      <c r="H193" s="16">
        <f t="shared" si="153"/>
        <v>3450.4918839689926</v>
      </c>
      <c r="I193" s="16">
        <f t="shared" si="154"/>
        <v>5047.2600512392164</v>
      </c>
      <c r="J193" s="16">
        <f t="shared" si="155"/>
        <v>21448.406289749299</v>
      </c>
      <c r="AM193">
        <v>33</v>
      </c>
      <c r="AN193">
        <f t="shared" ref="AN193:AU193" si="187">IF(AN192+AE130/B$74*(1-B$68)-AN192/B$74&lt;0,0,AN192+AE130/B$74*(1-B$68)-AN192/B$74)</f>
        <v>135.64965403790305</v>
      </c>
      <c r="AO193">
        <f t="shared" si="187"/>
        <v>233.64951976152062</v>
      </c>
      <c r="AP193">
        <f t="shared" si="187"/>
        <v>405.50714630363217</v>
      </c>
      <c r="AQ193">
        <f t="shared" si="187"/>
        <v>591.17354546357819</v>
      </c>
      <c r="AR193">
        <f t="shared" si="187"/>
        <v>1162.4457819763832</v>
      </c>
      <c r="AS193">
        <f t="shared" si="187"/>
        <v>919.43957023718167</v>
      </c>
      <c r="AT193">
        <f t="shared" si="187"/>
        <v>674.96557842315474</v>
      </c>
      <c r="AU193">
        <f t="shared" si="187"/>
        <v>805.41928277221359</v>
      </c>
    </row>
    <row r="194" spans="1:47" hidden="1" x14ac:dyDescent="0.4">
      <c r="A194" s="9">
        <v>31</v>
      </c>
      <c r="B194" s="16">
        <f t="shared" si="157"/>
        <v>545.23798544634656</v>
      </c>
      <c r="C194" s="16">
        <f t="shared" si="158"/>
        <v>939.14425627419155</v>
      </c>
      <c r="D194" s="16">
        <f t="shared" si="149"/>
        <v>1561.5042625289941</v>
      </c>
      <c r="E194" s="16">
        <f t="shared" si="150"/>
        <v>2439.6668975126845</v>
      </c>
      <c r="F194" s="16">
        <f t="shared" si="151"/>
        <v>4995.4220683568774</v>
      </c>
      <c r="G194" s="16">
        <f t="shared" si="152"/>
        <v>4891.3316062816657</v>
      </c>
      <c r="H194" s="16">
        <f t="shared" si="153"/>
        <v>4095.7686346047958</v>
      </c>
      <c r="I194" s="16">
        <f t="shared" si="154"/>
        <v>5991.3977109668995</v>
      </c>
      <c r="J194" s="16">
        <f t="shared" si="155"/>
        <v>25459.473421972456</v>
      </c>
      <c r="AM194">
        <v>34</v>
      </c>
      <c r="AN194">
        <f t="shared" ref="AN194:AU194" si="188">IF(AN193+AE131/B$74*(1-B$68)-AN193/B$74&lt;0,0,AN193+AE131/B$74*(1-B$68)-AN193/B$74)</f>
        <v>161.01536418149385</v>
      </c>
      <c r="AO194">
        <f t="shared" si="188"/>
        <v>277.34064478130051</v>
      </c>
      <c r="AP194">
        <f t="shared" si="188"/>
        <v>481.33466541708674</v>
      </c>
      <c r="AQ194">
        <f t="shared" si="188"/>
        <v>701.71962024087168</v>
      </c>
      <c r="AR194">
        <f t="shared" si="188"/>
        <v>1379.8165004819652</v>
      </c>
      <c r="AS194">
        <f t="shared" si="188"/>
        <v>1091.3625769093385</v>
      </c>
      <c r="AT194">
        <f t="shared" si="188"/>
        <v>801.18591548075915</v>
      </c>
      <c r="AU194">
        <f t="shared" si="188"/>
        <v>956.08174474554539</v>
      </c>
    </row>
    <row r="195" spans="1:47" hidden="1" x14ac:dyDescent="0.4">
      <c r="A195" s="9">
        <v>32</v>
      </c>
      <c r="B195" s="16">
        <f t="shared" si="157"/>
        <v>647.19436988046471</v>
      </c>
      <c r="C195" s="16">
        <f t="shared" si="158"/>
        <v>1114.7588601492319</v>
      </c>
      <c r="D195" s="16">
        <f t="shared" si="149"/>
        <v>1853.4964625036487</v>
      </c>
      <c r="E195" s="16">
        <f t="shared" si="150"/>
        <v>2895.8708052272136</v>
      </c>
      <c r="F195" s="16">
        <f t="shared" si="151"/>
        <v>5929.538199976444</v>
      </c>
      <c r="G195" s="16">
        <f t="shared" si="152"/>
        <v>5805.9420681420097</v>
      </c>
      <c r="H195" s="16">
        <f t="shared" si="153"/>
        <v>4861.6954705849175</v>
      </c>
      <c r="I195" s="16">
        <f t="shared" si="154"/>
        <v>7112.0301909838163</v>
      </c>
      <c r="J195" s="16">
        <f t="shared" si="155"/>
        <v>30220.526427447745</v>
      </c>
      <c r="AM195">
        <v>35</v>
      </c>
      <c r="AN195">
        <f t="shared" ref="AN195:AU195" si="189">IF(AN194+AE132/B$74*(1-B$68)-AN194/B$74&lt;0,0,AN194+AE132/B$74*(1-B$68)-AN194/B$74)</f>
        <v>191.12425851860868</v>
      </c>
      <c r="AO195">
        <f t="shared" si="189"/>
        <v>329.20165948356845</v>
      </c>
      <c r="AP195">
        <f t="shared" si="189"/>
        <v>571.34132195886832</v>
      </c>
      <c r="AQ195">
        <f t="shared" si="189"/>
        <v>832.93692367967651</v>
      </c>
      <c r="AR195">
        <f t="shared" si="189"/>
        <v>1637.8337985752735</v>
      </c>
      <c r="AS195">
        <f t="shared" si="189"/>
        <v>1295.4356180942846</v>
      </c>
      <c r="AT195">
        <f t="shared" si="189"/>
        <v>951.00720194352039</v>
      </c>
      <c r="AU195">
        <f t="shared" si="189"/>
        <v>1134.9081066320559</v>
      </c>
    </row>
    <row r="196" spans="1:47" hidden="1" x14ac:dyDescent="0.4">
      <c r="A196" s="9">
        <v>33</v>
      </c>
      <c r="B196" s="16">
        <f t="shared" si="157"/>
        <v>768.21578306809113</v>
      </c>
      <c r="C196" s="16">
        <f t="shared" si="158"/>
        <v>1323.2119909198304</v>
      </c>
      <c r="D196" s="16">
        <f t="shared" si="149"/>
        <v>2200.088915293682</v>
      </c>
      <c r="E196" s="16">
        <f t="shared" si="150"/>
        <v>3437.3811537934616</v>
      </c>
      <c r="F196" s="16">
        <f t="shared" si="151"/>
        <v>7038.3263633700089</v>
      </c>
      <c r="G196" s="16">
        <f t="shared" si="152"/>
        <v>6891.5876982945902</v>
      </c>
      <c r="H196" s="16">
        <f t="shared" si="153"/>
        <v>5770.8357344070228</v>
      </c>
      <c r="I196" s="16">
        <f t="shared" si="154"/>
        <v>8442.1686564435659</v>
      </c>
      <c r="J196" s="16">
        <f t="shared" si="155"/>
        <v>35871.816295590252</v>
      </c>
      <c r="AM196">
        <v>36</v>
      </c>
      <c r="AN196">
        <f t="shared" ref="AN196:AU196" si="190">IF(AN195+AE133/B$74*(1-B$68)-AN195/B$74&lt;0,0,AN195+AE133/B$74*(1-B$68)-AN195/B$74)</f>
        <v>226.86329141857163</v>
      </c>
      <c r="AO196">
        <f t="shared" si="190"/>
        <v>390.76029693858374</v>
      </c>
      <c r="AP196">
        <f t="shared" si="190"/>
        <v>678.17855162748333</v>
      </c>
      <c r="AQ196">
        <f t="shared" si="190"/>
        <v>988.69088369351493</v>
      </c>
      <c r="AR196">
        <f t="shared" si="190"/>
        <v>1944.0984060387677</v>
      </c>
      <c r="AS196">
        <f t="shared" si="190"/>
        <v>1537.6701397406641</v>
      </c>
      <c r="AT196">
        <f t="shared" si="190"/>
        <v>1128.8429748701749</v>
      </c>
      <c r="AU196">
        <f t="shared" si="190"/>
        <v>1347.1662476400347</v>
      </c>
    </row>
    <row r="197" spans="1:47" hidden="1" x14ac:dyDescent="0.4">
      <c r="A197" s="9">
        <v>34</v>
      </c>
      <c r="B197" s="16">
        <f t="shared" si="157"/>
        <v>911.86729897455336</v>
      </c>
      <c r="C197" s="16">
        <f t="shared" si="158"/>
        <v>1570.644304275977</v>
      </c>
      <c r="D197" s="16">
        <f t="shared" si="149"/>
        <v>2611.4916082080445</v>
      </c>
      <c r="E197" s="16">
        <f t="shared" si="150"/>
        <v>4080.1498725930892</v>
      </c>
      <c r="F197" s="16">
        <f t="shared" si="151"/>
        <v>8354.449495774259</v>
      </c>
      <c r="G197" s="16">
        <f t="shared" si="152"/>
        <v>8180.2487148967148</v>
      </c>
      <c r="H197" s="16">
        <f t="shared" si="153"/>
        <v>6849.9714552280411</v>
      </c>
      <c r="I197" s="16">
        <f t="shared" si="154"/>
        <v>10020.996101779334</v>
      </c>
      <c r="J197" s="16">
        <f t="shared" si="155"/>
        <v>42579.818851730015</v>
      </c>
      <c r="AM197">
        <v>37</v>
      </c>
      <c r="AN197">
        <f t="shared" ref="AN197:AU197" si="191">IF(AN196+AE134/B$74*(1-B$68)-AN196/B$74&lt;0,0,AN196+AE134/B$74*(1-B$68)-AN196/B$74)</f>
        <v>269.28526890852976</v>
      </c>
      <c r="AO197">
        <f t="shared" si="191"/>
        <v>463.82996112728256</v>
      </c>
      <c r="AP197">
        <f t="shared" si="191"/>
        <v>804.99358226296988</v>
      </c>
      <c r="AQ197">
        <f t="shared" si="191"/>
        <v>1173.5697248242645</v>
      </c>
      <c r="AR197">
        <f t="shared" si="191"/>
        <v>2307.6323136336946</v>
      </c>
      <c r="AS197">
        <f t="shared" si="191"/>
        <v>1825.2017873995678</v>
      </c>
      <c r="AT197">
        <f t="shared" si="191"/>
        <v>1339.9320051294555</v>
      </c>
      <c r="AU197">
        <f t="shared" si="191"/>
        <v>1599.1088974178722</v>
      </c>
    </row>
    <row r="198" spans="1:47" hidden="1" x14ac:dyDescent="0.4">
      <c r="A198" s="9">
        <v>35</v>
      </c>
      <c r="B198" s="16">
        <f t="shared" si="157"/>
        <v>1082.3806257260558</v>
      </c>
      <c r="C198" s="16">
        <f t="shared" si="158"/>
        <v>1864.3446988033061</v>
      </c>
      <c r="D198" s="16">
        <f t="shared" si="149"/>
        <v>3099.8237002031706</v>
      </c>
      <c r="E198" s="16">
        <f t="shared" si="150"/>
        <v>4843.1117435940932</v>
      </c>
      <c r="F198" s="16">
        <f t="shared" si="151"/>
        <v>9916.6781703936904</v>
      </c>
      <c r="G198" s="16">
        <f t="shared" si="152"/>
        <v>9709.8859584538113</v>
      </c>
      <c r="H198" s="16">
        <f t="shared" si="153"/>
        <v>8130.8923087501435</v>
      </c>
      <c r="I198" s="16">
        <f t="shared" si="154"/>
        <v>11895.02155415687</v>
      </c>
      <c r="J198" s="16">
        <f t="shared" si="155"/>
        <v>50542.138760081143</v>
      </c>
      <c r="AM198">
        <v>38</v>
      </c>
      <c r="AN198">
        <f t="shared" ref="AN198:AU198" si="192">IF(AN197+AE135/B$74*(1-B$68)-AN197/B$74&lt;0,0,AN197+AE135/B$74*(1-B$68)-AN197/B$74)</f>
        <v>319.63986266104934</v>
      </c>
      <c r="AO198">
        <f t="shared" si="192"/>
        <v>550.56314693235083</v>
      </c>
      <c r="AP198">
        <f t="shared" si="192"/>
        <v>955.52214616301069</v>
      </c>
      <c r="AQ198">
        <f t="shared" si="192"/>
        <v>1393.0196300244454</v>
      </c>
      <c r="AR198">
        <f t="shared" si="192"/>
        <v>2739.1445465686575</v>
      </c>
      <c r="AS198">
        <f t="shared" si="192"/>
        <v>2166.5006000181002</v>
      </c>
      <c r="AT198">
        <f t="shared" si="192"/>
        <v>1590.49262495994</v>
      </c>
      <c r="AU198">
        <f t="shared" si="192"/>
        <v>1898.1578236444377</v>
      </c>
    </row>
    <row r="199" spans="1:47" hidden="1" x14ac:dyDescent="0.4">
      <c r="A199" s="9">
        <v>36</v>
      </c>
      <c r="B199" s="16">
        <f t="shared" si="157"/>
        <v>1284.7787648124529</v>
      </c>
      <c r="C199" s="16">
        <f t="shared" si="158"/>
        <v>2212.9650350184529</v>
      </c>
      <c r="D199" s="16">
        <f t="shared" si="149"/>
        <v>3679.4705321652091</v>
      </c>
      <c r="E199" s="16">
        <f t="shared" si="150"/>
        <v>5748.7421893730252</v>
      </c>
      <c r="F199" s="16">
        <f t="shared" si="151"/>
        <v>11771.03271564058</v>
      </c>
      <c r="G199" s="16">
        <f t="shared" si="152"/>
        <v>11525.559105145332</v>
      </c>
      <c r="H199" s="16">
        <f t="shared" si="153"/>
        <v>9651.3320923291158</v>
      </c>
      <c r="I199" s="16">
        <f t="shared" si="154"/>
        <v>14119.450099713406</v>
      </c>
      <c r="J199" s="16">
        <f t="shared" si="155"/>
        <v>59993.330534197579</v>
      </c>
      <c r="AM199">
        <v>39</v>
      </c>
      <c r="AN199">
        <f t="shared" ref="AN199:AU199" si="193">IF(AN198+AE136/B$74*(1-B$68)-AN198/B$74&lt;0,0,AN198+AE136/B$74*(1-B$68)-AN198/B$74)</f>
        <v>379.4104231648522</v>
      </c>
      <c r="AO199">
        <f t="shared" si="193"/>
        <v>653.51484892259896</v>
      </c>
      <c r="AP199">
        <f t="shared" si="193"/>
        <v>1134.1985283091335</v>
      </c>
      <c r="AQ199">
        <f t="shared" si="193"/>
        <v>1653.5051758077416</v>
      </c>
      <c r="AR199">
        <f t="shared" si="193"/>
        <v>3251.3466339001584</v>
      </c>
      <c r="AS199">
        <f t="shared" si="193"/>
        <v>2571.6205142756685</v>
      </c>
      <c r="AT199">
        <f t="shared" si="193"/>
        <v>1887.9059109247662</v>
      </c>
      <c r="AU199">
        <f t="shared" si="193"/>
        <v>2253.1224588065202</v>
      </c>
    </row>
    <row r="200" spans="1:47" hidden="1" x14ac:dyDescent="0.4">
      <c r="A200" s="9">
        <v>37</v>
      </c>
      <c r="B200" s="16">
        <f t="shared" si="157"/>
        <v>1525.0239799298354</v>
      </c>
      <c r="C200" s="16">
        <f t="shared" si="158"/>
        <v>2626.7750040545329</v>
      </c>
      <c r="D200" s="16">
        <f t="shared" si="149"/>
        <v>4367.5073936503313</v>
      </c>
      <c r="E200" s="16">
        <f t="shared" si="150"/>
        <v>6823.7193600072924</v>
      </c>
      <c r="F200" s="16">
        <f t="shared" si="151"/>
        <v>13972.138894753196</v>
      </c>
      <c r="G200" s="16">
        <f t="shared" si="152"/>
        <v>13680.754005922649</v>
      </c>
      <c r="H200" s="16">
        <f t="shared" si="153"/>
        <v>11456.080301477632</v>
      </c>
      <c r="I200" s="16">
        <f t="shared" si="154"/>
        <v>16759.809088403596</v>
      </c>
      <c r="J200" s="16">
        <f t="shared" si="155"/>
        <v>71211.80802819907</v>
      </c>
      <c r="AM200">
        <v>40</v>
      </c>
      <c r="AN200">
        <f t="shared" ref="AN200:AU200" si="194">IF(AN199+AE137/B$74*(1-B$68)-AN199/B$74&lt;0,0,AN199+AE137/B$74*(1-B$68)-AN199/B$74)</f>
        <v>450.35767654868283</v>
      </c>
      <c r="AO200">
        <f t="shared" si="194"/>
        <v>775.71782687416135</v>
      </c>
      <c r="AP200">
        <f t="shared" si="194"/>
        <v>1346.2861923861763</v>
      </c>
      <c r="AQ200">
        <f t="shared" si="194"/>
        <v>1962.6997669867396</v>
      </c>
      <c r="AR200">
        <f t="shared" si="194"/>
        <v>3859.3270671993041</v>
      </c>
      <c r="AS200">
        <f t="shared" si="194"/>
        <v>3052.4955289815962</v>
      </c>
      <c r="AT200">
        <f t="shared" si="194"/>
        <v>2240.9331185478936</v>
      </c>
      <c r="AU200">
        <f t="shared" si="194"/>
        <v>2674.4594060999684</v>
      </c>
    </row>
    <row r="201" spans="1:47" hidden="1" x14ac:dyDescent="0.4">
      <c r="A201" s="9">
        <v>38</v>
      </c>
      <c r="B201" s="16">
        <f t="shared" si="157"/>
        <v>1810.1934344189795</v>
      </c>
      <c r="C201" s="16">
        <f t="shared" si="158"/>
        <v>3117.964654073292</v>
      </c>
      <c r="D201" s="16">
        <f t="shared" si="149"/>
        <v>5184.2025296472048</v>
      </c>
      <c r="E201" s="16">
        <f t="shared" si="150"/>
        <v>8099.7100230083997</v>
      </c>
      <c r="F201" s="16">
        <f t="shared" si="151"/>
        <v>16584.837082291979</v>
      </c>
      <c r="G201" s="16">
        <f>AA136+AJ136+AS198+BB136+BK136+BT136+AS260</f>
        <v>16238.958250904367</v>
      </c>
      <c r="H201" s="16">
        <f t="shared" si="153"/>
        <v>13598.301552358622</v>
      </c>
      <c r="I201" s="16">
        <f t="shared" si="154"/>
        <v>19893.878420251913</v>
      </c>
      <c r="J201" s="16">
        <f t="shared" si="155"/>
        <v>84528.045946954764</v>
      </c>
      <c r="AM201">
        <v>41</v>
      </c>
      <c r="AN201">
        <f t="shared" ref="AN201:AU201" si="195">IF(AN200+AE138/B$74*(1-B$68)-AN200/B$74&lt;0,0,AN200+AE138/B$74*(1-B$68)-AN200/B$74)</f>
        <v>534.57159230109266</v>
      </c>
      <c r="AO201">
        <f t="shared" si="195"/>
        <v>920.77194523770504</v>
      </c>
      <c r="AP201">
        <f t="shared" si="195"/>
        <v>1598.0328326413166</v>
      </c>
      <c r="AQ201">
        <f t="shared" si="195"/>
        <v>2329.7116809191734</v>
      </c>
      <c r="AR201">
        <f t="shared" si="195"/>
        <v>4580.9957794744569</v>
      </c>
      <c r="AS201">
        <f t="shared" si="195"/>
        <v>3623.291253640482</v>
      </c>
      <c r="AT201">
        <f t="shared" si="195"/>
        <v>2659.9737739071288</v>
      </c>
      <c r="AU201">
        <f t="shared" si="195"/>
        <v>3174.5804686950614</v>
      </c>
    </row>
    <row r="202" spans="1:47" hidden="1" x14ac:dyDescent="0.4">
      <c r="A202" s="9">
        <v>39</v>
      </c>
      <c r="B202" s="16">
        <f t="shared" si="157"/>
        <v>2148.6876713006113</v>
      </c>
      <c r="C202" s="16">
        <f t="shared" si="158"/>
        <v>3701.0034863532228</v>
      </c>
      <c r="D202" s="16">
        <f t="shared" si="149"/>
        <v>6153.614205132505</v>
      </c>
      <c r="E202" s="16">
        <f t="shared" si="150"/>
        <v>9614.302407381012</v>
      </c>
      <c r="F202" s="16">
        <f t="shared" si="151"/>
        <v>19686.092341364143</v>
      </c>
      <c r="G202" s="16">
        <f>AA137+AJ137+AS199+BB137+BK137+BT137+AS261</f>
        <v>19275.531370964196</v>
      </c>
      <c r="H202" s="16">
        <f t="shared" si="153"/>
        <v>16141.101717787707</v>
      </c>
      <c r="I202" s="16">
        <f t="shared" si="154"/>
        <v>23613.981773846503</v>
      </c>
      <c r="J202" s="16">
        <f t="shared" si="155"/>
        <v>100334.3149741299</v>
      </c>
      <c r="AM202">
        <v>42</v>
      </c>
      <c r="AN202">
        <f t="shared" ref="AN202:AU202" si="196">IF(AN201+AE139/B$74*(1-B$68)-AN201/B$74&lt;0,0,AN201+AE139/B$74*(1-B$68)-AN201/B$74)</f>
        <v>634.5329498228557</v>
      </c>
      <c r="AO202">
        <f t="shared" si="196"/>
        <v>1092.9502183436834</v>
      </c>
      <c r="AP202">
        <f t="shared" si="196"/>
        <v>1896.8544191524106</v>
      </c>
      <c r="AQ202">
        <f t="shared" si="196"/>
        <v>2765.3523801500082</v>
      </c>
      <c r="AR202">
        <f t="shared" si="196"/>
        <v>5437.6117379592324</v>
      </c>
      <c r="AS202">
        <f t="shared" si="196"/>
        <v>4300.8221968648604</v>
      </c>
      <c r="AT202">
        <f t="shared" si="196"/>
        <v>3157.372025130212</v>
      </c>
      <c r="AU202">
        <f t="shared" si="196"/>
        <v>3768.2182760782789</v>
      </c>
    </row>
    <row r="203" spans="1:47" hidden="1" x14ac:dyDescent="0.4">
      <c r="A203" s="9">
        <v>40</v>
      </c>
      <c r="B203" s="16">
        <f t="shared" si="157"/>
        <v>2550.4780773730049</v>
      </c>
      <c r="C203" s="16">
        <f t="shared" si="158"/>
        <v>4393.0666994106632</v>
      </c>
      <c r="D203" s="16">
        <f t="shared" si="149"/>
        <v>7304.2994159105347</v>
      </c>
      <c r="E203" s="16">
        <f t="shared" si="150"/>
        <v>11412.113481809065</v>
      </c>
      <c r="F203" s="16">
        <f t="shared" si="151"/>
        <v>23367.261669235661</v>
      </c>
      <c r="G203" s="16">
        <f t="shared" si="152"/>
        <v>22879.924768003504</v>
      </c>
      <c r="H203" s="16">
        <f t="shared" si="153"/>
        <v>19159.386912083286</v>
      </c>
      <c r="I203" s="16">
        <f t="shared" si="154"/>
        <v>28029.70627089464</v>
      </c>
      <c r="J203" s="16">
        <f t="shared" si="155"/>
        <v>119096.23729472037</v>
      </c>
      <c r="AM203">
        <v>43</v>
      </c>
      <c r="AN203">
        <f t="shared" ref="AN203:AU203" si="197">IF(AN202+AE140/B$74*(1-B$68)-AN202/B$74&lt;0,0,AN202+AE140/B$74*(1-B$68)-AN202/B$74)</f>
        <v>753.1864174538656</v>
      </c>
      <c r="AO203">
        <f t="shared" si="197"/>
        <v>1297.3246852500138</v>
      </c>
      <c r="AP203">
        <f t="shared" si="197"/>
        <v>2251.5536581540596</v>
      </c>
      <c r="AQ203">
        <f t="shared" si="197"/>
        <v>3282.4549974657311</v>
      </c>
      <c r="AR203">
        <f t="shared" si="197"/>
        <v>6454.4091927171985</v>
      </c>
      <c r="AS203">
        <f t="shared" si="197"/>
        <v>5105.0470869360815</v>
      </c>
      <c r="AT203">
        <f t="shared" si="197"/>
        <v>3747.7802783770699</v>
      </c>
      <c r="AU203">
        <f t="shared" si="197"/>
        <v>4472.8602779344756</v>
      </c>
    </row>
    <row r="204" spans="1:47" hidden="1" x14ac:dyDescent="0.4">
      <c r="A204" s="9">
        <v>41</v>
      </c>
      <c r="B204" s="16">
        <f t="shared" si="157"/>
        <v>3027.4006212208151</v>
      </c>
      <c r="C204" s="16">
        <f t="shared" si="158"/>
        <v>5214.5411375419035</v>
      </c>
      <c r="D204" s="16">
        <f t="shared" si="149"/>
        <v>8670.1551230800105</v>
      </c>
      <c r="E204" s="16">
        <f t="shared" si="150"/>
        <v>13546.103285407908</v>
      </c>
      <c r="F204" s="16">
        <f t="shared" si="151"/>
        <v>27736.785200363305</v>
      </c>
      <c r="G204" s="16">
        <f t="shared" si="152"/>
        <v>27158.316767888307</v>
      </c>
      <c r="H204" s="16">
        <f t="shared" si="153"/>
        <v>22742.070086932836</v>
      </c>
      <c r="I204" s="16">
        <f t="shared" si="154"/>
        <v>33271.1306918263</v>
      </c>
      <c r="J204" s="16">
        <f t="shared" si="155"/>
        <v>141366.50291426136</v>
      </c>
      <c r="AM204">
        <v>44</v>
      </c>
      <c r="AN204">
        <f t="shared" ref="AN204:AU204" si="198">IF(AN203+AE141/B$74*(1-B$68)-AN203/B$74&lt;0,0,AN203+AE141/B$74*(1-B$68)-AN203/B$74)</f>
        <v>894.02729674879208</v>
      </c>
      <c r="AO204">
        <f t="shared" si="198"/>
        <v>1539.9158222746237</v>
      </c>
      <c r="AP204">
        <f t="shared" si="198"/>
        <v>2672.579302862463</v>
      </c>
      <c r="AQ204">
        <f t="shared" si="198"/>
        <v>3896.2523753471723</v>
      </c>
      <c r="AR204">
        <f t="shared" si="198"/>
        <v>7661.341029200069</v>
      </c>
      <c r="AS204">
        <f t="shared" si="198"/>
        <v>6059.6568155338337</v>
      </c>
      <c r="AT204">
        <f t="shared" si="198"/>
        <v>4448.5908303738752</v>
      </c>
      <c r="AU204">
        <f t="shared" si="198"/>
        <v>5309.2638900510528</v>
      </c>
    </row>
    <row r="205" spans="1:47" hidden="1" x14ac:dyDescent="0.4">
      <c r="A205" s="9">
        <v>42</v>
      </c>
      <c r="B205" s="16">
        <f t="shared" si="157"/>
        <v>3593.5045181148002</v>
      </c>
      <c r="C205" s="16">
        <f t="shared" si="158"/>
        <v>6189.6258480966844</v>
      </c>
      <c r="D205" s="16">
        <f t="shared" si="149"/>
        <v>10291.416792336282</v>
      </c>
      <c r="E205" s="16">
        <f t="shared" si="150"/>
        <v>16079.135028807194</v>
      </c>
      <c r="F205" s="16">
        <f t="shared" si="151"/>
        <v>32923.380644753306</v>
      </c>
      <c r="G205" s="16">
        <f t="shared" si="152"/>
        <v>32236.740418887282</v>
      </c>
      <c r="H205" s="16">
        <f t="shared" si="153"/>
        <v>26994.690240429241</v>
      </c>
      <c r="I205" s="16">
        <f t="shared" si="154"/>
        <v>39492.657338583718</v>
      </c>
      <c r="J205" s="16">
        <f t="shared" si="155"/>
        <v>167801.15083000853</v>
      </c>
      <c r="AM205">
        <v>45</v>
      </c>
      <c r="AN205">
        <f t="shared" ref="AN205:AU205" si="199">IF(AN204+AE142/B$74*(1-B$68)-AN204/B$74&lt;0,0,AN204+AE142/B$74*(1-B$68)-AN204/B$74)</f>
        <v>1061.2044873254497</v>
      </c>
      <c r="AO205">
        <f t="shared" si="199"/>
        <v>1827.8698946263448</v>
      </c>
      <c r="AP205">
        <f t="shared" si="199"/>
        <v>3172.3339536104604</v>
      </c>
      <c r="AQ205">
        <f t="shared" si="199"/>
        <v>4624.8257961553672</v>
      </c>
      <c r="AR205">
        <f t="shared" si="199"/>
        <v>9093.9611225340122</v>
      </c>
      <c r="AS205">
        <f t="shared" si="199"/>
        <v>7192.7723241892518</v>
      </c>
      <c r="AT205">
        <f t="shared" si="199"/>
        <v>5280.4482126036855</v>
      </c>
      <c r="AU205">
        <f t="shared" si="199"/>
        <v>6302.0679673402637</v>
      </c>
    </row>
    <row r="206" spans="1:47" hidden="1" x14ac:dyDescent="0.4">
      <c r="A206" s="9">
        <v>43</v>
      </c>
      <c r="B206" s="16">
        <f t="shared" si="157"/>
        <v>4265.4660928150024</v>
      </c>
      <c r="C206" s="16">
        <f t="shared" si="158"/>
        <v>7347.0449387714561</v>
      </c>
      <c r="D206" s="16">
        <f t="shared" si="149"/>
        <v>12215.843653194564</v>
      </c>
      <c r="E206" s="16">
        <f t="shared" si="150"/>
        <v>19085.826923214707</v>
      </c>
      <c r="F206" s="16">
        <f t="shared" si="151"/>
        <v>39079.835063820668</v>
      </c>
      <c r="G206" s="16">
        <f t="shared" si="152"/>
        <v>38264.796173907176</v>
      </c>
      <c r="H206" s="16">
        <f t="shared" si="153"/>
        <v>32042.521396231437</v>
      </c>
      <c r="I206" s="16">
        <f t="shared" si="154"/>
        <v>46877.560423191877</v>
      </c>
      <c r="J206" s="16">
        <f t="shared" si="155"/>
        <v>199178.89466514689</v>
      </c>
      <c r="AM206">
        <v>46</v>
      </c>
      <c r="AN206">
        <f t="shared" ref="AN206:AU206" si="200">IF(AN205+AE143/B$74*(1-B$68)-AN205/B$74&lt;0,0,AN205+AE143/B$74*(1-B$68)-AN205/B$74)</f>
        <v>1259.6427054349383</v>
      </c>
      <c r="AO206">
        <f t="shared" si="200"/>
        <v>2169.6694715766748</v>
      </c>
      <c r="AP206">
        <f t="shared" si="200"/>
        <v>3765.5394145007049</v>
      </c>
      <c r="AQ206">
        <f t="shared" si="200"/>
        <v>5489.6376217902643</v>
      </c>
      <c r="AR206">
        <f t="shared" si="200"/>
        <v>10794.47168601713</v>
      </c>
      <c r="AS206">
        <f t="shared" si="200"/>
        <v>8537.7729917445686</v>
      </c>
      <c r="AT206">
        <f t="shared" si="200"/>
        <v>6267.8573398602839</v>
      </c>
      <c r="AU206">
        <f t="shared" si="200"/>
        <v>7480.5186167119173</v>
      </c>
    </row>
    <row r="207" spans="1:47" hidden="1" x14ac:dyDescent="0.4">
      <c r="A207" s="9">
        <v>44</v>
      </c>
      <c r="B207" s="16">
        <f t="shared" si="157"/>
        <v>5063.0800318885822</v>
      </c>
      <c r="C207" s="16">
        <f t="shared" si="158"/>
        <v>8720.8937343427588</v>
      </c>
      <c r="D207" s="16">
        <f t="shared" si="149"/>
        <v>14500.125593613137</v>
      </c>
      <c r="E207" s="16">
        <f t="shared" si="150"/>
        <v>22654.750288827767</v>
      </c>
      <c r="F207" s="16">
        <f t="shared" si="151"/>
        <v>46387.505682275027</v>
      </c>
      <c r="G207" s="16">
        <f t="shared" si="152"/>
        <v>45420.058824478576</v>
      </c>
      <c r="H207" s="16">
        <f t="shared" si="153"/>
        <v>38034.262937484898</v>
      </c>
      <c r="I207" s="16">
        <f t="shared" si="154"/>
        <v>55643.384968312435</v>
      </c>
      <c r="J207" s="16">
        <f t="shared" si="155"/>
        <v>236424.06206122317</v>
      </c>
      <c r="AM207">
        <v>47</v>
      </c>
      <c r="AN207">
        <f t="shared" ref="AN207:AU207" si="201">IF(AN206+AE144/B$74*(1-B$68)-AN206/B$74&lt;0,0,AN206+AE144/B$74*(1-B$68)-AN206/B$74)</f>
        <v>1495.1875565788187</v>
      </c>
      <c r="AO207">
        <f t="shared" si="201"/>
        <v>2575.3833065466388</v>
      </c>
      <c r="AP207">
        <f t="shared" si="201"/>
        <v>4469.6703692850051</v>
      </c>
      <c r="AQ207">
        <f t="shared" si="201"/>
        <v>6516.1635333676722</v>
      </c>
      <c r="AR207">
        <f t="shared" si="201"/>
        <v>12812.966466711163</v>
      </c>
      <c r="AS207">
        <f t="shared" si="201"/>
        <v>10134.27992543164</v>
      </c>
      <c r="AT207">
        <f t="shared" si="201"/>
        <v>7439.9053780762479</v>
      </c>
      <c r="AU207">
        <f t="shared" si="201"/>
        <v>8879.3307307792838</v>
      </c>
    </row>
    <row r="208" spans="1:47" hidden="1" x14ac:dyDescent="0.4">
      <c r="A208" s="9">
        <v>45</v>
      </c>
      <c r="B208" s="16">
        <f t="shared" si="157"/>
        <v>6009.8424968947638</v>
      </c>
      <c r="C208" s="16">
        <f t="shared" si="158"/>
        <v>10351.643158997518</v>
      </c>
      <c r="D208" s="16">
        <f t="shared" si="149"/>
        <v>17211.553134434416</v>
      </c>
      <c r="E208" s="16">
        <f t="shared" si="150"/>
        <v>26891.03869465919</v>
      </c>
      <c r="F208" s="16">
        <f t="shared" si="151"/>
        <v>55061.662321345924</v>
      </c>
      <c r="G208" s="16">
        <f t="shared" si="152"/>
        <v>53913.308505852037</v>
      </c>
      <c r="H208" s="16">
        <f t="shared" si="153"/>
        <v>45146.420005716151</v>
      </c>
      <c r="I208" s="16">
        <f t="shared" si="154"/>
        <v>66048.355260535318</v>
      </c>
      <c r="J208" s="16">
        <f t="shared" si="155"/>
        <v>280633.82357843535</v>
      </c>
      <c r="AM208">
        <v>48</v>
      </c>
      <c r="AN208">
        <f t="shared" ref="AN208:AU208" si="202">IF(AN207+AE145/B$74*(1-B$68)-AN207/B$74&lt;0,0,AN207+AE145/B$74*(1-B$68)-AN207/B$74)</f>
        <v>1774.7777357336956</v>
      </c>
      <c r="AO208">
        <f t="shared" si="202"/>
        <v>3056.9629430956657</v>
      </c>
      <c r="AP208">
        <f t="shared" si="202"/>
        <v>5305.4691517274305</v>
      </c>
      <c r="AQ208">
        <f t="shared" si="202"/>
        <v>7734.6429954796922</v>
      </c>
      <c r="AR208">
        <f t="shared" si="202"/>
        <v>15208.90641027928</v>
      </c>
      <c r="AS208">
        <f t="shared" si="202"/>
        <v>12029.323121359916</v>
      </c>
      <c r="AT208">
        <f t="shared" si="202"/>
        <v>8831.1185962799791</v>
      </c>
      <c r="AU208">
        <f t="shared" si="202"/>
        <v>10539.710621469179</v>
      </c>
    </row>
    <row r="209" spans="1:47" hidden="1" x14ac:dyDescent="0.4">
      <c r="A209" s="9">
        <v>46</v>
      </c>
      <c r="B209" s="16">
        <f t="shared" si="157"/>
        <v>7133.643275829465</v>
      </c>
      <c r="C209" s="16">
        <f t="shared" si="158"/>
        <v>12287.331931431447</v>
      </c>
      <c r="D209" s="16">
        <f t="shared" si="149"/>
        <v>20429.999677875858</v>
      </c>
      <c r="E209" s="16">
        <f t="shared" si="150"/>
        <v>31919.484990019493</v>
      </c>
      <c r="F209" s="16">
        <f t="shared" si="151"/>
        <v>65357.828831163286</v>
      </c>
      <c r="G209" s="16">
        <f t="shared" si="152"/>
        <v>63994.739868181372</v>
      </c>
      <c r="H209" s="16">
        <f t="shared" si="153"/>
        <v>53588.503002880912</v>
      </c>
      <c r="I209" s="16">
        <f t="shared" si="154"/>
        <v>78398.981636722296</v>
      </c>
      <c r="J209" s="16">
        <f t="shared" si="155"/>
        <v>333110.51321410411</v>
      </c>
      <c r="AM209">
        <v>49</v>
      </c>
      <c r="AN209">
        <f t="shared" ref="AN209:AU209" si="203">IF(AN208+AE146/B$74*(1-B$68)-AN208/B$74&lt;0,0,AN208+AE146/B$74*(1-B$68)-AN208/B$74)</f>
        <v>2106.6494278697251</v>
      </c>
      <c r="AO209">
        <f t="shared" si="203"/>
        <v>3628.5947842528863</v>
      </c>
      <c r="AP209">
        <f t="shared" si="203"/>
        <v>6297.5567745932858</v>
      </c>
      <c r="AQ209">
        <f t="shared" si="203"/>
        <v>9180.9700522684489</v>
      </c>
      <c r="AR209">
        <f t="shared" si="203"/>
        <v>18052.871265310143</v>
      </c>
      <c r="AS209">
        <f t="shared" si="203"/>
        <v>14278.726876654817</v>
      </c>
      <c r="AT209">
        <f t="shared" si="203"/>
        <v>10482.479443902383</v>
      </c>
      <c r="AU209">
        <f t="shared" si="203"/>
        <v>12510.569878310003</v>
      </c>
    </row>
    <row r="210" spans="1:47" hidden="1" x14ac:dyDescent="0.4">
      <c r="A210" s="9">
        <v>47</v>
      </c>
      <c r="B210" s="16">
        <f t="shared" si="157"/>
        <v>8467.5873622759573</v>
      </c>
      <c r="C210" s="16">
        <f t="shared" si="158"/>
        <v>14584.981692483218</v>
      </c>
      <c r="D210" s="16">
        <f t="shared" si="149"/>
        <v>24250.274423285508</v>
      </c>
      <c r="E210" s="16">
        <f t="shared" si="150"/>
        <v>37888.217460230029</v>
      </c>
      <c r="F210" s="16">
        <f t="shared" si="151"/>
        <v>77579.310328665815</v>
      </c>
      <c r="G210" s="16">
        <f t="shared" si="152"/>
        <v>75961.332323713039</v>
      </c>
      <c r="H210" s="16">
        <f t="shared" si="153"/>
        <v>63609.199363925065</v>
      </c>
      <c r="I210" s="16">
        <f t="shared" si="154"/>
        <v>93059.089684360501</v>
      </c>
      <c r="J210" s="16">
        <f t="shared" si="155"/>
        <v>395399.99263893918</v>
      </c>
      <c r="AM210">
        <v>50</v>
      </c>
      <c r="AN210">
        <f t="shared" ref="AN210:AU210" si="204">IF(AN209+AE147/B$74*(1-B$68)-AN209/B$74&lt;0,0,AN209+AE147/B$74*(1-B$68)-AN209/B$74)</f>
        <v>2500.5789300073775</v>
      </c>
      <c r="AO210">
        <f t="shared" si="204"/>
        <v>4307.1179964730891</v>
      </c>
      <c r="AP210">
        <f t="shared" si="204"/>
        <v>7475.1582169973717</v>
      </c>
      <c r="AQ210">
        <f t="shared" si="204"/>
        <v>10897.750696444265</v>
      </c>
      <c r="AR210">
        <f t="shared" si="204"/>
        <v>21428.638726007226</v>
      </c>
      <c r="AS210">
        <f t="shared" si="204"/>
        <v>16948.754264768999</v>
      </c>
      <c r="AT210">
        <f t="shared" si="204"/>
        <v>12442.633814578017</v>
      </c>
      <c r="AU210">
        <f t="shared" si="204"/>
        <v>14849.966209288943</v>
      </c>
    </row>
    <row r="211" spans="1:47" hidden="1" x14ac:dyDescent="0.4">
      <c r="A211" s="9">
        <v>48</v>
      </c>
      <c r="B211" s="16">
        <f t="shared" si="157"/>
        <v>10050.970164395614</v>
      </c>
      <c r="C211" s="16">
        <f t="shared" si="158"/>
        <v>17312.276752229816</v>
      </c>
      <c r="D211" s="16">
        <f t="shared" si="149"/>
        <v>28784.915262511866</v>
      </c>
      <c r="E211" s="16">
        <f t="shared" si="150"/>
        <v>44973.063399011255</v>
      </c>
      <c r="F211" s="16">
        <f t="shared" si="151"/>
        <v>92086.127978926219</v>
      </c>
      <c r="G211" s="16">
        <f t="shared" si="152"/>
        <v>90165.598483000533</v>
      </c>
      <c r="H211" s="16">
        <f t="shared" si="153"/>
        <v>75503.699408408196</v>
      </c>
      <c r="I211" s="16">
        <f t="shared" si="154"/>
        <v>110460.53783850044</v>
      </c>
      <c r="J211" s="16">
        <f t="shared" si="155"/>
        <v>469337.18928698398</v>
      </c>
      <c r="AM211">
        <v>51</v>
      </c>
      <c r="AN211">
        <f t="shared" ref="AN211:AU211" si="205">IF(AN210+AE148/B$74*(1-B$68)-AN210/B$74&lt;0,0,AN210+AE148/B$74*(1-B$68)-AN210/B$74)</f>
        <v>2968.1706419889347</v>
      </c>
      <c r="AO211">
        <f t="shared" si="205"/>
        <v>5112.5205588595063</v>
      </c>
      <c r="AP211">
        <f t="shared" si="205"/>
        <v>8872.9633356738268</v>
      </c>
      <c r="AQ211">
        <f t="shared" si="205"/>
        <v>12935.557959294212</v>
      </c>
      <c r="AR211">
        <f t="shared" si="205"/>
        <v>25435.652360765183</v>
      </c>
      <c r="AS211">
        <f t="shared" si="205"/>
        <v>20118.059116996363</v>
      </c>
      <c r="AT211">
        <f t="shared" si="205"/>
        <v>14769.324060107632</v>
      </c>
      <c r="AU211">
        <f t="shared" si="205"/>
        <v>17626.813708642858</v>
      </c>
    </row>
    <row r="212" spans="1:47" hidden="1" x14ac:dyDescent="0.4">
      <c r="A212" s="9">
        <v>49</v>
      </c>
      <c r="B212" s="16">
        <f t="shared" si="157"/>
        <v>11930.435071529064</v>
      </c>
      <c r="C212" s="16">
        <f t="shared" si="158"/>
        <v>20549.557938643</v>
      </c>
      <c r="D212" s="16">
        <f t="shared" si="149"/>
        <v>34167.503928182115</v>
      </c>
      <c r="E212" s="16">
        <f t="shared" si="150"/>
        <v>53382.728639948538</v>
      </c>
      <c r="F212" s="16">
        <f t="shared" si="151"/>
        <v>109305.62452127114</v>
      </c>
      <c r="G212" s="16">
        <f t="shared" si="152"/>
        <v>107025.96849198279</v>
      </c>
      <c r="H212" s="16">
        <f t="shared" si="153"/>
        <v>89622.392076660064</v>
      </c>
      <c r="I212" s="16">
        <f t="shared" si="154"/>
        <v>131115.93909479043</v>
      </c>
      <c r="J212" s="16">
        <f t="shared" si="155"/>
        <v>557100.14976300718</v>
      </c>
      <c r="AM212">
        <v>52</v>
      </c>
      <c r="AN212">
        <f t="shared" ref="AN212:AU212" si="206">IF(AN211+AE149/B$74*(1-B$68)-AN211/B$74&lt;0,0,AN211+AE149/B$74*(1-B$68)-AN211/B$74)</f>
        <v>3523.1989096153898</v>
      </c>
      <c r="AO212">
        <f t="shared" si="206"/>
        <v>6068.5280703033195</v>
      </c>
      <c r="AP212">
        <f t="shared" si="206"/>
        <v>10532.148760947113</v>
      </c>
      <c r="AQ212">
        <f t="shared" si="206"/>
        <v>15354.421694203236</v>
      </c>
      <c r="AR212">
        <f t="shared" si="206"/>
        <v>30191.951027031988</v>
      </c>
      <c r="AS212">
        <f t="shared" si="206"/>
        <v>23880.00301176199</v>
      </c>
      <c r="AT212">
        <f t="shared" si="206"/>
        <v>17531.089968408407</v>
      </c>
      <c r="AU212">
        <f t="shared" si="206"/>
        <v>20922.912932747833</v>
      </c>
    </row>
    <row r="213" spans="1:47" hidden="1" x14ac:dyDescent="0.4">
      <c r="A213" s="9">
        <v>50</v>
      </c>
      <c r="B213" s="16">
        <f t="shared" si="157"/>
        <v>14161.347478079078</v>
      </c>
      <c r="C213" s="16">
        <f t="shared" si="158"/>
        <v>24392.189282728712</v>
      </c>
      <c r="D213" s="16">
        <f t="shared" si="149"/>
        <v>40556.601052738602</v>
      </c>
      <c r="E213" s="16">
        <f t="shared" si="150"/>
        <v>63364.945626006374</v>
      </c>
      <c r="F213" s="16">
        <f t="shared" si="151"/>
        <v>129745.05295846883</v>
      </c>
      <c r="G213" s="16">
        <f t="shared" si="152"/>
        <v>127039.11617226676</v>
      </c>
      <c r="H213" s="16">
        <f t="shared" si="153"/>
        <v>106381.1867100716</v>
      </c>
      <c r="I213" s="16">
        <f t="shared" si="154"/>
        <v>155633.76159552965</v>
      </c>
      <c r="J213" s="16">
        <f t="shared" si="155"/>
        <v>661274.20087588963</v>
      </c>
      <c r="AM213">
        <v>53</v>
      </c>
      <c r="AN213">
        <f t="shared" ref="AN213:AU213" si="207">IF(AN212+AE150/B$74*(1-B$68)-AN212/B$74&lt;0,0,AN212+AE150/B$74*(1-B$68)-AN212/B$74)</f>
        <v>4182.0137901855778</v>
      </c>
      <c r="AO213">
        <f t="shared" si="207"/>
        <v>7203.3026596580148</v>
      </c>
      <c r="AP213">
        <f t="shared" si="207"/>
        <v>12501.590880480549</v>
      </c>
      <c r="AQ213">
        <f t="shared" si="207"/>
        <v>18225.596939825435</v>
      </c>
      <c r="AR213">
        <f t="shared" si="207"/>
        <v>35837.646067345922</v>
      </c>
      <c r="AS213">
        <f t="shared" si="207"/>
        <v>28345.405525687784</v>
      </c>
      <c r="AT213">
        <f t="shared" si="207"/>
        <v>20809.287812975701</v>
      </c>
      <c r="AU213">
        <f t="shared" si="207"/>
        <v>24835.360586202827</v>
      </c>
    </row>
    <row r="214" spans="1:47" hidden="1" x14ac:dyDescent="0.4">
      <c r="A214" s="9">
        <v>51</v>
      </c>
      <c r="B214" s="16">
        <f t="shared" si="157"/>
        <v>16809.425740757924</v>
      </c>
      <c r="C214" s="16">
        <f t="shared" si="158"/>
        <v>28953.367258110437</v>
      </c>
      <c r="D214" s="16">
        <f t="shared" si="149"/>
        <v>48140.417057452258</v>
      </c>
      <c r="E214" s="16">
        <f t="shared" si="150"/>
        <v>75213.771127314001</v>
      </c>
      <c r="F214" s="16">
        <f t="shared" si="151"/>
        <v>154006.51924739245</v>
      </c>
      <c r="G214" s="16">
        <f t="shared" si="152"/>
        <v>150794.59006873975</v>
      </c>
      <c r="H214" s="16">
        <f t="shared" si="153"/>
        <v>126273.76493522093</v>
      </c>
      <c r="I214" s="16">
        <f t="shared" si="154"/>
        <v>184736.25292267816</v>
      </c>
      <c r="J214" s="16">
        <f t="shared" si="155"/>
        <v>784928.10835766583</v>
      </c>
      <c r="AM214">
        <v>54</v>
      </c>
      <c r="AN214">
        <f t="shared" ref="AN214:AU214" si="208">IF(AN213+AE151/B$74*(1-B$68)-AN213/B$74&lt;0,0,AN213+AE151/B$74*(1-B$68)-AN213/B$74)</f>
        <v>4964.022693504372</v>
      </c>
      <c r="AO214">
        <f t="shared" si="208"/>
        <v>8550.2725874885364</v>
      </c>
      <c r="AP214">
        <f t="shared" si="208"/>
        <v>14839.305642954108</v>
      </c>
      <c r="AQ214">
        <f t="shared" si="208"/>
        <v>21633.662955459204</v>
      </c>
      <c r="AR214">
        <f t="shared" si="208"/>
        <v>42539.048718007347</v>
      </c>
      <c r="AS214">
        <f t="shared" si="208"/>
        <v>33645.808763489797</v>
      </c>
      <c r="AT214">
        <f t="shared" si="208"/>
        <v>24700.486951148629</v>
      </c>
      <c r="AU214">
        <f t="shared" si="208"/>
        <v>29479.409802786366</v>
      </c>
    </row>
    <row r="215" spans="1:47" hidden="1" x14ac:dyDescent="0.4">
      <c r="A215" s="9">
        <v>52</v>
      </c>
      <c r="B215" s="16">
        <f t="shared" si="157"/>
        <v>19952.677114040551</v>
      </c>
      <c r="C215" s="16">
        <f t="shared" si="158"/>
        <v>34367.45532981326</v>
      </c>
      <c r="D215" s="16">
        <f t="shared" si="149"/>
        <v>57142.356466755147</v>
      </c>
      <c r="E215" s="16">
        <f t="shared" si="150"/>
        <v>89278.24858385275</v>
      </c>
      <c r="F215" s="16">
        <f t="shared" si="151"/>
        <v>182804.71917388382</v>
      </c>
      <c r="G215" s="16">
        <f t="shared" si="152"/>
        <v>178992.18040675996</v>
      </c>
      <c r="H215" s="16">
        <f t="shared" si="153"/>
        <v>149886.12356864399</v>
      </c>
      <c r="I215" s="16">
        <f t="shared" si="154"/>
        <v>219280.71611271705</v>
      </c>
      <c r="J215" s="16">
        <f t="shared" si="155"/>
        <v>931704.47675646655</v>
      </c>
      <c r="AM215">
        <v>55</v>
      </c>
      <c r="AN215">
        <f t="shared" ref="AN215:AU215" si="209">IF(AN214+AE152/B$74*(1-B$68)-AN214/B$74&lt;0,0,AN214+AE152/B$74*(1-B$68)-AN214/B$74)</f>
        <v>5892.2620865709696</v>
      </c>
      <c r="AO215">
        <f t="shared" si="209"/>
        <v>10149.11697785561</v>
      </c>
      <c r="AP215">
        <f t="shared" si="209"/>
        <v>17614.157595498538</v>
      </c>
      <c r="AQ215">
        <f t="shared" si="209"/>
        <v>25679.014762142095</v>
      </c>
      <c r="AR215">
        <f t="shared" si="209"/>
        <v>50493.56931584893</v>
      </c>
      <c r="AS215">
        <f t="shared" si="209"/>
        <v>39937.352333423863</v>
      </c>
      <c r="AT215">
        <f t="shared" si="209"/>
        <v>29319.314570326274</v>
      </c>
      <c r="AU215">
        <f t="shared" si="209"/>
        <v>34991.865279618811</v>
      </c>
    </row>
    <row r="216" spans="1:47" hidden="1" x14ac:dyDescent="0.4">
      <c r="A216" s="9">
        <v>53</v>
      </c>
      <c r="B216" s="16">
        <f t="shared" si="157"/>
        <v>23683.695692731642</v>
      </c>
      <c r="C216" s="16">
        <f t="shared" si="158"/>
        <v>40793.942041595794</v>
      </c>
      <c r="D216" s="16">
        <f t="shared" si="149"/>
        <v>67827.598972651496</v>
      </c>
      <c r="E216" s="16">
        <f t="shared" si="150"/>
        <v>105972.69024887985</v>
      </c>
      <c r="F216" s="16">
        <f t="shared" si="151"/>
        <v>216987.99190579119</v>
      </c>
      <c r="G216" s="16">
        <f t="shared" si="152"/>
        <v>212462.53355578452</v>
      </c>
      <c r="H216" s="16">
        <f t="shared" si="153"/>
        <v>177913.83694808115</v>
      </c>
      <c r="I216" s="16">
        <f t="shared" si="154"/>
        <v>260284.76414349888</v>
      </c>
      <c r="J216" s="16">
        <f t="shared" si="155"/>
        <v>1105927.0535090144</v>
      </c>
      <c r="AM216">
        <v>56</v>
      </c>
      <c r="AN216">
        <f t="shared" ref="AN216:AU216" si="210">IF(AN215+AE153/B$74*(1-B$68)-AN215/B$74&lt;0,0,AN215+AE153/B$74*(1-B$68)-AN215/B$74)</f>
        <v>6994.0761032597475</v>
      </c>
      <c r="AO216">
        <f t="shared" si="210"/>
        <v>12046.934688425754</v>
      </c>
      <c r="AP216">
        <f t="shared" si="210"/>
        <v>20907.888499817444</v>
      </c>
      <c r="AQ216">
        <f t="shared" si="210"/>
        <v>30480.820585438691</v>
      </c>
      <c r="AR216">
        <f t="shared" si="210"/>
        <v>59935.5326242437</v>
      </c>
      <c r="AS216">
        <f t="shared" si="210"/>
        <v>47405.372917541201</v>
      </c>
      <c r="AT216">
        <f t="shared" si="210"/>
        <v>34801.832382850553</v>
      </c>
      <c r="AU216">
        <f t="shared" si="210"/>
        <v>41535.113278603269</v>
      </c>
    </row>
    <row r="217" spans="1:47" hidden="1" x14ac:dyDescent="0.4">
      <c r="A217" s="9">
        <v>54</v>
      </c>
      <c r="B217" s="16">
        <f t="shared" si="157"/>
        <v>28112.39005458236</v>
      </c>
      <c r="C217" s="16">
        <f t="shared" si="158"/>
        <v>48422.13923941426</v>
      </c>
      <c r="D217" s="16">
        <f t="shared" si="149"/>
        <v>80510.91111461402</v>
      </c>
      <c r="E217" s="16">
        <f t="shared" si="150"/>
        <v>125788.88202511295</v>
      </c>
      <c r="F217" s="16">
        <f t="shared" si="151"/>
        <v>257563.31042106432</v>
      </c>
      <c r="G217" s="16">
        <f t="shared" si="152"/>
        <v>252191.6212615518</v>
      </c>
      <c r="H217" s="16">
        <f t="shared" si="153"/>
        <v>211182.5472050572</v>
      </c>
      <c r="I217" s="16">
        <f t="shared" si="154"/>
        <v>308956.29684131313</v>
      </c>
      <c r="J217" s="16">
        <f t="shared" si="155"/>
        <v>1312728.09816271</v>
      </c>
      <c r="AM217">
        <v>57</v>
      </c>
      <c r="AN217">
        <f t="shared" ref="AN217:AU217" si="211">IF(AN216+AE154/B$74*(1-B$68)-AN216/B$74&lt;0,0,AN216+AE154/B$74*(1-B$68)-AN216/B$74)</f>
        <v>8301.9220495200479</v>
      </c>
      <c r="AO217">
        <f t="shared" si="211"/>
        <v>14299.631751555649</v>
      </c>
      <c r="AP217">
        <f t="shared" si="211"/>
        <v>24817.525286097789</v>
      </c>
      <c r="AQ217">
        <f t="shared" si="211"/>
        <v>36180.532320455968</v>
      </c>
      <c r="AR217">
        <f t="shared" si="211"/>
        <v>71143.080586587923</v>
      </c>
      <c r="AS217">
        <f t="shared" si="211"/>
        <v>56269.863931176529</v>
      </c>
      <c r="AT217">
        <f t="shared" si="211"/>
        <v>41309.544740447505</v>
      </c>
      <c r="AU217">
        <f t="shared" si="211"/>
        <v>49301.905211178768</v>
      </c>
    </row>
    <row r="218" spans="1:47" hidden="1" x14ac:dyDescent="0.4">
      <c r="A218" s="9">
        <v>55</v>
      </c>
      <c r="B218" s="16">
        <f t="shared" si="157"/>
        <v>33369.220954023505</v>
      </c>
      <c r="C218" s="16">
        <f t="shared" si="158"/>
        <v>57476.758831578831</v>
      </c>
      <c r="D218" s="16">
        <f t="shared" si="149"/>
        <v>95565.91869191952</v>
      </c>
      <c r="E218" s="16">
        <f t="shared" si="150"/>
        <v>149310.57052450225</v>
      </c>
      <c r="F218" s="16">
        <f t="shared" si="151"/>
        <v>305725.94498049957</v>
      </c>
      <c r="G218" s="16">
        <f t="shared" si="152"/>
        <v>299349.78546295705</v>
      </c>
      <c r="H218" s="16">
        <f t="shared" si="153"/>
        <v>250672.28608254541</v>
      </c>
      <c r="I218" s="16">
        <f t="shared" si="154"/>
        <v>366729.08326975157</v>
      </c>
      <c r="J218" s="16">
        <f t="shared" si="155"/>
        <v>1558199.5687977779</v>
      </c>
      <c r="AM218">
        <v>58</v>
      </c>
      <c r="AN218">
        <f t="shared" ref="AN218:AU218" si="212">IF(AN217+AE155/B$74*(1-B$68)-AN217/B$74&lt;0,0,AN217+AE155/B$74*(1-B$68)-AN217/B$74)</f>
        <v>9854.3265327173176</v>
      </c>
      <c r="AO218">
        <f t="shared" si="212"/>
        <v>16973.568257676943</v>
      </c>
      <c r="AP218">
        <f t="shared" si="212"/>
        <v>29458.238278365294</v>
      </c>
      <c r="AQ218">
        <f t="shared" si="212"/>
        <v>42946.05243058355</v>
      </c>
      <c r="AR218">
        <f t="shared" si="212"/>
        <v>84446.365849001144</v>
      </c>
      <c r="AS218">
        <f t="shared" si="212"/>
        <v>66791.956102654367</v>
      </c>
      <c r="AT218">
        <f t="shared" si="212"/>
        <v>49034.156239514821</v>
      </c>
      <c r="AU218">
        <f t="shared" si="212"/>
        <v>58521.035721524153</v>
      </c>
    </row>
    <row r="219" spans="1:47" hidden="1" x14ac:dyDescent="0.4">
      <c r="A219" s="9">
        <v>56</v>
      </c>
      <c r="B219" s="16">
        <f t="shared" si="157"/>
        <v>39609.044443198844</v>
      </c>
      <c r="C219" s="16">
        <f t="shared" si="158"/>
        <v>68224.532366151208</v>
      </c>
      <c r="D219" s="16">
        <f t="shared" si="149"/>
        <v>113436.11305572516</v>
      </c>
      <c r="E219" s="16">
        <f t="shared" si="150"/>
        <v>177230.65911230052</v>
      </c>
      <c r="F219" s="16">
        <f t="shared" si="151"/>
        <v>362894.67347356607</v>
      </c>
      <c r="G219" s="16">
        <f t="shared" si="152"/>
        <v>355326.21429762471</v>
      </c>
      <c r="H219" s="16">
        <f t="shared" si="153"/>
        <v>297546.34477135446</v>
      </c>
      <c r="I219" s="16">
        <f t="shared" si="154"/>
        <v>435304.99778859242</v>
      </c>
      <c r="J219" s="16">
        <f t="shared" si="155"/>
        <v>1849572.5793085136</v>
      </c>
      <c r="AM219">
        <v>59</v>
      </c>
      <c r="AN219">
        <f t="shared" ref="AN219:AU219" si="213">IF(AN218+AE156/B$74*(1-B$68)-AN218/B$74&lt;0,0,AN218+AE156/B$74*(1-B$68)-AN218/B$74)</f>
        <v>11697.020380833352</v>
      </c>
      <c r="AO219">
        <f t="shared" si="213"/>
        <v>20147.513194974883</v>
      </c>
      <c r="AP219">
        <f t="shared" si="213"/>
        <v>34966.733889065508</v>
      </c>
      <c r="AQ219">
        <f t="shared" si="213"/>
        <v>50976.680028721734</v>
      </c>
      <c r="AR219">
        <f t="shared" si="213"/>
        <v>100237.27741754663</v>
      </c>
      <c r="AS219">
        <f t="shared" si="213"/>
        <v>79281.609878531643</v>
      </c>
      <c r="AT219">
        <f t="shared" si="213"/>
        <v>58203.218967090797</v>
      </c>
      <c r="AU219">
        <f t="shared" si="213"/>
        <v>69464.082533542634</v>
      </c>
    </row>
    <row r="220" spans="1:47" hidden="1" x14ac:dyDescent="0.4">
      <c r="A220" s="9">
        <v>57</v>
      </c>
      <c r="B220" s="16">
        <f t="shared" si="157"/>
        <v>47015.673631197882</v>
      </c>
      <c r="C220" s="16">
        <f t="shared" si="158"/>
        <v>80982.068425506615</v>
      </c>
      <c r="D220" s="16">
        <f t="shared" si="149"/>
        <v>134647.91550492303</v>
      </c>
      <c r="E220" s="16">
        <f t="shared" si="150"/>
        <v>210371.61949757062</v>
      </c>
      <c r="F220" s="16">
        <f t="shared" si="151"/>
        <v>430753.57586587587</v>
      </c>
      <c r="G220" s="16">
        <f t="shared" si="152"/>
        <v>421769.86489248334</v>
      </c>
      <c r="H220" s="16">
        <f t="shared" si="153"/>
        <v>353185.54221469117</v>
      </c>
      <c r="I220" s="16">
        <f t="shared" si="154"/>
        <v>516704.15397515608</v>
      </c>
      <c r="J220" s="16">
        <f t="shared" si="155"/>
        <v>2195430.4140074048</v>
      </c>
      <c r="AM220">
        <v>60</v>
      </c>
      <c r="AN220">
        <f t="shared" ref="AN220:AU220" si="214">IF(AN219+AE157/B$74*(1-B$68)-AN219/B$74&lt;0,0,AN219+AE157/B$74*(1-B$68)-AN219/B$74)</f>
        <v>13884.285784046207</v>
      </c>
      <c r="AO220">
        <f t="shared" si="214"/>
        <v>23914.964831149893</v>
      </c>
      <c r="AP220">
        <f t="shared" si="214"/>
        <v>41505.281725078989</v>
      </c>
      <c r="AQ220">
        <f t="shared" si="214"/>
        <v>60508.98184296643</v>
      </c>
      <c r="AR220">
        <f t="shared" si="214"/>
        <v>118980.98494898799</v>
      </c>
      <c r="AS220">
        <f t="shared" si="214"/>
        <v>94106.746257727616</v>
      </c>
      <c r="AT220">
        <f t="shared" si="214"/>
        <v>69086.835744429962</v>
      </c>
      <c r="AU220">
        <f t="shared" si="214"/>
        <v>82453.406604460572</v>
      </c>
    </row>
    <row r="221" spans="1:47" hidden="1" x14ac:dyDescent="0.4">
      <c r="A221" s="9">
        <v>58</v>
      </c>
      <c r="B221" s="16">
        <f t="shared" si="157"/>
        <v>55807.293462075722</v>
      </c>
      <c r="C221" s="16">
        <f t="shared" si="158"/>
        <v>96125.179301679585</v>
      </c>
      <c r="D221" s="16">
        <f t="shared" si="149"/>
        <v>159826.18463756106</v>
      </c>
      <c r="E221" s="16">
        <f t="shared" si="150"/>
        <v>249709.72015603431</v>
      </c>
      <c r="F221" s="16">
        <f t="shared" si="151"/>
        <v>511301.64393173828</v>
      </c>
      <c r="G221" s="16">
        <f t="shared" si="152"/>
        <v>500638.03844544396</v>
      </c>
      <c r="H221" s="16">
        <f t="shared" si="153"/>
        <v>419228.90135876217</v>
      </c>
      <c r="I221" s="16">
        <f t="shared" si="154"/>
        <v>613324.41325630969</v>
      </c>
      <c r="J221" s="16">
        <f t="shared" si="155"/>
        <v>2605961.374549605</v>
      </c>
      <c r="AM221" t="s">
        <v>53</v>
      </c>
    </row>
    <row r="222" spans="1:47" hidden="1" x14ac:dyDescent="0.4">
      <c r="A222" s="9">
        <v>59</v>
      </c>
      <c r="B222" s="16">
        <f>V157+AE157+AN219+AW157+BF157+BO157+AN281</f>
        <v>66242.888020528539</v>
      </c>
      <c r="C222" s="16">
        <f t="shared" si="158"/>
        <v>114099.95169827655</v>
      </c>
      <c r="D222" s="16">
        <f t="shared" si="149"/>
        <v>189712.6234743541</v>
      </c>
      <c r="E222" s="16">
        <f t="shared" si="150"/>
        <v>296403.78530765441</v>
      </c>
      <c r="F222" s="16">
        <f t="shared" si="151"/>
        <v>606911.6676783897</v>
      </c>
      <c r="G222" s="16">
        <f t="shared" si="152"/>
        <v>594254.03852595738</v>
      </c>
      <c r="H222" s="16">
        <f t="shared" si="153"/>
        <v>497621.93159294903</v>
      </c>
      <c r="I222" s="16">
        <f t="shared" si="154"/>
        <v>728012.02126011078</v>
      </c>
      <c r="J222" s="16">
        <f t="shared" si="155"/>
        <v>3093258.9075582204</v>
      </c>
      <c r="AM222">
        <v>0</v>
      </c>
      <c r="AN222">
        <v>0</v>
      </c>
      <c r="AO222">
        <v>0</v>
      </c>
      <c r="AP222">
        <v>0</v>
      </c>
      <c r="AQ222">
        <v>0</v>
      </c>
      <c r="AR222">
        <v>0</v>
      </c>
      <c r="AS222">
        <f>$B$28/18*6</f>
        <v>0.66666666666666663</v>
      </c>
      <c r="AT222">
        <v>0</v>
      </c>
      <c r="AU222">
        <v>0</v>
      </c>
    </row>
    <row r="223" spans="1:47" hidden="1" x14ac:dyDescent="0.4">
      <c r="A223" s="9">
        <v>60</v>
      </c>
      <c r="B223" s="16">
        <f t="shared" si="157"/>
        <v>78629.869701195465</v>
      </c>
      <c r="C223" s="16">
        <f t="shared" si="158"/>
        <v>135435.8875803827</v>
      </c>
      <c r="D223" s="16">
        <f t="shared" si="149"/>
        <v>225187.62859247709</v>
      </c>
      <c r="E223" s="16">
        <f t="shared" si="150"/>
        <v>351829.3316327029</v>
      </c>
      <c r="F223" s="16">
        <f t="shared" si="151"/>
        <v>720400.13314185594</v>
      </c>
      <c r="G223" s="16">
        <f t="shared" si="152"/>
        <v>705375.61109625048</v>
      </c>
      <c r="H223" s="16">
        <f t="shared" si="153"/>
        <v>590673.93968669442</v>
      </c>
      <c r="I223" s="16">
        <f t="shared" si="154"/>
        <v>864145.45269714273</v>
      </c>
      <c r="J223" s="16">
        <f t="shared" si="155"/>
        <v>3671677.8541287016</v>
      </c>
      <c r="AM223">
        <v>1</v>
      </c>
      <c r="AN223">
        <f>IF(AN222+AE98/B$74*B$68-AN222/B$74&lt;0,0,AN222+AE98/B$74*B$68-AN222/B$74)</f>
        <v>0</v>
      </c>
      <c r="AO223">
        <f t="shared" ref="AO223:AU223" si="215">IF(AO222+AF98/C$74*C$68-AO222/C$74&lt;0,0,AO222+AF98/C$74*C$68-AO222/C$74)</f>
        <v>0</v>
      </c>
      <c r="AP223">
        <f t="shared" si="215"/>
        <v>0</v>
      </c>
      <c r="AQ223">
        <f t="shared" si="215"/>
        <v>0</v>
      </c>
      <c r="AR223">
        <f t="shared" si="215"/>
        <v>0</v>
      </c>
      <c r="AS223">
        <f t="shared" si="215"/>
        <v>2.4844444444444442</v>
      </c>
      <c r="AT223">
        <f t="shared" si="215"/>
        <v>0</v>
      </c>
      <c r="AU223">
        <f t="shared" si="215"/>
        <v>0</v>
      </c>
    </row>
    <row r="224" spans="1:47" hidden="1" x14ac:dyDescent="0.4">
      <c r="A224" s="9"/>
      <c r="B224" s="9"/>
      <c r="C224" s="9"/>
      <c r="D224" s="9"/>
      <c r="E224" s="9"/>
      <c r="F224" s="9"/>
      <c r="G224" s="9"/>
      <c r="H224" s="9"/>
      <c r="I224" s="9"/>
      <c r="J224" s="9"/>
      <c r="AM224">
        <v>2</v>
      </c>
      <c r="AN224">
        <f t="shared" ref="AN224:AU224" si="216">IF(AN223+AE99/B$74*B$68-AN223/B$74&lt;0,0,AN223+AE99/B$74*B$68-AN223/B$74)</f>
        <v>0</v>
      </c>
      <c r="AO224">
        <f t="shared" si="216"/>
        <v>0</v>
      </c>
      <c r="AP224">
        <f t="shared" si="216"/>
        <v>0</v>
      </c>
      <c r="AQ224">
        <f t="shared" si="216"/>
        <v>0</v>
      </c>
      <c r="AR224">
        <f t="shared" si="216"/>
        <v>0</v>
      </c>
      <c r="AS224">
        <f t="shared" si="216"/>
        <v>3.9586666666666672</v>
      </c>
      <c r="AT224">
        <f t="shared" si="216"/>
        <v>0</v>
      </c>
      <c r="AU224">
        <f t="shared" si="216"/>
        <v>0</v>
      </c>
    </row>
    <row r="225" spans="1:47" hidden="1" x14ac:dyDescent="0.4">
      <c r="A225" s="9"/>
      <c r="B225" s="9"/>
      <c r="C225" s="9"/>
      <c r="D225" s="9"/>
      <c r="E225" s="9"/>
      <c r="F225" s="9"/>
      <c r="G225" s="9"/>
      <c r="H225" s="9"/>
      <c r="I225" s="9"/>
      <c r="J225" s="9"/>
      <c r="AM225">
        <v>3</v>
      </c>
      <c r="AN225">
        <f t="shared" ref="AN225:AU225" si="217">IF(AN224+AE100/B$74*B$68-AN224/B$74&lt;0,0,AN224+AE100/B$74*B$68-AN224/B$74)</f>
        <v>7.4167142857142852E-3</v>
      </c>
      <c r="AO225">
        <f t="shared" si="217"/>
        <v>1.2774907119050554E-2</v>
      </c>
      <c r="AP225">
        <f t="shared" si="217"/>
        <v>1.4252985539699411E-2</v>
      </c>
      <c r="AQ225">
        <f t="shared" si="217"/>
        <v>3.9668788153031286E-2</v>
      </c>
      <c r="AR225">
        <f t="shared" si="217"/>
        <v>0.10094397610691146</v>
      </c>
      <c r="AS225">
        <f t="shared" si="217"/>
        <v>5.0246170060201916</v>
      </c>
      <c r="AT225">
        <f t="shared" si="217"/>
        <v>0.10780044599831767</v>
      </c>
      <c r="AU225">
        <f t="shared" si="217"/>
        <v>0.1052663203522558</v>
      </c>
    </row>
    <row r="226" spans="1:47" hidden="1" x14ac:dyDescent="0.4">
      <c r="A226" s="9" t="s">
        <v>48</v>
      </c>
      <c r="B226" s="9"/>
      <c r="C226" s="9"/>
      <c r="D226" s="9"/>
      <c r="E226" s="9"/>
      <c r="F226" s="9"/>
      <c r="G226" s="9"/>
      <c r="H226" s="9"/>
      <c r="I226" s="9"/>
      <c r="J226" s="9"/>
      <c r="AM226">
        <v>4</v>
      </c>
      <c r="AN226">
        <f t="shared" ref="AN226:AU226" si="218">IF(AN225+AE101/B$74*B$68-AN225/B$74&lt;0,0,AN225+AE101/B$74*B$68-AN225/B$74)</f>
        <v>2.3637019346574424E-2</v>
      </c>
      <c r="AO226">
        <f t="shared" si="218"/>
        <v>4.0713544447210447E-2</v>
      </c>
      <c r="AP226">
        <f t="shared" si="218"/>
        <v>4.5424170592257708E-2</v>
      </c>
      <c r="AQ226">
        <f t="shared" si="218"/>
        <v>0.12642416532539513</v>
      </c>
      <c r="AR226">
        <f t="shared" si="218"/>
        <v>0.3217077838302384</v>
      </c>
      <c r="AS226">
        <f t="shared" si="218"/>
        <v>5.7447261839390658</v>
      </c>
      <c r="AT226">
        <f t="shared" si="218"/>
        <v>0.36315938909031631</v>
      </c>
      <c r="AU226">
        <f t="shared" si="218"/>
        <v>0.37307818074745613</v>
      </c>
    </row>
    <row r="227" spans="1:47" hidden="1" x14ac:dyDescent="0.4">
      <c r="A227" s="9"/>
      <c r="B227" s="9" t="s">
        <v>25</v>
      </c>
      <c r="C227" s="9" t="s">
        <v>0</v>
      </c>
      <c r="D227" s="9" t="s">
        <v>1</v>
      </c>
      <c r="E227" s="9" t="s">
        <v>2</v>
      </c>
      <c r="F227" s="9" t="s">
        <v>3</v>
      </c>
      <c r="G227" s="9" t="s">
        <v>4</v>
      </c>
      <c r="H227" s="9" t="s">
        <v>5</v>
      </c>
      <c r="I227" s="9" t="s">
        <v>17</v>
      </c>
      <c r="J227" s="9" t="s">
        <v>47</v>
      </c>
      <c r="AM227">
        <v>5</v>
      </c>
      <c r="AN227">
        <f t="shared" ref="AN227:AU227" si="219">IF(AN226+AE102/B$74*B$68-AN226/B$74&lt;0,0,AN226+AE102/B$74*B$68-AN226/B$74)</f>
        <v>4.783489030228897E-2</v>
      </c>
      <c r="AO227">
        <f t="shared" si="219"/>
        <v>8.2393126810717018E-2</v>
      </c>
      <c r="AP227">
        <f t="shared" si="219"/>
        <v>9.1926151326182676E-2</v>
      </c>
      <c r="AQ227">
        <f t="shared" si="219"/>
        <v>0.25584808267185977</v>
      </c>
      <c r="AR227">
        <f t="shared" si="219"/>
        <v>0.65104894670834068</v>
      </c>
      <c r="AS227">
        <f t="shared" si="219"/>
        <v>6.2256054484201702</v>
      </c>
      <c r="AT227">
        <f t="shared" si="219"/>
        <v>0.77317829785910441</v>
      </c>
      <c r="AU227">
        <f t="shared" si="219"/>
        <v>0.83275637536105074</v>
      </c>
    </row>
    <row r="228" spans="1:47" hidden="1" x14ac:dyDescent="0.4">
      <c r="A228" s="9">
        <v>0</v>
      </c>
      <c r="B228" s="16">
        <f t="shared" ref="B228:B259" si="220">AW98+BF98+BO98+AN222</f>
        <v>0</v>
      </c>
      <c r="C228" s="16">
        <f t="shared" ref="C228:C259" si="221">AX98+BG98+BP98+AO222</f>
        <v>0</v>
      </c>
      <c r="D228" s="16">
        <f t="shared" ref="D228:D259" si="222">AY98+BH98+BQ98+AP222</f>
        <v>0</v>
      </c>
      <c r="E228" s="16">
        <f t="shared" ref="E228:E259" si="223">AZ98+BI98+BR98+AQ222</f>
        <v>0</v>
      </c>
      <c r="F228" s="16">
        <f t="shared" ref="F228:F259" si="224">BA98+BJ98+BS98+AR222</f>
        <v>0</v>
      </c>
      <c r="G228" s="16">
        <f t="shared" ref="G228:G259" si="225">BB98+BK98+BT98+AS222</f>
        <v>2</v>
      </c>
      <c r="H228" s="16">
        <f t="shared" ref="H228:H259" si="226">BC98+BL98+BU98+AT222</f>
        <v>0</v>
      </c>
      <c r="I228" s="16">
        <f t="shared" ref="I228:I259" si="227">BD98+BM98+BV98+AU222</f>
        <v>0</v>
      </c>
      <c r="J228" s="16">
        <f>SUM(B228:I228)</f>
        <v>2</v>
      </c>
      <c r="AM228">
        <v>6</v>
      </c>
      <c r="AN228">
        <f t="shared" ref="AN228:AU228" si="228">IF(AN227+AE103/B$74*B$68-AN227/B$74&lt;0,0,AN227+AE103/B$74*B$68-AN227/B$74)</f>
        <v>7.8755147964688993E-2</v>
      </c>
      <c r="AO228">
        <f t="shared" si="228"/>
        <v>0.13565167291584446</v>
      </c>
      <c r="AP228">
        <f t="shared" si="228"/>
        <v>0.15134680154522026</v>
      </c>
      <c r="AQ228">
        <f t="shared" si="228"/>
        <v>0.42122713107466098</v>
      </c>
      <c r="AR228">
        <f t="shared" si="228"/>
        <v>1.0718840537994667</v>
      </c>
      <c r="AS228">
        <f t="shared" si="228"/>
        <v>6.5780494975580677</v>
      </c>
      <c r="AT228">
        <f t="shared" si="228"/>
        <v>1.3324369244406353</v>
      </c>
      <c r="AU228">
        <f t="shared" si="228"/>
        <v>1.4990793400630893</v>
      </c>
    </row>
    <row r="229" spans="1:47" hidden="1" x14ac:dyDescent="0.4">
      <c r="A229" s="9">
        <v>1</v>
      </c>
      <c r="B229" s="16">
        <f t="shared" si="220"/>
        <v>0</v>
      </c>
      <c r="C229" s="16">
        <f t="shared" si="221"/>
        <v>0</v>
      </c>
      <c r="D229" s="16">
        <f t="shared" si="222"/>
        <v>0</v>
      </c>
      <c r="E229" s="16">
        <f t="shared" si="223"/>
        <v>0</v>
      </c>
      <c r="F229" s="16">
        <f t="shared" si="224"/>
        <v>0</v>
      </c>
      <c r="G229" s="16">
        <f t="shared" si="225"/>
        <v>3.8177777777777777</v>
      </c>
      <c r="H229" s="16">
        <f t="shared" si="226"/>
        <v>0</v>
      </c>
      <c r="I229" s="16">
        <f t="shared" si="227"/>
        <v>0</v>
      </c>
      <c r="J229" s="16">
        <f t="shared" ref="J229:J288" si="229">SUM(B229:I229)</f>
        <v>3.8177777777777777</v>
      </c>
      <c r="AM229">
        <v>7</v>
      </c>
      <c r="AN229">
        <f t="shared" ref="AN229:AU229" si="230">IF(AN228+AE104/B$74*B$68-AN228/B$74&lt;0,0,AN228+AE104/B$74*B$68-AN228/B$74)</f>
        <v>0.11545728918727245</v>
      </c>
      <c r="AO229">
        <f t="shared" si="230"/>
        <v>0.19886921469062843</v>
      </c>
      <c r="AP229">
        <f t="shared" si="230"/>
        <v>0.22187872012392112</v>
      </c>
      <c r="AQ229">
        <f t="shared" si="230"/>
        <v>0.6175309670907847</v>
      </c>
      <c r="AR229">
        <f t="shared" si="230"/>
        <v>1.5714125409330584</v>
      </c>
      <c r="AS229">
        <f t="shared" si="230"/>
        <v>6.9004692549094253</v>
      </c>
      <c r="AT229">
        <f t="shared" si="230"/>
        <v>2.0339713405733564</v>
      </c>
      <c r="AU229">
        <f t="shared" si="230"/>
        <v>2.3811794027250635</v>
      </c>
    </row>
    <row r="230" spans="1:47" hidden="1" x14ac:dyDescent="0.4">
      <c r="A230" s="9">
        <v>2</v>
      </c>
      <c r="B230" s="16">
        <f t="shared" si="220"/>
        <v>0</v>
      </c>
      <c r="C230" s="16">
        <f t="shared" si="221"/>
        <v>0</v>
      </c>
      <c r="D230" s="16">
        <f t="shared" si="222"/>
        <v>0</v>
      </c>
      <c r="E230" s="16">
        <f t="shared" si="223"/>
        <v>0</v>
      </c>
      <c r="F230" s="16">
        <f t="shared" si="224"/>
        <v>0</v>
      </c>
      <c r="G230" s="16">
        <f t="shared" si="225"/>
        <v>5.7973333333333343</v>
      </c>
      <c r="H230" s="16">
        <f t="shared" si="226"/>
        <v>0</v>
      </c>
      <c r="I230" s="16">
        <f t="shared" si="227"/>
        <v>0</v>
      </c>
      <c r="J230" s="16">
        <f t="shared" si="229"/>
        <v>5.7973333333333343</v>
      </c>
      <c r="AM230">
        <v>8</v>
      </c>
      <c r="AN230">
        <f t="shared" ref="AN230:AU230" si="231">IF(AN229+AE105/B$74*B$68-AN229/B$74&lt;0,0,AN229+AE105/B$74*B$68-AN229/B$74)</f>
        <v>0.15755745795034226</v>
      </c>
      <c r="AO230">
        <f t="shared" si="231"/>
        <v>0.27138457997583354</v>
      </c>
      <c r="AP230">
        <f t="shared" si="231"/>
        <v>0.30278423616284039</v>
      </c>
      <c r="AQ230">
        <f t="shared" si="231"/>
        <v>0.84270651134572183</v>
      </c>
      <c r="AR230">
        <f t="shared" si="231"/>
        <v>2.1444099985676255</v>
      </c>
      <c r="AS230">
        <f t="shared" si="231"/>
        <v>7.2744697213626939</v>
      </c>
      <c r="AT230">
        <f t="shared" si="231"/>
        <v>2.8749130959219826</v>
      </c>
      <c r="AU230">
        <f t="shared" si="231"/>
        <v>3.4884045542438269</v>
      </c>
    </row>
    <row r="231" spans="1:47" hidden="1" x14ac:dyDescent="0.4">
      <c r="A231" s="9">
        <v>3</v>
      </c>
      <c r="B231" s="16">
        <f t="shared" si="220"/>
        <v>7.4167142857142852E-3</v>
      </c>
      <c r="C231" s="16">
        <f t="shared" si="221"/>
        <v>1.2774907119050554E-2</v>
      </c>
      <c r="D231" s="16">
        <f t="shared" si="222"/>
        <v>1.4252985539699411E-2</v>
      </c>
      <c r="E231" s="16">
        <f t="shared" si="223"/>
        <v>3.9668788153031286E-2</v>
      </c>
      <c r="F231" s="16">
        <f t="shared" si="224"/>
        <v>0.10094397610691146</v>
      </c>
      <c r="G231" s="16">
        <f t="shared" si="225"/>
        <v>7.7708836726868586</v>
      </c>
      <c r="H231" s="16">
        <f t="shared" si="226"/>
        <v>0.10780044599831767</v>
      </c>
      <c r="I231" s="16">
        <f t="shared" si="227"/>
        <v>0.1052663203522558</v>
      </c>
      <c r="J231" s="16">
        <f t="shared" si="229"/>
        <v>8.1590078102418389</v>
      </c>
      <c r="AM231">
        <v>9</v>
      </c>
      <c r="AN231">
        <f t="shared" ref="AN231:AU231" si="232">IF(AN230+AE106/B$74*B$68-AN230/B$74&lt;0,0,AN230+AE106/B$74*B$68-AN230/B$74)</f>
        <v>0.20525114413538903</v>
      </c>
      <c r="AO231">
        <f t="shared" si="232"/>
        <v>0.35353448999093107</v>
      </c>
      <c r="AP231">
        <f t="shared" si="232"/>
        <v>0.39443903009764081</v>
      </c>
      <c r="AQ231">
        <f t="shared" si="232"/>
        <v>1.0977993544333893</v>
      </c>
      <c r="AR231">
        <f t="shared" si="232"/>
        <v>2.7935371097450288</v>
      </c>
      <c r="AS231">
        <f t="shared" si="232"/>
        <v>7.7662348919208704</v>
      </c>
      <c r="AT231">
        <f t="shared" si="232"/>
        <v>3.8591477405869856</v>
      </c>
      <c r="AU231">
        <f t="shared" si="232"/>
        <v>4.8341954037172457</v>
      </c>
    </row>
    <row r="232" spans="1:47" hidden="1" x14ac:dyDescent="0.4">
      <c r="A232" s="9">
        <v>4</v>
      </c>
      <c r="B232" s="16">
        <f t="shared" si="220"/>
        <v>2.6109257441812521E-2</v>
      </c>
      <c r="C232" s="16">
        <f t="shared" si="221"/>
        <v>4.4971846820227299E-2</v>
      </c>
      <c r="D232" s="16">
        <f t="shared" si="222"/>
        <v>5.0175165772157512E-2</v>
      </c>
      <c r="E232" s="16">
        <f t="shared" si="223"/>
        <v>0.13964709470973891</v>
      </c>
      <c r="F232" s="16">
        <f t="shared" si="224"/>
        <v>0.35535577586587558</v>
      </c>
      <c r="G232" s="16">
        <f t="shared" si="225"/>
        <v>9.7215779524117885</v>
      </c>
      <c r="H232" s="16">
        <f t="shared" si="226"/>
        <v>0.39255951072622114</v>
      </c>
      <c r="I232" s="16">
        <f t="shared" si="227"/>
        <v>0.39563524939436812</v>
      </c>
      <c r="J232" s="16">
        <f t="shared" si="229"/>
        <v>11.126031853142189</v>
      </c>
      <c r="AM232">
        <v>10</v>
      </c>
      <c r="AN232">
        <f t="shared" ref="AN232:AU232" si="233">IF(AN231+AE107/B$74*B$68-AN231/B$74&lt;0,0,AN231+AE107/B$74*B$68-AN231/B$74)</f>
        <v>0.2592587362654924</v>
      </c>
      <c r="AO232">
        <f t="shared" si="233"/>
        <v>0.44655977674285147</v>
      </c>
      <c r="AP232">
        <f t="shared" si="233"/>
        <v>0.4982275003029768</v>
      </c>
      <c r="AQ232">
        <f t="shared" si="233"/>
        <v>1.3866625421378158</v>
      </c>
      <c r="AR232">
        <f t="shared" si="233"/>
        <v>3.5285986045735203</v>
      </c>
      <c r="AS232">
        <f t="shared" si="233"/>
        <v>8.4302975303849657</v>
      </c>
      <c r="AT232">
        <f t="shared" si="233"/>
        <v>4.9984248334198522</v>
      </c>
      <c r="AU232">
        <f t="shared" si="233"/>
        <v>6.4387165857572004</v>
      </c>
    </row>
    <row r="233" spans="1:47" hidden="1" x14ac:dyDescent="0.4">
      <c r="A233" s="9">
        <v>5</v>
      </c>
      <c r="B233" s="16">
        <f t="shared" si="220"/>
        <v>5.8186134846385205E-2</v>
      </c>
      <c r="C233" s="16">
        <f t="shared" si="221"/>
        <v>0.10022261066613736</v>
      </c>
      <c r="D233" s="16">
        <f t="shared" si="222"/>
        <v>0.11181853670350171</v>
      </c>
      <c r="E233" s="16">
        <f t="shared" si="223"/>
        <v>0.31121240049800192</v>
      </c>
      <c r="F233" s="16">
        <f t="shared" si="224"/>
        <v>0.7919328666873906</v>
      </c>
      <c r="G233" s="16">
        <f t="shared" si="225"/>
        <v>11.551763072074614</v>
      </c>
      <c r="H233" s="16">
        <f t="shared" si="226"/>
        <v>0.90162188924691367</v>
      </c>
      <c r="I233" s="16">
        <f t="shared" si="227"/>
        <v>0.93525876845384615</v>
      </c>
      <c r="J233" s="16">
        <f t="shared" si="229"/>
        <v>14.762016279176789</v>
      </c>
      <c r="AM233">
        <v>11</v>
      </c>
      <c r="AN233">
        <f t="shared" ref="AN233:AU233" si="234">IF(AN232+AE108/B$74*B$68-AN232/B$74&lt;0,0,AN232+AE108/B$74*B$68-AN232/B$74)</f>
        <v>0.32076089296849608</v>
      </c>
      <c r="AO233">
        <f t="shared" si="234"/>
        <v>0.55249406371080345</v>
      </c>
      <c r="AP233">
        <f t="shared" si="234"/>
        <v>0.61641856394374328</v>
      </c>
      <c r="AQ233">
        <f t="shared" si="234"/>
        <v>1.7156109054184734</v>
      </c>
      <c r="AR233">
        <f t="shared" si="234"/>
        <v>4.3656636441031687</v>
      </c>
      <c r="AS233">
        <f t="shared" si="234"/>
        <v>9.3139546462615215</v>
      </c>
      <c r="AT233">
        <f t="shared" si="234"/>
        <v>6.3127717482253294</v>
      </c>
      <c r="AU233">
        <f t="shared" si="234"/>
        <v>8.3307626349203314</v>
      </c>
    </row>
    <row r="234" spans="1:47" hidden="1" x14ac:dyDescent="0.4">
      <c r="A234" s="9">
        <v>6</v>
      </c>
      <c r="B234" s="16">
        <f t="shared" si="220"/>
        <v>0.10505135594288155</v>
      </c>
      <c r="C234" s="16">
        <f t="shared" si="221"/>
        <v>0.18094553237483713</v>
      </c>
      <c r="D234" s="16">
        <f t="shared" si="222"/>
        <v>0.20188123736460017</v>
      </c>
      <c r="E234" s="16">
        <f t="shared" si="223"/>
        <v>0.56187414312475636</v>
      </c>
      <c r="F234" s="16">
        <f t="shared" si="224"/>
        <v>1.4297842893479635</v>
      </c>
      <c r="G234" s="16">
        <f t="shared" si="225"/>
        <v>13.181376755738562</v>
      </c>
      <c r="H234" s="16">
        <f t="shared" si="226"/>
        <v>1.671747324335473</v>
      </c>
      <c r="I234" s="16">
        <f t="shared" si="227"/>
        <v>1.7800295278761098</v>
      </c>
      <c r="J234" s="16">
        <f t="shared" si="229"/>
        <v>19.112690166105185</v>
      </c>
      <c r="AM234">
        <v>12</v>
      </c>
      <c r="AN234">
        <f t="shared" ref="AN234:AU234" si="235">IF(AN233+AE109/B$74*B$68-AN233/B$74&lt;0,0,AN233+AE109/B$74*B$68-AN233/B$74)</f>
        <v>0.39135197398133581</v>
      </c>
      <c r="AO234">
        <f t="shared" si="235"/>
        <v>0.6740835531575512</v>
      </c>
      <c r="AP234">
        <f t="shared" si="235"/>
        <v>0.75207616354222329</v>
      </c>
      <c r="AQ234">
        <f t="shared" si="235"/>
        <v>2.0931719830489732</v>
      </c>
      <c r="AR234">
        <f t="shared" si="235"/>
        <v>5.3264320006308585</v>
      </c>
      <c r="AS234">
        <f t="shared" si="235"/>
        <v>10.461534672591561</v>
      </c>
      <c r="AT234">
        <f t="shared" si="235"/>
        <v>7.8307067770397261</v>
      </c>
      <c r="AU234">
        <f t="shared" si="235"/>
        <v>10.549305256026281</v>
      </c>
    </row>
    <row r="235" spans="1:47" hidden="1" x14ac:dyDescent="0.4">
      <c r="A235" s="9">
        <v>7</v>
      </c>
      <c r="B235" s="16">
        <f t="shared" si="220"/>
        <v>0.16747120972512325</v>
      </c>
      <c r="C235" s="16">
        <f t="shared" si="221"/>
        <v>0.28846050514233096</v>
      </c>
      <c r="D235" s="16">
        <f t="shared" si="222"/>
        <v>0.32183587483284948</v>
      </c>
      <c r="E235" s="16">
        <f t="shared" si="223"/>
        <v>0.89573087008541541</v>
      </c>
      <c r="F235" s="16">
        <f t="shared" si="224"/>
        <v>2.2793394948016799</v>
      </c>
      <c r="G235" s="16">
        <f t="shared" si="225"/>
        <v>14.604860340367232</v>
      </c>
      <c r="H235" s="16">
        <f t="shared" si="226"/>
        <v>2.7329986137475157</v>
      </c>
      <c r="I235" s="16">
        <f t="shared" si="227"/>
        <v>2.9805412441135966</v>
      </c>
      <c r="J235" s="16">
        <f t="shared" si="229"/>
        <v>24.271238152815741</v>
      </c>
      <c r="AM235">
        <v>13</v>
      </c>
      <c r="AN235">
        <f t="shared" ref="AN235:AU235" si="236">IF(AN234+AE110/B$74*B$68-AN234/B$74&lt;0,0,AN234+AE110/B$74*B$68-AN234/B$74)</f>
        <v>0.47302093664016931</v>
      </c>
      <c r="AO235">
        <f t="shared" si="236"/>
        <v>0.81475412132078584</v>
      </c>
      <c r="AP235">
        <f t="shared" si="236"/>
        <v>0.90902255502729057</v>
      </c>
      <c r="AQ235">
        <f t="shared" si="236"/>
        <v>2.5299838452277905</v>
      </c>
      <c r="AR235">
        <f t="shared" si="236"/>
        <v>6.4379740525053268</v>
      </c>
      <c r="AS235">
        <f t="shared" si="236"/>
        <v>11.918233487187905</v>
      </c>
      <c r="AT235">
        <f t="shared" si="236"/>
        <v>9.5895325305949548</v>
      </c>
      <c r="AU235">
        <f t="shared" si="236"/>
        <v>13.144943800403789</v>
      </c>
    </row>
    <row r="236" spans="1:47" hidden="1" x14ac:dyDescent="0.4">
      <c r="A236" s="9">
        <v>8</v>
      </c>
      <c r="B236" s="16">
        <f t="shared" si="220"/>
        <v>0.24571447204337815</v>
      </c>
      <c r="C236" s="16">
        <f t="shared" si="221"/>
        <v>0.4232304814824604</v>
      </c>
      <c r="D236" s="16">
        <f t="shared" si="222"/>
        <v>0.47219896601313649</v>
      </c>
      <c r="E236" s="16">
        <f t="shared" si="223"/>
        <v>1.3142201468374304</v>
      </c>
      <c r="F236" s="16">
        <f t="shared" si="224"/>
        <v>3.344256612775852</v>
      </c>
      <c r="G236" s="16">
        <f t="shared" si="225"/>
        <v>15.889424692185946</v>
      </c>
      <c r="H236" s="16">
        <f t="shared" si="226"/>
        <v>4.110766869090428</v>
      </c>
      <c r="I236" s="16">
        <f t="shared" si="227"/>
        <v>4.5837965088606989</v>
      </c>
      <c r="J236" s="16">
        <f t="shared" si="229"/>
        <v>30.38360874928933</v>
      </c>
      <c r="AM236">
        <v>14</v>
      </c>
      <c r="AN236">
        <f t="shared" ref="AN236:AU236" si="237">IF(AN235+AE111/B$74*B$68-AN235/B$74&lt;0,0,AN235+AE111/B$74*B$68-AN235/B$74)</f>
        <v>0.56816081443374966</v>
      </c>
      <c r="AO236">
        <f t="shared" si="237"/>
        <v>0.97862764473153119</v>
      </c>
      <c r="AP236">
        <f t="shared" si="237"/>
        <v>1.0918565230355479</v>
      </c>
      <c r="AQ236">
        <f t="shared" si="237"/>
        <v>3.0388457902494941</v>
      </c>
      <c r="AR236">
        <f t="shared" si="237"/>
        <v>7.7328597904267706</v>
      </c>
      <c r="AS236">
        <f t="shared" si="237"/>
        <v>13.733498068624503</v>
      </c>
      <c r="AT236">
        <f t="shared" si="237"/>
        <v>11.635866052859296</v>
      </c>
      <c r="AU236">
        <f t="shared" si="237"/>
        <v>16.181450412836252</v>
      </c>
    </row>
    <row r="237" spans="1:47" hidden="1" x14ac:dyDescent="0.4">
      <c r="A237" s="9">
        <v>9</v>
      </c>
      <c r="B237" s="16">
        <f t="shared" si="220"/>
        <v>0.33992831701380155</v>
      </c>
      <c r="C237" s="16">
        <f t="shared" si="221"/>
        <v>0.58550896120548979</v>
      </c>
      <c r="D237" s="16">
        <f t="shared" si="222"/>
        <v>0.65325334107372346</v>
      </c>
      <c r="E237" s="16">
        <f t="shared" si="223"/>
        <v>1.8181291439000464</v>
      </c>
      <c r="F237" s="16">
        <f t="shared" si="224"/>
        <v>4.6265387324946881</v>
      </c>
      <c r="G237" s="16">
        <f t="shared" si="225"/>
        <v>17.149554999321698</v>
      </c>
      <c r="H237" s="16">
        <f t="shared" si="226"/>
        <v>5.8286271972855612</v>
      </c>
      <c r="I237" s="16">
        <f t="shared" si="227"/>
        <v>6.6355774469128672</v>
      </c>
      <c r="J237" s="16">
        <f t="shared" si="229"/>
        <v>37.637118139207878</v>
      </c>
      <c r="AM237">
        <v>15</v>
      </c>
      <c r="AN237">
        <f t="shared" ref="AN237:AU237" si="238">IF(AN236+AE112/B$74*B$68-AN236/B$74&lt;0,0,AN236+AE112/B$74*B$68-AN236/B$74)</f>
        <v>0.67960497687823651</v>
      </c>
      <c r="AO237">
        <f t="shared" si="238"/>
        <v>1.1705844559748793</v>
      </c>
      <c r="AP237">
        <f t="shared" si="238"/>
        <v>1.3060230629095062</v>
      </c>
      <c r="AQ237">
        <f t="shared" si="238"/>
        <v>3.6349122828495375</v>
      </c>
      <c r="AR237">
        <f t="shared" si="238"/>
        <v>9.2496523265393567</v>
      </c>
      <c r="AS237">
        <f t="shared" si="238"/>
        <v>15.964059247779211</v>
      </c>
      <c r="AT237">
        <f t="shared" si="238"/>
        <v>14.026493674347613</v>
      </c>
      <c r="AU237">
        <f t="shared" si="238"/>
        <v>19.737556240956138</v>
      </c>
    </row>
    <row r="238" spans="1:47" hidden="1" x14ac:dyDescent="0.4">
      <c r="A238" s="9">
        <v>10</v>
      </c>
      <c r="B238" s="16">
        <f t="shared" si="220"/>
        <v>0.45057409904193835</v>
      </c>
      <c r="C238" s="16">
        <f t="shared" si="221"/>
        <v>0.7760906034357633</v>
      </c>
      <c r="D238" s="16">
        <f t="shared" si="222"/>
        <v>0.86588560254742886</v>
      </c>
      <c r="E238" s="16">
        <f t="shared" si="223"/>
        <v>2.4099254459033288</v>
      </c>
      <c r="F238" s="16">
        <f t="shared" si="224"/>
        <v>6.1324650425983407</v>
      </c>
      <c r="G238" s="16">
        <f t="shared" si="225"/>
        <v>18.521226004446991</v>
      </c>
      <c r="H238" s="16">
        <f t="shared" si="226"/>
        <v>7.9122731962206956</v>
      </c>
      <c r="I238" s="16">
        <f t="shared" si="227"/>
        <v>9.1838704813208167</v>
      </c>
      <c r="J238" s="16">
        <f t="shared" si="229"/>
        <v>46.252310475515301</v>
      </c>
      <c r="AM238">
        <v>16</v>
      </c>
      <c r="AN238">
        <f t="shared" ref="AN238:AU238" si="239">IF(AN237+AE113/B$74*B$68-AN237/B$74&lt;0,0,AN237+AE113/B$74*B$68-AN237/B$74)</f>
        <v>0.81068803324484096</v>
      </c>
      <c r="AO238">
        <f t="shared" si="239"/>
        <v>1.3963682472138279</v>
      </c>
      <c r="AP238">
        <f t="shared" si="239"/>
        <v>1.5579304217370527</v>
      </c>
      <c r="AQ238">
        <f t="shared" si="239"/>
        <v>4.3360187018300422</v>
      </c>
      <c r="AR238">
        <f t="shared" si="239"/>
        <v>11.03373681465</v>
      </c>
      <c r="AS238">
        <f t="shared" si="239"/>
        <v>18.676763795221088</v>
      </c>
      <c r="AT238">
        <f t="shared" si="239"/>
        <v>16.829604963005195</v>
      </c>
      <c r="AU238">
        <f t="shared" si="239"/>
        <v>23.909098519682122</v>
      </c>
    </row>
    <row r="239" spans="1:47" hidden="1" x14ac:dyDescent="0.4">
      <c r="A239" s="9">
        <v>11</v>
      </c>
      <c r="B239" s="16">
        <f t="shared" si="220"/>
        <v>0.57877786610871751</v>
      </c>
      <c r="C239" s="16">
        <f t="shared" si="221"/>
        <v>0.99691496763503329</v>
      </c>
      <c r="D239" s="16">
        <f t="shared" si="222"/>
        <v>1.112259720215333</v>
      </c>
      <c r="E239" s="16">
        <f t="shared" si="223"/>
        <v>3.0956317951405428</v>
      </c>
      <c r="F239" s="16">
        <f t="shared" si="224"/>
        <v>7.8773614348635927</v>
      </c>
      <c r="G239" s="16">
        <f t="shared" si="225"/>
        <v>20.144602903910943</v>
      </c>
      <c r="H239" s="16">
        <f t="shared" si="226"/>
        <v>10.393892577123317</v>
      </c>
      <c r="I239" s="16">
        <f t="shared" si="227"/>
        <v>12.283035230723192</v>
      </c>
      <c r="J239" s="16">
        <f t="shared" si="229"/>
        <v>56.482476495720675</v>
      </c>
      <c r="AM239">
        <v>17</v>
      </c>
      <c r="AN239">
        <f t="shared" ref="AN239:AU239" si="240">IF(AN238+AE114/B$74*B$68-AN238/B$74&lt;0,0,AN238+AE114/B$74*B$68-AN238/B$74)</f>
        <v>0.96533003387896454</v>
      </c>
      <c r="AO239">
        <f t="shared" si="240"/>
        <v>1.6627311026106264</v>
      </c>
      <c r="AP239">
        <f t="shared" si="240"/>
        <v>1.8551119112699306</v>
      </c>
      <c r="AQ239">
        <f t="shared" si="240"/>
        <v>5.1631316963985237</v>
      </c>
      <c r="AR239">
        <f t="shared" si="240"/>
        <v>13.138466458503682</v>
      </c>
      <c r="AS239">
        <f t="shared" si="240"/>
        <v>21.951368507090663</v>
      </c>
      <c r="AT239">
        <f t="shared" si="240"/>
        <v>20.126447728690778</v>
      </c>
      <c r="AU239">
        <f t="shared" si="240"/>
        <v>28.81163548808405</v>
      </c>
    </row>
    <row r="240" spans="1:47" hidden="1" x14ac:dyDescent="0.4">
      <c r="A240" s="9">
        <v>12</v>
      </c>
      <c r="B240" s="16">
        <f t="shared" si="220"/>
        <v>0.72655346203889493</v>
      </c>
      <c r="C240" s="16">
        <f t="shared" si="221"/>
        <v>1.251450795731659</v>
      </c>
      <c r="D240" s="16">
        <f t="shared" si="222"/>
        <v>1.3962457753300923</v>
      </c>
      <c r="E240" s="16">
        <f t="shared" si="223"/>
        <v>3.8860193688446296</v>
      </c>
      <c r="F240" s="16">
        <f t="shared" si="224"/>
        <v>9.8886370011197897</v>
      </c>
      <c r="G240" s="16">
        <f t="shared" si="225"/>
        <v>22.155931674071461</v>
      </c>
      <c r="H240" s="16">
        <f t="shared" si="226"/>
        <v>13.316372025826709</v>
      </c>
      <c r="I240" s="16">
        <f t="shared" si="227"/>
        <v>15.998297167665394</v>
      </c>
      <c r="J240" s="16">
        <f t="shared" si="229"/>
        <v>68.619507270628631</v>
      </c>
      <c r="AM240">
        <v>18</v>
      </c>
      <c r="AN240">
        <f t="shared" ref="AN240:AU240" si="241">IF(AN239+AE115/B$74*B$68-AN239/B$74&lt;0,0,AN239+AE115/B$74*B$68-AN239/B$74)</f>
        <v>1.1481438266516601</v>
      </c>
      <c r="AO240">
        <f t="shared" si="241"/>
        <v>1.9776184142670739</v>
      </c>
      <c r="AP240">
        <f t="shared" si="241"/>
        <v>2.2064322189519583</v>
      </c>
      <c r="AQ240">
        <f t="shared" si="241"/>
        <v>6.1409233892672486</v>
      </c>
      <c r="AR240">
        <f t="shared" si="241"/>
        <v>15.626623669198175</v>
      </c>
      <c r="AS240">
        <f t="shared" si="241"/>
        <v>25.883456078279565</v>
      </c>
      <c r="AT240">
        <f t="shared" si="241"/>
        <v>24.013446623302912</v>
      </c>
      <c r="AU240">
        <f t="shared" si="241"/>
        <v>34.583633679575925</v>
      </c>
    </row>
    <row r="241" spans="1:47" hidden="1" x14ac:dyDescent="0.4">
      <c r="A241" s="9">
        <v>13</v>
      </c>
      <c r="B241" s="16">
        <f t="shared" si="220"/>
        <v>0.89692283893361791</v>
      </c>
      <c r="C241" s="16">
        <f t="shared" si="221"/>
        <v>1.5449032440688941</v>
      </c>
      <c r="D241" s="16">
        <f t="shared" si="222"/>
        <v>1.7236511696521182</v>
      </c>
      <c r="E241" s="16">
        <f t="shared" si="223"/>
        <v>4.7972512782115997</v>
      </c>
      <c r="F241" s="16">
        <f t="shared" si="224"/>
        <v>12.207421525924232</v>
      </c>
      <c r="G241" s="16">
        <f t="shared" si="225"/>
        <v>24.686386263186147</v>
      </c>
      <c r="H241" s="16">
        <f t="shared" si="226"/>
        <v>16.737037312347141</v>
      </c>
      <c r="I241" s="16">
        <f t="shared" si="227"/>
        <v>20.410286404742639</v>
      </c>
      <c r="J241" s="16">
        <f t="shared" si="229"/>
        <v>83.003860037066389</v>
      </c>
      <c r="AM241">
        <v>19</v>
      </c>
      <c r="AN241">
        <f t="shared" ref="AN241:AU241" si="242">IF(AN240+AE116/B$74*B$68-AN240/B$74&lt;0,0,AN240+AE116/B$74*B$68-AN240/B$74)</f>
        <v>1.3645667226672715</v>
      </c>
      <c r="AO241">
        <f t="shared" si="242"/>
        <v>2.3503956696024666</v>
      </c>
      <c r="AP241">
        <f t="shared" si="242"/>
        <v>2.6223404349812482</v>
      </c>
      <c r="AQ241">
        <f t="shared" si="242"/>
        <v>7.298475599421181</v>
      </c>
      <c r="AR241">
        <f t="shared" si="242"/>
        <v>18.572212079751925</v>
      </c>
      <c r="AS241">
        <f t="shared" si="242"/>
        <v>30.587625781760288</v>
      </c>
      <c r="AT241">
        <f t="shared" si="242"/>
        <v>28.604836522320923</v>
      </c>
      <c r="AU241">
        <f t="shared" si="242"/>
        <v>41.390337966401532</v>
      </c>
    </row>
    <row r="242" spans="1:47" hidden="1" x14ac:dyDescent="0.4">
      <c r="A242" s="9">
        <v>14</v>
      </c>
      <c r="B242" s="16">
        <f t="shared" si="220"/>
        <v>1.0939806664909275</v>
      </c>
      <c r="C242" s="16">
        <f t="shared" si="221"/>
        <v>1.8843251696209404</v>
      </c>
      <c r="D242" s="16">
        <f t="shared" si="222"/>
        <v>2.1023447876695771</v>
      </c>
      <c r="E242" s="16">
        <f t="shared" si="223"/>
        <v>5.8512281356354192</v>
      </c>
      <c r="F242" s="16">
        <f t="shared" si="224"/>
        <v>14.889444841146119</v>
      </c>
      <c r="G242" s="16">
        <f t="shared" si="225"/>
        <v>27.86528248368845</v>
      </c>
      <c r="H242" s="16">
        <f t="shared" si="226"/>
        <v>20.730934050454522</v>
      </c>
      <c r="I242" s="16">
        <f t="shared" si="227"/>
        <v>25.619536281044994</v>
      </c>
      <c r="J242" s="16">
        <f t="shared" si="229"/>
        <v>100.03707641575096</v>
      </c>
      <c r="AM242">
        <v>20</v>
      </c>
      <c r="AN242">
        <f t="shared" ref="AN242:AU242" si="243">IF(AN241+AE117/B$74*B$68-AN241/B$74&lt;0,0,AN241+AE117/B$74*B$68-AN241/B$74)</f>
        <v>1.6210188997421737</v>
      </c>
      <c r="AO242">
        <f t="shared" si="243"/>
        <v>2.7921212931606703</v>
      </c>
      <c r="AP242">
        <f t="shared" si="243"/>
        <v>3.1151744623771127</v>
      </c>
      <c r="AQ242">
        <f t="shared" si="243"/>
        <v>8.6701270736276186</v>
      </c>
      <c r="AR242">
        <f t="shared" si="243"/>
        <v>22.062612469730166</v>
      </c>
      <c r="AS242">
        <f t="shared" si="243"/>
        <v>36.201107184626757</v>
      </c>
      <c r="AT242">
        <f t="shared" si="243"/>
        <v>34.03587578549125</v>
      </c>
      <c r="AU242">
        <f t="shared" si="243"/>
        <v>49.428447481242614</v>
      </c>
    </row>
    <row r="243" spans="1:47" hidden="1" x14ac:dyDescent="0.4">
      <c r="A243" s="9">
        <v>15</v>
      </c>
      <c r="B243" s="16">
        <f t="shared" si="220"/>
        <v>1.3229471747551749</v>
      </c>
      <c r="C243" s="16">
        <f t="shared" si="221"/>
        <v>2.2787081488983176</v>
      </c>
      <c r="D243" s="16">
        <f t="shared" si="222"/>
        <v>2.5423585465454845</v>
      </c>
      <c r="E243" s="16">
        <f t="shared" si="223"/>
        <v>7.0758706876572237</v>
      </c>
      <c r="F243" s="16">
        <f t="shared" si="224"/>
        <v>18.005756033560239</v>
      </c>
      <c r="G243" s="16">
        <f t="shared" si="225"/>
        <v>31.825652945325274</v>
      </c>
      <c r="H243" s="16">
        <f t="shared" si="226"/>
        <v>25.393841553748796</v>
      </c>
      <c r="I243" s="16">
        <f t="shared" si="227"/>
        <v>31.751010256107342</v>
      </c>
      <c r="J243" s="16">
        <f t="shared" si="229"/>
        <v>120.19614534659786</v>
      </c>
      <c r="AM243">
        <v>21</v>
      </c>
      <c r="AN243">
        <f t="shared" ref="AN243:AU243" si="244">IF(AN242+AE118/B$74*B$68-AN242/B$74&lt;0,0,AN242+AE118/B$74*B$68-AN242/B$74)</f>
        <v>1.925092210417283</v>
      </c>
      <c r="AO243">
        <f t="shared" si="244"/>
        <v>3.3158718586555387</v>
      </c>
      <c r="AP243">
        <f t="shared" si="244"/>
        <v>3.6995238566107176</v>
      </c>
      <c r="AQ243">
        <f t="shared" si="244"/>
        <v>10.296483338610814</v>
      </c>
      <c r="AR243">
        <f t="shared" si="244"/>
        <v>26.201152505802433</v>
      </c>
      <c r="AS243">
        <f t="shared" si="244"/>
        <v>42.887945161676818</v>
      </c>
      <c r="AT243">
        <f t="shared" si="244"/>
        <v>40.466722252289458</v>
      </c>
      <c r="AU243">
        <f t="shared" si="244"/>
        <v>58.931739458741738</v>
      </c>
    </row>
    <row r="244" spans="1:47" hidden="1" x14ac:dyDescent="0.4">
      <c r="A244" s="9">
        <v>16</v>
      </c>
      <c r="B244" s="16">
        <f t="shared" si="220"/>
        <v>1.5902410888734138</v>
      </c>
      <c r="C244" s="16">
        <f t="shared" si="221"/>
        <v>2.7391081042970473</v>
      </c>
      <c r="D244" s="16">
        <f t="shared" si="222"/>
        <v>3.0560275576485614</v>
      </c>
      <c r="E244" s="16">
        <f t="shared" si="223"/>
        <v>8.5055099113461239</v>
      </c>
      <c r="F244" s="16">
        <f t="shared" si="224"/>
        <v>21.643716111413745</v>
      </c>
      <c r="G244" s="16">
        <f t="shared" si="225"/>
        <v>36.710920993849641</v>
      </c>
      <c r="H244" s="16">
        <f t="shared" si="226"/>
        <v>30.845294003602312</v>
      </c>
      <c r="I244" s="16">
        <f t="shared" si="227"/>
        <v>38.958825892074501</v>
      </c>
      <c r="J244" s="16">
        <f t="shared" si="229"/>
        <v>144.04964366310537</v>
      </c>
      <c r="AM244">
        <v>22</v>
      </c>
      <c r="AN244">
        <f t="shared" ref="AN244:AU244" si="245">IF(AN243+AE119/B$74*B$68-AN243/B$74&lt;0,0,AN243+AE119/B$74*B$68-AN243/B$74)</f>
        <v>2.2857742958194236</v>
      </c>
      <c r="AO244">
        <f t="shared" si="245"/>
        <v>3.9371281135166551</v>
      </c>
      <c r="AP244">
        <f t="shared" si="245"/>
        <v>4.3926605138454837</v>
      </c>
      <c r="AQ244">
        <f t="shared" si="245"/>
        <v>12.225615388900263</v>
      </c>
      <c r="AR244">
        <f t="shared" si="245"/>
        <v>31.110157006778465</v>
      </c>
      <c r="AS244">
        <f t="shared" si="245"/>
        <v>50.843910576552197</v>
      </c>
      <c r="AT244">
        <f t="shared" si="245"/>
        <v>48.087075884222365</v>
      </c>
      <c r="AU244">
        <f t="shared" si="245"/>
        <v>70.177807908227152</v>
      </c>
    </row>
    <row r="245" spans="1:47" hidden="1" x14ac:dyDescent="0.4">
      <c r="A245" s="9">
        <v>17</v>
      </c>
      <c r="B245" s="16">
        <f t="shared" si="220"/>
        <v>1.9035926048208622</v>
      </c>
      <c r="C245" s="16">
        <f t="shared" si="221"/>
        <v>3.2788398989480552</v>
      </c>
      <c r="D245" s="16">
        <f t="shared" si="222"/>
        <v>3.658207236356751</v>
      </c>
      <c r="E245" s="16">
        <f t="shared" si="223"/>
        <v>10.181491272458164</v>
      </c>
      <c r="F245" s="16">
        <f t="shared" si="224"/>
        <v>25.908535642050069</v>
      </c>
      <c r="G245" s="16">
        <f t="shared" si="225"/>
        <v>42.682025794650933</v>
      </c>
      <c r="H245" s="16">
        <f t="shared" si="226"/>
        <v>37.231896963111211</v>
      </c>
      <c r="I245" s="16">
        <f t="shared" si="227"/>
        <v>47.431400269352409</v>
      </c>
      <c r="J245" s="16">
        <f t="shared" si="229"/>
        <v>172.27598968174846</v>
      </c>
      <c r="AM245">
        <v>23</v>
      </c>
      <c r="AN245">
        <f t="shared" ref="AN245:AU245" si="246">IF(AN244+AE120/B$74*B$68-AN244/B$74&lt;0,0,AN244+AE120/B$74*B$68-AN244/B$74)</f>
        <v>2.7137141891281575</v>
      </c>
      <c r="AO245">
        <f t="shared" si="246"/>
        <v>4.6742324671366315</v>
      </c>
      <c r="AP245">
        <f t="shared" si="246"/>
        <v>5.2150490913505259</v>
      </c>
      <c r="AQ245">
        <f t="shared" si="246"/>
        <v>14.514480284585005</v>
      </c>
      <c r="AR245">
        <f t="shared" si="246"/>
        <v>36.934562896129876</v>
      </c>
      <c r="AS245">
        <f t="shared" si="246"/>
        <v>60.302303720283959</v>
      </c>
      <c r="AT245">
        <f t="shared" si="246"/>
        <v>57.121716341773926</v>
      </c>
      <c r="AU245">
        <f t="shared" si="246"/>
        <v>83.496115018587858</v>
      </c>
    </row>
    <row r="246" spans="1:47" hidden="1" x14ac:dyDescent="0.4">
      <c r="A246" s="9">
        <v>18</v>
      </c>
      <c r="B246" s="16">
        <f t="shared" si="220"/>
        <v>2.2722079526629804</v>
      </c>
      <c r="C246" s="16">
        <f t="shared" si="221"/>
        <v>3.9137607884327519</v>
      </c>
      <c r="D246" s="16">
        <f t="shared" si="222"/>
        <v>4.3665895496170481</v>
      </c>
      <c r="E246" s="16">
        <f t="shared" si="223"/>
        <v>12.153054902955585</v>
      </c>
      <c r="F246" s="16">
        <f t="shared" si="224"/>
        <v>30.925514513258143</v>
      </c>
      <c r="G246" s="16">
        <f t="shared" si="225"/>
        <v>49.924777065880527</v>
      </c>
      <c r="H246" s="16">
        <f t="shared" si="226"/>
        <v>44.731209088258616</v>
      </c>
      <c r="I246" s="16">
        <f t="shared" si="227"/>
        <v>57.39726892160995</v>
      </c>
      <c r="J246" s="16">
        <f t="shared" si="229"/>
        <v>205.68438278267558</v>
      </c>
      <c r="AM246">
        <v>24</v>
      </c>
      <c r="AN246">
        <f t="shared" ref="AN246:AU246" si="247">IF(AN245+AE121/B$74*B$68-AN245/B$74&lt;0,0,AN245+AE121/B$74*B$68-AN245/B$74)</f>
        <v>3.2215369810615275</v>
      </c>
      <c r="AO246">
        <f t="shared" si="247"/>
        <v>5.5489309859108316</v>
      </c>
      <c r="AP246">
        <f t="shared" si="247"/>
        <v>6.1909517122857238</v>
      </c>
      <c r="AQ246">
        <f t="shared" si="247"/>
        <v>17.2306041605293</v>
      </c>
      <c r="AR246">
        <f t="shared" si="247"/>
        <v>43.846201905091682</v>
      </c>
      <c r="AS246">
        <f t="shared" si="247"/>
        <v>71.540837211014136</v>
      </c>
      <c r="AT246">
        <f t="shared" si="247"/>
        <v>67.837091882790986</v>
      </c>
      <c r="AU246">
        <f t="shared" si="247"/>
        <v>99.277590824379061</v>
      </c>
    </row>
    <row r="247" spans="1:47" hidden="1" x14ac:dyDescent="0.4">
      <c r="A247" s="9">
        <v>19</v>
      </c>
      <c r="B247" s="16">
        <f t="shared" si="220"/>
        <v>2.7069925251171147</v>
      </c>
      <c r="C247" s="16">
        <f t="shared" si="221"/>
        <v>4.6626547482009144</v>
      </c>
      <c r="D247" s="16">
        <f t="shared" si="222"/>
        <v>5.2021318106974679</v>
      </c>
      <c r="E247" s="16">
        <f t="shared" si="223"/>
        <v>14.478529018914237</v>
      </c>
      <c r="F247" s="16">
        <f t="shared" si="224"/>
        <v>36.843078788047649</v>
      </c>
      <c r="G247" s="16">
        <f t="shared" si="225"/>
        <v>58.65748440142174</v>
      </c>
      <c r="H247" s="16">
        <f t="shared" si="226"/>
        <v>53.556433696661657</v>
      </c>
      <c r="I247" s="16">
        <f t="shared" si="227"/>
        <v>69.131845429076293</v>
      </c>
      <c r="J247" s="16">
        <f t="shared" si="229"/>
        <v>245.23915041813706</v>
      </c>
      <c r="AM247">
        <v>25</v>
      </c>
      <c r="AN247">
        <f t="shared" ref="AN247:AU247" si="248">IF(AN246+AE122/B$74*B$68-AN246/B$74&lt;0,0,AN246+AE122/B$74*B$68-AN246/B$74)</f>
        <v>3.8242166751865065</v>
      </c>
      <c r="AO247">
        <f t="shared" si="248"/>
        <v>6.5870156172433587</v>
      </c>
      <c r="AP247">
        <f t="shared" si="248"/>
        <v>7.3491444961144623</v>
      </c>
      <c r="AQ247">
        <f t="shared" si="248"/>
        <v>20.454076467724288</v>
      </c>
      <c r="AR247">
        <f t="shared" si="248"/>
        <v>52.048875258850721</v>
      </c>
      <c r="AS247">
        <f t="shared" si="248"/>
        <v>84.88981186771764</v>
      </c>
      <c r="AT247">
        <f t="shared" si="248"/>
        <v>80.549148473245296</v>
      </c>
      <c r="AU247">
        <f t="shared" si="248"/>
        <v>117.98606176018129</v>
      </c>
    </row>
    <row r="248" spans="1:47" hidden="1" x14ac:dyDescent="0.4">
      <c r="A248" s="9">
        <v>20</v>
      </c>
      <c r="B248" s="16">
        <f t="shared" si="220"/>
        <v>3.220838009011183</v>
      </c>
      <c r="C248" s="16">
        <f t="shared" si="221"/>
        <v>5.5477270426715535</v>
      </c>
      <c r="D248" s="16">
        <f t="shared" si="222"/>
        <v>6.1896084707717023</v>
      </c>
      <c r="E248" s="16">
        <f t="shared" si="223"/>
        <v>17.226865662169807</v>
      </c>
      <c r="F248" s="16">
        <f t="shared" si="224"/>
        <v>43.836688660380986</v>
      </c>
      <c r="G248" s="16">
        <f t="shared" si="225"/>
        <v>69.139060845002831</v>
      </c>
      <c r="H248" s="16">
        <f t="shared" si="226"/>
        <v>63.962146800635992</v>
      </c>
      <c r="I248" s="16">
        <f t="shared" si="227"/>
        <v>82.965402126809465</v>
      </c>
      <c r="J248" s="16">
        <f t="shared" si="229"/>
        <v>292.08833761745353</v>
      </c>
      <c r="AM248">
        <v>26</v>
      </c>
      <c r="AN248">
        <f t="shared" ref="AN248:AU248" si="249">IF(AN247+AE123/B$74*B$68-AN247/B$74&lt;0,0,AN247+AE123/B$74*B$68-AN247/B$74)</f>
        <v>4.5395181451443358</v>
      </c>
      <c r="AO248">
        <f t="shared" si="249"/>
        <v>7.8190854380307933</v>
      </c>
      <c r="AP248">
        <f t="shared" si="249"/>
        <v>8.7237668848280379</v>
      </c>
      <c r="AQ248">
        <f t="shared" si="249"/>
        <v>24.279913810813511</v>
      </c>
      <c r="AR248">
        <f t="shared" si="249"/>
        <v>61.7843688630388</v>
      </c>
      <c r="AS248">
        <f t="shared" si="249"/>
        <v>100.74183353831199</v>
      </c>
      <c r="AT248">
        <f t="shared" si="249"/>
        <v>95.632625817703172</v>
      </c>
      <c r="AU248">
        <f t="shared" si="249"/>
        <v>140.17184243432979</v>
      </c>
    </row>
    <row r="249" spans="1:47" hidden="1" x14ac:dyDescent="0.4">
      <c r="A249" s="9">
        <v>21</v>
      </c>
      <c r="B249" s="16">
        <f t="shared" si="220"/>
        <v>3.8289794693192887</v>
      </c>
      <c r="C249" s="16">
        <f t="shared" si="221"/>
        <v>6.5952192840329324</v>
      </c>
      <c r="D249" s="16">
        <f t="shared" si="222"/>
        <v>7.3582973410654757</v>
      </c>
      <c r="E249" s="16">
        <f t="shared" si="223"/>
        <v>20.479550587960233</v>
      </c>
      <c r="F249" s="16">
        <f t="shared" si="224"/>
        <v>52.11369848900641</v>
      </c>
      <c r="G249" s="16">
        <f t="shared" si="225"/>
        <v>81.677886878954951</v>
      </c>
      <c r="H249" s="16">
        <f t="shared" si="226"/>
        <v>76.251283706049534</v>
      </c>
      <c r="I249" s="16">
        <f t="shared" si="227"/>
        <v>99.29257100346932</v>
      </c>
      <c r="J249" s="16">
        <f t="shared" si="229"/>
        <v>347.59748675985816</v>
      </c>
      <c r="AM249">
        <v>27</v>
      </c>
      <c r="AN249">
        <f t="shared" ref="AN249:AU249" si="250">IF(AN248+AE124/B$74*B$68-AN248/B$74&lt;0,0,AN248+AE124/B$74*B$68-AN248/B$74)</f>
        <v>5.3885211842316014</v>
      </c>
      <c r="AO249">
        <f t="shared" si="250"/>
        <v>9.2814493029867844</v>
      </c>
      <c r="AP249">
        <f t="shared" si="250"/>
        <v>10.355328729212374</v>
      </c>
      <c r="AQ249">
        <f t="shared" si="250"/>
        <v>28.820862862026551</v>
      </c>
      <c r="AR249">
        <f t="shared" si="250"/>
        <v>73.339585794799902</v>
      </c>
      <c r="AS249">
        <f t="shared" si="250"/>
        <v>119.56336169411728</v>
      </c>
      <c r="AT249">
        <f t="shared" si="250"/>
        <v>113.53209126011137</v>
      </c>
      <c r="AU249">
        <f t="shared" si="250"/>
        <v>166.48788871379753</v>
      </c>
    </row>
    <row r="250" spans="1:47" hidden="1" x14ac:dyDescent="0.4">
      <c r="A250" s="9">
        <v>22</v>
      </c>
      <c r="B250" s="16">
        <f t="shared" si="220"/>
        <v>4.5494301230147247</v>
      </c>
      <c r="C250" s="16">
        <f t="shared" si="221"/>
        <v>7.8361583077386356</v>
      </c>
      <c r="D250" s="16">
        <f t="shared" si="222"/>
        <v>8.7428151145176436</v>
      </c>
      <c r="E250" s="16">
        <f t="shared" si="223"/>
        <v>24.332928681707944</v>
      </c>
      <c r="F250" s="16">
        <f t="shared" si="224"/>
        <v>61.919274215837405</v>
      </c>
      <c r="G250" s="16">
        <f t="shared" si="225"/>
        <v>96.641771515057087</v>
      </c>
      <c r="H250" s="16">
        <f t="shared" si="226"/>
        <v>90.783617220330342</v>
      </c>
      <c r="I250" s="16">
        <f t="shared" si="227"/>
        <v>118.58369200463218</v>
      </c>
      <c r="J250" s="16">
        <f t="shared" si="229"/>
        <v>413.38968718283604</v>
      </c>
      <c r="AM250">
        <v>28</v>
      </c>
      <c r="AN250">
        <f t="shared" ref="AN250:AU250" si="251">IF(AN249+AE125/B$74*B$68-AN249/B$74&lt;0,0,AN249+AE125/B$74*B$68-AN249/B$74)</f>
        <v>6.3962420806724074</v>
      </c>
      <c r="AO250">
        <f t="shared" si="251"/>
        <v>11.017196475930206</v>
      </c>
      <c r="AP250">
        <f t="shared" si="251"/>
        <v>12.291904793992048</v>
      </c>
      <c r="AQ250">
        <f t="shared" si="251"/>
        <v>34.210724897738395</v>
      </c>
      <c r="AR250">
        <f t="shared" si="251"/>
        <v>87.055006151316888</v>
      </c>
      <c r="AS250">
        <f t="shared" si="251"/>
        <v>141.90843279410529</v>
      </c>
      <c r="AT250">
        <f t="shared" si="251"/>
        <v>134.77503450423532</v>
      </c>
      <c r="AU250">
        <f t="shared" si="251"/>
        <v>197.70898581878717</v>
      </c>
    </row>
    <row r="251" spans="1:47" hidden="1" x14ac:dyDescent="0.4">
      <c r="A251" s="9">
        <v>23</v>
      </c>
      <c r="B251" s="16">
        <f t="shared" si="220"/>
        <v>5.4035041023706976</v>
      </c>
      <c r="C251" s="16">
        <f t="shared" si="221"/>
        <v>9.3072566052807346</v>
      </c>
      <c r="D251" s="16">
        <f t="shared" si="222"/>
        <v>10.384121980152397</v>
      </c>
      <c r="E251" s="16">
        <f t="shared" si="223"/>
        <v>28.900999993197814</v>
      </c>
      <c r="F251" s="16">
        <f t="shared" si="224"/>
        <v>73.543508350311825</v>
      </c>
      <c r="G251" s="16">
        <f t="shared" si="225"/>
        <v>114.4693833232341</v>
      </c>
      <c r="H251" s="16">
        <f t="shared" si="226"/>
        <v>107.98598668826816</v>
      </c>
      <c r="I251" s="16">
        <f t="shared" si="227"/>
        <v>141.39837613159563</v>
      </c>
      <c r="J251" s="16">
        <f t="shared" si="229"/>
        <v>491.39313717441138</v>
      </c>
      <c r="AM251">
        <v>29</v>
      </c>
      <c r="AN251">
        <f t="shared" ref="AN251:AU251" si="252">IF(AN250+AE126/B$74*B$68-AN250/B$74&lt;0,0,AN250+AE126/B$74*B$68-AN250/B$74)</f>
        <v>7.592371037848574</v>
      </c>
      <c r="AO251">
        <f t="shared" si="252"/>
        <v>13.077466798027523</v>
      </c>
      <c r="AP251">
        <f t="shared" si="252"/>
        <v>14.590551886692582</v>
      </c>
      <c r="AQ251">
        <f t="shared" si="252"/>
        <v>40.608299939468331</v>
      </c>
      <c r="AR251">
        <f t="shared" si="252"/>
        <v>103.33472358718245</v>
      </c>
      <c r="AS251">
        <f t="shared" si="252"/>
        <v>168.43496429646737</v>
      </c>
      <c r="AT251">
        <f t="shared" si="252"/>
        <v>159.98740742374136</v>
      </c>
      <c r="AU251">
        <f t="shared" si="252"/>
        <v>234.7545347470668</v>
      </c>
    </row>
    <row r="252" spans="1:47" hidden="1" x14ac:dyDescent="0.4">
      <c r="A252" s="9">
        <v>24</v>
      </c>
      <c r="B252" s="16">
        <f t="shared" si="220"/>
        <v>6.4164405807622629</v>
      </c>
      <c r="C252" s="16">
        <f t="shared" si="221"/>
        <v>11.051987348633642</v>
      </c>
      <c r="D252" s="16">
        <f t="shared" si="222"/>
        <v>12.330721029674582</v>
      </c>
      <c r="E252" s="16">
        <f t="shared" si="223"/>
        <v>34.318757914814</v>
      </c>
      <c r="F252" s="16">
        <f t="shared" si="224"/>
        <v>87.329914531486409</v>
      </c>
      <c r="G252" s="16">
        <f t="shared" si="225"/>
        <v>135.68355962905065</v>
      </c>
      <c r="H252" s="16">
        <f t="shared" si="226"/>
        <v>128.36457766291727</v>
      </c>
      <c r="I252" s="16">
        <f t="shared" si="227"/>
        <v>168.40170463521213</v>
      </c>
      <c r="J252" s="16">
        <f t="shared" si="229"/>
        <v>583.89766333255102</v>
      </c>
      <c r="AM252">
        <v>30</v>
      </c>
      <c r="AN252">
        <f t="shared" ref="AN252:AU252" si="253">IF(AN251+AE127/B$74*B$68-AN251/B$74&lt;0,0,AN251+AE127/B$74*B$68-AN251/B$74)</f>
        <v>9.0121471771974999</v>
      </c>
      <c r="AO252">
        <f t="shared" si="253"/>
        <v>15.522957835071011</v>
      </c>
      <c r="AP252">
        <f t="shared" si="253"/>
        <v>17.318990384414974</v>
      </c>
      <c r="AQ252">
        <f t="shared" si="253"/>
        <v>48.202066764899833</v>
      </c>
      <c r="AR252">
        <f t="shared" si="253"/>
        <v>122.6583543981539</v>
      </c>
      <c r="AS252">
        <f t="shared" si="253"/>
        <v>199.9241204374317</v>
      </c>
      <c r="AT252">
        <f t="shared" si="253"/>
        <v>189.91206571676713</v>
      </c>
      <c r="AU252">
        <f t="shared" si="253"/>
        <v>278.71560658663594</v>
      </c>
    </row>
    <row r="253" spans="1:47" hidden="1" x14ac:dyDescent="0.4">
      <c r="A253" s="9">
        <v>25</v>
      </c>
      <c r="B253" s="16">
        <f t="shared" si="220"/>
        <v>7.6181461247665814</v>
      </c>
      <c r="C253" s="16">
        <f t="shared" si="221"/>
        <v>13.121863053387827</v>
      </c>
      <c r="D253" s="16">
        <f t="shared" si="222"/>
        <v>14.640084864096661</v>
      </c>
      <c r="E253" s="16">
        <f t="shared" si="223"/>
        <v>40.746159700972939</v>
      </c>
      <c r="F253" s="16">
        <f t="shared" si="224"/>
        <v>103.68553118981805</v>
      </c>
      <c r="G253" s="16">
        <f t="shared" si="225"/>
        <v>160.90694508852732</v>
      </c>
      <c r="H253" s="16">
        <f t="shared" si="226"/>
        <v>152.51960641865747</v>
      </c>
      <c r="I253" s="16">
        <f t="shared" si="227"/>
        <v>200.38355471632752</v>
      </c>
      <c r="J253" s="16">
        <f t="shared" si="229"/>
        <v>693.6218911565544</v>
      </c>
      <c r="AM253">
        <v>31</v>
      </c>
      <c r="AN253">
        <f t="shared" ref="AN253:AU253" si="254">IF(AN252+AE128/B$74*B$68-AN252/B$74&lt;0,0,AN252+AE128/B$74*B$68-AN252/B$74)</f>
        <v>10.697396916096638</v>
      </c>
      <c r="AO253">
        <f t="shared" si="254"/>
        <v>18.425713429729498</v>
      </c>
      <c r="AP253">
        <f t="shared" si="254"/>
        <v>20.557599724615315</v>
      </c>
      <c r="AQ253">
        <f t="shared" si="254"/>
        <v>57.215736740849678</v>
      </c>
      <c r="AR253">
        <f t="shared" si="254"/>
        <v>145.59517019342891</v>
      </c>
      <c r="AS253">
        <f t="shared" si="254"/>
        <v>237.30331059941904</v>
      </c>
      <c r="AT253">
        <f t="shared" si="254"/>
        <v>225.43065497708272</v>
      </c>
      <c r="AU253">
        <f t="shared" si="254"/>
        <v>330.88706023719578</v>
      </c>
    </row>
    <row r="254" spans="1:47" hidden="1" x14ac:dyDescent="0.4">
      <c r="A254" s="9">
        <v>26</v>
      </c>
      <c r="B254" s="16">
        <f t="shared" si="220"/>
        <v>9.0440760618749572</v>
      </c>
      <c r="C254" s="16">
        <f t="shared" si="221"/>
        <v>15.577953689091578</v>
      </c>
      <c r="D254" s="16">
        <f t="shared" si="222"/>
        <v>17.380349352021835</v>
      </c>
      <c r="E254" s="16">
        <f t="shared" si="223"/>
        <v>48.37284052177386</v>
      </c>
      <c r="F254" s="16">
        <f t="shared" si="224"/>
        <v>123.09291725818071</v>
      </c>
      <c r="G254" s="16">
        <f t="shared" si="225"/>
        <v>190.88046657737317</v>
      </c>
      <c r="H254" s="16">
        <f t="shared" si="226"/>
        <v>181.16283172602758</v>
      </c>
      <c r="I254" s="16">
        <f t="shared" si="227"/>
        <v>238.28162810011577</v>
      </c>
      <c r="J254" s="16">
        <f t="shared" si="229"/>
        <v>823.79306328645941</v>
      </c>
      <c r="AM254">
        <v>32</v>
      </c>
      <c r="AN254">
        <f t="shared" ref="AN254:AU254" si="255">IF(AN253+AE129/B$74*B$68-AN253/B$74&lt;0,0,AN253+AE129/B$74*B$68-AN253/B$74)</f>
        <v>12.697766325168089</v>
      </c>
      <c r="AO254">
        <f t="shared" si="255"/>
        <v>21.871246373326869</v>
      </c>
      <c r="AP254">
        <f t="shared" si="255"/>
        <v>24.401786673608264</v>
      </c>
      <c r="AQ254">
        <f t="shared" si="255"/>
        <v>67.914845168028023</v>
      </c>
      <c r="AR254">
        <f t="shared" si="255"/>
        <v>172.82087069307516</v>
      </c>
      <c r="AS254">
        <f t="shared" si="255"/>
        <v>281.67349780339498</v>
      </c>
      <c r="AT254">
        <f t="shared" si="255"/>
        <v>267.58958545990771</v>
      </c>
      <c r="AU254">
        <f t="shared" si="255"/>
        <v>392.80566844311738</v>
      </c>
    </row>
    <row r="255" spans="1:47" hidden="1" x14ac:dyDescent="0.4">
      <c r="A255" s="9">
        <v>27</v>
      </c>
      <c r="B255" s="16">
        <f t="shared" si="220"/>
        <v>10.736280100492179</v>
      </c>
      <c r="C255" s="16">
        <f t="shared" si="221"/>
        <v>18.49268770567036</v>
      </c>
      <c r="D255" s="16">
        <f t="shared" si="222"/>
        <v>20.632323037874741</v>
      </c>
      <c r="E255" s="16">
        <f t="shared" si="223"/>
        <v>57.423706030899453</v>
      </c>
      <c r="F255" s="16">
        <f t="shared" si="224"/>
        <v>146.12438341175988</v>
      </c>
      <c r="G255" s="16">
        <f t="shared" si="225"/>
        <v>226.4852233049121</v>
      </c>
      <c r="H255" s="16">
        <f t="shared" si="226"/>
        <v>215.13839908199415</v>
      </c>
      <c r="I255" s="16">
        <f t="shared" si="227"/>
        <v>283.2088637060782</v>
      </c>
      <c r="J255" s="16">
        <f t="shared" si="229"/>
        <v>978.24186637968103</v>
      </c>
      <c r="AM255">
        <v>33</v>
      </c>
      <c r="AN255">
        <f t="shared" ref="AN255:AU255" si="256">IF(AN254+AE130/B$74*B$68-AN254/B$74&lt;0,0,AN254+AE130/B$74*B$68-AN254/B$74)</f>
        <v>15.072183781989228</v>
      </c>
      <c r="AO255">
        <f t="shared" si="256"/>
        <v>25.961057751280059</v>
      </c>
      <c r="AP255">
        <f t="shared" si="256"/>
        <v>28.964796164545149</v>
      </c>
      <c r="AQ255">
        <f t="shared" si="256"/>
        <v>80.61457438139702</v>
      </c>
      <c r="AR255">
        <f t="shared" si="256"/>
        <v>205.13749093700878</v>
      </c>
      <c r="AS255">
        <f t="shared" si="256"/>
        <v>334.34162166161377</v>
      </c>
      <c r="AT255">
        <f t="shared" si="256"/>
        <v>317.63086043442581</v>
      </c>
      <c r="AU255">
        <f t="shared" si="256"/>
        <v>466.29537423654466</v>
      </c>
    </row>
    <row r="256" spans="1:47" hidden="1" x14ac:dyDescent="0.4">
      <c r="A256" s="9">
        <v>28</v>
      </c>
      <c r="B256" s="16">
        <f t="shared" si="220"/>
        <v>12.74464253967918</v>
      </c>
      <c r="C256" s="16">
        <f t="shared" si="221"/>
        <v>21.951988230624153</v>
      </c>
      <c r="D256" s="16">
        <f t="shared" si="222"/>
        <v>24.491870500737669</v>
      </c>
      <c r="E256" s="16">
        <f t="shared" si="223"/>
        <v>68.165565709661706</v>
      </c>
      <c r="F256" s="16">
        <f t="shared" si="224"/>
        <v>173.45887173980611</v>
      </c>
      <c r="G256" s="16">
        <f t="shared" si="225"/>
        <v>268.7684620872663</v>
      </c>
      <c r="H256" s="16">
        <f t="shared" si="226"/>
        <v>255.44762144978483</v>
      </c>
      <c r="I256" s="16">
        <f t="shared" si="227"/>
        <v>336.48604202096084</v>
      </c>
      <c r="J256" s="16">
        <f t="shared" si="229"/>
        <v>1161.5150642785206</v>
      </c>
      <c r="AM256">
        <v>34</v>
      </c>
      <c r="AN256">
        <f t="shared" ref="AN256:AU256" si="257">IF(AN255+AE131/B$74*B$68-AN255/B$74&lt;0,0,AN255+AE131/B$74*B$68-AN255/B$74)</f>
        <v>17.890596020165979</v>
      </c>
      <c r="AO256">
        <f t="shared" si="257"/>
        <v>30.815627197922268</v>
      </c>
      <c r="AP256">
        <f t="shared" si="257"/>
        <v>34.381047529791907</v>
      </c>
      <c r="AQ256">
        <f t="shared" si="257"/>
        <v>95.689039123755208</v>
      </c>
      <c r="AR256">
        <f t="shared" si="257"/>
        <v>243.49702949681742</v>
      </c>
      <c r="AS256">
        <f t="shared" si="257"/>
        <v>396.85909070615185</v>
      </c>
      <c r="AT256">
        <f t="shared" si="257"/>
        <v>377.02866610859257</v>
      </c>
      <c r="AU256">
        <f t="shared" si="257"/>
        <v>553.52101011584205</v>
      </c>
    </row>
    <row r="257" spans="1:47" hidden="1" x14ac:dyDescent="0.4">
      <c r="A257" s="9">
        <v>29</v>
      </c>
      <c r="B257" s="16">
        <f t="shared" si="220"/>
        <v>15.128353323677882</v>
      </c>
      <c r="C257" s="16">
        <f t="shared" si="221"/>
        <v>26.057806884433859</v>
      </c>
      <c r="D257" s="16">
        <f t="shared" si="222"/>
        <v>29.07273933649693</v>
      </c>
      <c r="E257" s="16">
        <f t="shared" si="223"/>
        <v>80.915000899672393</v>
      </c>
      <c r="F257" s="16">
        <f t="shared" si="224"/>
        <v>205.90197729252043</v>
      </c>
      <c r="G257" s="16">
        <f t="shared" si="225"/>
        <v>318.97442054338171</v>
      </c>
      <c r="H257" s="16">
        <f t="shared" si="226"/>
        <v>303.2784178038138</v>
      </c>
      <c r="I257" s="16">
        <f t="shared" si="227"/>
        <v>399.68054002944098</v>
      </c>
      <c r="J257" s="16">
        <f t="shared" si="229"/>
        <v>1379.0092561134379</v>
      </c>
      <c r="AM257">
        <v>35</v>
      </c>
      <c r="AN257">
        <f t="shared" ref="AN257:AU257" si="258">IF(AN256+AE132/B$74*B$68-AN256/B$74&lt;0,0,AN256+AE132/B$74*B$68-AN256/B$74)</f>
        <v>21.236028724289849</v>
      </c>
      <c r="AO257">
        <f t="shared" si="258"/>
        <v>36.577962164840919</v>
      </c>
      <c r="AP257">
        <f t="shared" si="258"/>
        <v>40.810094425633444</v>
      </c>
      <c r="AQ257">
        <f t="shared" si="258"/>
        <v>113.58230777450133</v>
      </c>
      <c r="AR257">
        <f t="shared" si="258"/>
        <v>289.0294938662247</v>
      </c>
      <c r="AS257">
        <f t="shared" si="258"/>
        <v>471.06747776985094</v>
      </c>
      <c r="AT257">
        <f t="shared" si="258"/>
        <v>447.53280091459789</v>
      </c>
      <c r="AU257">
        <f t="shared" si="258"/>
        <v>657.0520617343484</v>
      </c>
    </row>
    <row r="258" spans="1:47" hidden="1" x14ac:dyDescent="0.4">
      <c r="A258" s="9">
        <v>30</v>
      </c>
      <c r="B258" s="16">
        <f t="shared" si="220"/>
        <v>17.957653121609745</v>
      </c>
      <c r="C258" s="16">
        <f t="shared" si="221"/>
        <v>30.93112959016986</v>
      </c>
      <c r="D258" s="16">
        <f t="shared" si="222"/>
        <v>34.509913744721231</v>
      </c>
      <c r="E258" s="16">
        <f t="shared" si="223"/>
        <v>96.047698477325412</v>
      </c>
      <c r="F258" s="16">
        <f t="shared" si="224"/>
        <v>244.40969920272443</v>
      </c>
      <c r="G258" s="16">
        <f t="shared" si="225"/>
        <v>378.58095871970221</v>
      </c>
      <c r="H258" s="16">
        <f t="shared" si="226"/>
        <v>360.04026946089937</v>
      </c>
      <c r="I258" s="16">
        <f t="shared" si="227"/>
        <v>474.65237580748538</v>
      </c>
      <c r="J258" s="16">
        <f t="shared" si="229"/>
        <v>1637.1296981246378</v>
      </c>
      <c r="AM258">
        <v>36</v>
      </c>
      <c r="AN258">
        <f t="shared" ref="AN258:AU258" si="259">IF(AN257+AE133/B$74*B$68-AN257/B$74&lt;0,0,AN257+AE133/B$74*B$68-AN257/B$74)</f>
        <v>25.207032379841291</v>
      </c>
      <c r="AO258">
        <f t="shared" si="259"/>
        <v>43.417810770953736</v>
      </c>
      <c r="AP258">
        <f t="shared" si="259"/>
        <v>48.441325116248791</v>
      </c>
      <c r="AQ258">
        <f t="shared" si="259"/>
        <v>134.82148414002478</v>
      </c>
      <c r="AR258">
        <f t="shared" si="259"/>
        <v>343.07618930095902</v>
      </c>
      <c r="AS258">
        <f t="shared" si="259"/>
        <v>559.1527642842284</v>
      </c>
      <c r="AT258">
        <f t="shared" si="259"/>
        <v>531.22022346831773</v>
      </c>
      <c r="AU258">
        <f t="shared" si="259"/>
        <v>779.9383538968624</v>
      </c>
    </row>
    <row r="259" spans="1:47" hidden="1" x14ac:dyDescent="0.4">
      <c r="A259" s="9">
        <v>31</v>
      </c>
      <c r="B259" s="16">
        <f t="shared" si="220"/>
        <v>21.315903765641714</v>
      </c>
      <c r="C259" s="16">
        <f t="shared" si="221"/>
        <v>36.715542796248812</v>
      </c>
      <c r="D259" s="16">
        <f t="shared" si="222"/>
        <v>40.96359336943987</v>
      </c>
      <c r="E259" s="16">
        <f t="shared" si="223"/>
        <v>114.00952472961649</v>
      </c>
      <c r="F259" s="16">
        <f t="shared" si="224"/>
        <v>290.11662004570996</v>
      </c>
      <c r="G259" s="16">
        <f t="shared" si="225"/>
        <v>449.34306604253339</v>
      </c>
      <c r="H259" s="16">
        <f t="shared" si="226"/>
        <v>427.40571816668103</v>
      </c>
      <c r="I259" s="16">
        <f t="shared" si="227"/>
        <v>563.60889620363241</v>
      </c>
      <c r="J259" s="16">
        <f t="shared" si="229"/>
        <v>1943.4788651195036</v>
      </c>
      <c r="AM259">
        <v>37</v>
      </c>
      <c r="AN259">
        <f t="shared" ref="AN259:AU259" si="260">IF(AN258+AE134/B$74*B$68-AN258/B$74&lt;0,0,AN258+AE134/B$74*B$68-AN258/B$74)</f>
        <v>29.92058543428108</v>
      </c>
      <c r="AO259">
        <f t="shared" si="260"/>
        <v>51.536662347475833</v>
      </c>
      <c r="AP259">
        <f t="shared" si="260"/>
        <v>57.499541590212132</v>
      </c>
      <c r="AQ259">
        <f t="shared" si="260"/>
        <v>160.0322352033088</v>
      </c>
      <c r="AR259">
        <f t="shared" si="260"/>
        <v>407.2292318177108</v>
      </c>
      <c r="AS259">
        <f t="shared" si="260"/>
        <v>663.70973121026998</v>
      </c>
      <c r="AT259">
        <f t="shared" si="260"/>
        <v>630.55623770797922</v>
      </c>
      <c r="AU259">
        <f t="shared" si="260"/>
        <v>925.79988797876808</v>
      </c>
    </row>
    <row r="260" spans="1:47" hidden="1" x14ac:dyDescent="0.4">
      <c r="A260" s="9">
        <v>32</v>
      </c>
      <c r="B260" s="16">
        <f t="shared" ref="B260:B288" si="261">AW130+BF130+BO130+AN254</f>
        <v>25.302045014682292</v>
      </c>
      <c r="C260" s="16">
        <f t="shared" ref="C260:C288" si="262">AX130+BG130+BP130+AO254</f>
        <v>43.581465124953603</v>
      </c>
      <c r="D260" s="16">
        <f t="shared" ref="D260:D288" si="263">AY130+BH130+BQ130+AP254</f>
        <v>48.623914556573617</v>
      </c>
      <c r="E260" s="16">
        <f t="shared" ref="E260:E288" si="264">AZ130+BI130+BR130+AQ254</f>
        <v>135.32966551767726</v>
      </c>
      <c r="F260" s="16">
        <f t="shared" ref="F260:F288" si="265">BA130+BJ130+BS130+AR254</f>
        <v>344.36934321949661</v>
      </c>
      <c r="G260" s="16">
        <f t="shared" ref="G260:G288" si="266">BB130+BK130+BT130+AS254</f>
        <v>533.34453011392793</v>
      </c>
      <c r="H260" s="16">
        <f t="shared" ref="H260:H288" si="267">BC130+BL130+BU130+AT254</f>
        <v>507.35962390861533</v>
      </c>
      <c r="I260" s="16">
        <f t="shared" ref="I260:I288" si="268">BD130+BM130+BV130+AU254</f>
        <v>669.16971555828434</v>
      </c>
      <c r="J260" s="16">
        <f t="shared" si="229"/>
        <v>2307.080303014211</v>
      </c>
      <c r="AM260">
        <v>38</v>
      </c>
      <c r="AN260">
        <f t="shared" ref="AN260:AU260" si="269">IF(AN259+AE135/B$74*B$68-AN259/B$74&lt;0,0,AN259+AE135/B$74*B$68-AN259/B$74)</f>
        <v>35.515540295672146</v>
      </c>
      <c r="AO260">
        <f t="shared" si="269"/>
        <v>61.173682992483421</v>
      </c>
      <c r="AP260">
        <f t="shared" si="269"/>
        <v>68.251581868786474</v>
      </c>
      <c r="AQ260">
        <f t="shared" si="269"/>
        <v>189.95722227606075</v>
      </c>
      <c r="AR260">
        <f t="shared" si="269"/>
        <v>483.37844939446893</v>
      </c>
      <c r="AS260">
        <f t="shared" si="269"/>
        <v>787.81839324297164</v>
      </c>
      <c r="AT260">
        <f t="shared" si="269"/>
        <v>748.46711762820723</v>
      </c>
      <c r="AU260">
        <f t="shared" si="269"/>
        <v>1098.9334768467795</v>
      </c>
    </row>
    <row r="261" spans="1:47" hidden="1" x14ac:dyDescent="0.4">
      <c r="A261" s="9">
        <v>33</v>
      </c>
      <c r="B261" s="16">
        <f t="shared" si="261"/>
        <v>30.03351001925504</v>
      </c>
      <c r="C261" s="16">
        <f t="shared" si="262"/>
        <v>51.731169110029484</v>
      </c>
      <c r="D261" s="16">
        <f t="shared" si="263"/>
        <v>57.716553115087855</v>
      </c>
      <c r="E261" s="16">
        <f t="shared" si="264"/>
        <v>160.63621983397329</v>
      </c>
      <c r="F261" s="16">
        <f t="shared" si="265"/>
        <v>408.76617340240296</v>
      </c>
      <c r="G261" s="16">
        <f t="shared" si="266"/>
        <v>633.05929229342132</v>
      </c>
      <c r="H261" s="16">
        <f t="shared" si="267"/>
        <v>602.25763011073002</v>
      </c>
      <c r="I261" s="16">
        <f t="shared" si="268"/>
        <v>794.44381550946923</v>
      </c>
      <c r="J261" s="16">
        <f t="shared" si="229"/>
        <v>2738.6443633943691</v>
      </c>
      <c r="AM261">
        <v>39</v>
      </c>
      <c r="AN261">
        <f t="shared" ref="AN261:AU261" si="270">IF(AN260+AE136/B$74*B$68-AN260/B$74&lt;0,0,AN260+AE136/B$74*B$68-AN260/B$74)</f>
        <v>42.156713684983572</v>
      </c>
      <c r="AO261">
        <f t="shared" si="270"/>
        <v>72.612760991399881</v>
      </c>
      <c r="AP261">
        <f t="shared" si="270"/>
        <v>81.014180593509522</v>
      </c>
      <c r="AQ261">
        <f t="shared" si="270"/>
        <v>225.47797851923744</v>
      </c>
      <c r="AR261">
        <f t="shared" si="270"/>
        <v>573.76705304120424</v>
      </c>
      <c r="AS261">
        <f t="shared" si="270"/>
        <v>935.13472772935233</v>
      </c>
      <c r="AT261">
        <f t="shared" si="270"/>
        <v>888.42631102341954</v>
      </c>
      <c r="AU261">
        <f t="shared" si="270"/>
        <v>1304.4393182564063</v>
      </c>
    </row>
    <row r="262" spans="1:47" hidden="1" x14ac:dyDescent="0.4">
      <c r="A262" s="9">
        <v>34</v>
      </c>
      <c r="B262" s="16">
        <f t="shared" si="261"/>
        <v>35.649685390109909</v>
      </c>
      <c r="C262" s="16">
        <f t="shared" si="262"/>
        <v>61.404740986077627</v>
      </c>
      <c r="D262" s="16">
        <f t="shared" si="263"/>
        <v>68.509373664127139</v>
      </c>
      <c r="E262" s="16">
        <f t="shared" si="264"/>
        <v>190.67470620870594</v>
      </c>
      <c r="F262" s="16">
        <f t="shared" si="265"/>
        <v>485.20420925067208</v>
      </c>
      <c r="G262" s="16">
        <f t="shared" si="266"/>
        <v>751.42429902425613</v>
      </c>
      <c r="H262" s="16">
        <f t="shared" si="267"/>
        <v>714.89555598942047</v>
      </c>
      <c r="I262" s="16">
        <f t="shared" si="268"/>
        <v>943.12107441486216</v>
      </c>
      <c r="J262" s="16">
        <f t="shared" si="229"/>
        <v>3250.8836449282317</v>
      </c>
      <c r="AM262">
        <v>40</v>
      </c>
      <c r="AN262">
        <f t="shared" ref="AN262:AU262" si="271">IF(AN261+AE137/B$74*B$68-AN261/B$74&lt;0,0,AN261+AE137/B$74*B$68-AN261/B$74)</f>
        <v>50.039741838742522</v>
      </c>
      <c r="AO262">
        <f t="shared" si="271"/>
        <v>86.190869652684583</v>
      </c>
      <c r="AP262">
        <f t="shared" si="271"/>
        <v>96.163299456155428</v>
      </c>
      <c r="AQ262">
        <f t="shared" si="271"/>
        <v>267.64087731637358</v>
      </c>
      <c r="AR262">
        <f t="shared" si="271"/>
        <v>681.05771774105358</v>
      </c>
      <c r="AS262">
        <f t="shared" si="271"/>
        <v>1109.9983708609568</v>
      </c>
      <c r="AT262">
        <f t="shared" si="271"/>
        <v>1054.5567616695973</v>
      </c>
      <c r="AU262">
        <f t="shared" si="271"/>
        <v>1548.371235110508</v>
      </c>
    </row>
    <row r="263" spans="1:47" hidden="1" x14ac:dyDescent="0.4">
      <c r="A263" s="9">
        <v>35</v>
      </c>
      <c r="B263" s="16">
        <f t="shared" si="261"/>
        <v>42.31601782206895</v>
      </c>
      <c r="C263" s="16">
        <f t="shared" si="262"/>
        <v>72.887154135931013</v>
      </c>
      <c r="D263" s="16">
        <f t="shared" si="263"/>
        <v>81.320321490249412</v>
      </c>
      <c r="E263" s="16">
        <f t="shared" si="264"/>
        <v>226.33002725975768</v>
      </c>
      <c r="F263" s="16">
        <f t="shared" si="265"/>
        <v>575.93523593031091</v>
      </c>
      <c r="G263" s="16">
        <f t="shared" si="266"/>
        <v>891.92599564381646</v>
      </c>
      <c r="H263" s="16">
        <f t="shared" si="267"/>
        <v>848.59175844552465</v>
      </c>
      <c r="I263" s="16">
        <f t="shared" si="268"/>
        <v>1119.5809202836558</v>
      </c>
      <c r="J263" s="16">
        <f t="shared" si="229"/>
        <v>3858.8874310113147</v>
      </c>
      <c r="AM263">
        <v>41</v>
      </c>
      <c r="AN263">
        <f t="shared" ref="AN263:AU263" si="272">IF(AN262+AE138/B$74*B$68-AN262/B$74&lt;0,0,AN262+AE138/B$74*B$68-AN262/B$74)</f>
        <v>59.396843589010288</v>
      </c>
      <c r="AO263">
        <f t="shared" si="272"/>
        <v>102.30799391530053</v>
      </c>
      <c r="AP263">
        <f t="shared" si="272"/>
        <v>114.1452023315226</v>
      </c>
      <c r="AQ263">
        <f t="shared" si="272"/>
        <v>317.68795648897816</v>
      </c>
      <c r="AR263">
        <f t="shared" si="272"/>
        <v>808.41101990725701</v>
      </c>
      <c r="AS263">
        <f t="shared" si="272"/>
        <v>1317.5604535493476</v>
      </c>
      <c r="AT263">
        <f t="shared" si="272"/>
        <v>1251.7523641915905</v>
      </c>
      <c r="AU263">
        <f t="shared" si="272"/>
        <v>1837.9150081918779</v>
      </c>
    </row>
    <row r="264" spans="1:47" hidden="1" x14ac:dyDescent="0.4">
      <c r="A264" s="9">
        <v>36</v>
      </c>
      <c r="B264" s="16">
        <f t="shared" si="261"/>
        <v>50.228888271859347</v>
      </c>
      <c r="C264" s="16">
        <f t="shared" si="262"/>
        <v>86.516664610112187</v>
      </c>
      <c r="D264" s="16">
        <f t="shared" si="263"/>
        <v>96.526789442724336</v>
      </c>
      <c r="E264" s="16">
        <f t="shared" si="264"/>
        <v>268.65253955603475</v>
      </c>
      <c r="F264" s="16">
        <f t="shared" si="265"/>
        <v>683.63206431687206</v>
      </c>
      <c r="G264" s="16">
        <f t="shared" si="266"/>
        <v>1058.7030107688943</v>
      </c>
      <c r="H264" s="16">
        <f t="shared" si="267"/>
        <v>1007.2848884642361</v>
      </c>
      <c r="I264" s="16">
        <f t="shared" si="268"/>
        <v>1329.021305849009</v>
      </c>
      <c r="J264" s="16">
        <f t="shared" si="229"/>
        <v>4580.5661512797424</v>
      </c>
      <c r="AM264">
        <v>42</v>
      </c>
      <c r="AN264">
        <f t="shared" ref="AN264:AU264" si="273">IF(AN263+AE139/B$74*B$68-AN263/B$74&lt;0,0,AN263+AE139/B$74*B$68-AN263/B$74)</f>
        <v>70.503661091428384</v>
      </c>
      <c r="AO264">
        <f t="shared" si="273"/>
        <v>121.43891314929814</v>
      </c>
      <c r="AP264">
        <f t="shared" si="273"/>
        <v>135.4896013680293</v>
      </c>
      <c r="AQ264">
        <f t="shared" si="273"/>
        <v>377.09350638409205</v>
      </c>
      <c r="AR264">
        <f t="shared" si="273"/>
        <v>959.57854199280564</v>
      </c>
      <c r="AS264">
        <f t="shared" si="273"/>
        <v>1563.9353426905518</v>
      </c>
      <c r="AT264">
        <f t="shared" si="273"/>
        <v>1485.8221294730411</v>
      </c>
      <c r="AU264">
        <f t="shared" si="273"/>
        <v>2181.6000545716352</v>
      </c>
    </row>
    <row r="265" spans="1:47" hidden="1" x14ac:dyDescent="0.4">
      <c r="A265" s="9">
        <v>37</v>
      </c>
      <c r="B265" s="16">
        <f t="shared" si="261"/>
        <v>59.621397297655122</v>
      </c>
      <c r="C265" s="16">
        <f t="shared" si="262"/>
        <v>102.69477607525261</v>
      </c>
      <c r="D265" s="16">
        <f t="shared" si="263"/>
        <v>114.57673584338586</v>
      </c>
      <c r="E265" s="16">
        <f t="shared" si="264"/>
        <v>318.88899688962658</v>
      </c>
      <c r="F265" s="16">
        <f t="shared" si="265"/>
        <v>811.46727141256611</v>
      </c>
      <c r="G265" s="16">
        <f t="shared" si="266"/>
        <v>1256.6680559831184</v>
      </c>
      <c r="H265" s="16">
        <f t="shared" si="267"/>
        <v>1195.6499208900836</v>
      </c>
      <c r="I265" s="16">
        <f t="shared" si="268"/>
        <v>1577.6118033663811</v>
      </c>
      <c r="J265" s="16">
        <f t="shared" si="229"/>
        <v>5437.1789577580694</v>
      </c>
      <c r="AM265">
        <v>43</v>
      </c>
      <c r="AN265">
        <f t="shared" ref="AN265:AU265" si="274">IF(AN264+AE140/B$74*B$68-AN264/B$74&lt;0,0,AN264+AE140/B$74*B$68-AN264/B$74)</f>
        <v>83.687379717096135</v>
      </c>
      <c r="AO265">
        <f t="shared" si="274"/>
        <v>144.14718725000151</v>
      </c>
      <c r="AP265">
        <f t="shared" si="274"/>
        <v>160.82526129671851</v>
      </c>
      <c r="AQ265">
        <f t="shared" si="274"/>
        <v>447.60749965441784</v>
      </c>
      <c r="AR265">
        <f t="shared" si="274"/>
        <v>1139.0133869500939</v>
      </c>
      <c r="AS265">
        <f t="shared" si="274"/>
        <v>1856.3807577490875</v>
      </c>
      <c r="AT265">
        <f t="shared" si="274"/>
        <v>1763.6613074715624</v>
      </c>
      <c r="AU265">
        <f t="shared" si="274"/>
        <v>2589.5506872252226</v>
      </c>
    </row>
    <row r="266" spans="1:47" hidden="1" x14ac:dyDescent="0.4">
      <c r="A266" s="9">
        <v>38</v>
      </c>
      <c r="B266" s="16">
        <f t="shared" si="261"/>
        <v>70.770232006181516</v>
      </c>
      <c r="C266" s="16">
        <f t="shared" si="262"/>
        <v>121.89806777564944</v>
      </c>
      <c r="D266" s="16">
        <f t="shared" si="263"/>
        <v>136.00188096340202</v>
      </c>
      <c r="E266" s="16">
        <f t="shared" si="264"/>
        <v>378.51927859773508</v>
      </c>
      <c r="F266" s="16">
        <f t="shared" si="265"/>
        <v>963.20666180611249</v>
      </c>
      <c r="G266" s="16">
        <f t="shared" si="266"/>
        <v>1491.6526314403789</v>
      </c>
      <c r="H266" s="16">
        <f t="shared" si="267"/>
        <v>1419.2358750373735</v>
      </c>
      <c r="I266" s="16">
        <f t="shared" si="268"/>
        <v>1872.6753275250221</v>
      </c>
      <c r="J266" s="16">
        <f t="shared" si="229"/>
        <v>6453.959955151855</v>
      </c>
      <c r="AM266">
        <v>44</v>
      </c>
      <c r="AN266">
        <f t="shared" ref="AN266:AU266" si="275">IF(AN265+AE141/B$74*B$68-AN265/B$74&lt;0,0,AN265+AE141/B$74*B$68-AN265/B$74)</f>
        <v>99.336366305421322</v>
      </c>
      <c r="AO266">
        <f t="shared" si="275"/>
        <v>171.10175803051374</v>
      </c>
      <c r="AP266">
        <f t="shared" si="275"/>
        <v>190.89852163303303</v>
      </c>
      <c r="AQ266">
        <f t="shared" si="275"/>
        <v>531.30714209279631</v>
      </c>
      <c r="AR266">
        <f t="shared" si="275"/>
        <v>1352.00135809413</v>
      </c>
      <c r="AS266">
        <f t="shared" si="275"/>
        <v>2203.511568489298</v>
      </c>
      <c r="AT266">
        <f t="shared" si="275"/>
        <v>2093.4545084112351</v>
      </c>
      <c r="AU266">
        <f t="shared" si="275"/>
        <v>3073.7843573979781</v>
      </c>
    </row>
    <row r="267" spans="1:47" hidden="1" x14ac:dyDescent="0.4">
      <c r="A267" s="9">
        <v>39</v>
      </c>
      <c r="B267" s="16">
        <f t="shared" si="261"/>
        <v>84.003816911988253</v>
      </c>
      <c r="C267" s="16">
        <f t="shared" si="262"/>
        <v>144.69223396719082</v>
      </c>
      <c r="D267" s="16">
        <f t="shared" si="263"/>
        <v>161.43337084351714</v>
      </c>
      <c r="E267" s="16">
        <f t="shared" si="264"/>
        <v>449.29998497397406</v>
      </c>
      <c r="F267" s="16">
        <f t="shared" si="265"/>
        <v>1143.3202036090629</v>
      </c>
      <c r="G267" s="16">
        <f t="shared" si="266"/>
        <v>1770.5787997504426</v>
      </c>
      <c r="H267" s="16">
        <f t="shared" si="267"/>
        <v>1684.6292827772522</v>
      </c>
      <c r="I267" s="16">
        <f t="shared" si="268"/>
        <v>2222.9038384409951</v>
      </c>
      <c r="J267" s="16">
        <f t="shared" si="229"/>
        <v>7660.8615312744232</v>
      </c>
      <c r="AM267">
        <v>45</v>
      </c>
      <c r="AN267">
        <f t="shared" ref="AN267:AU267" si="276">IF(AN266+AE142/B$74*B$68-AN266/B$74&lt;0,0,AN266+AE142/B$74*B$68-AN266/B$74)</f>
        <v>117.91160970282775</v>
      </c>
      <c r="AO267">
        <f t="shared" si="276"/>
        <v>203.09665495848276</v>
      </c>
      <c r="AP267">
        <f t="shared" si="276"/>
        <v>226.59528240074718</v>
      </c>
      <c r="AQ267">
        <f t="shared" si="276"/>
        <v>630.65806311209542</v>
      </c>
      <c r="AR267">
        <f t="shared" si="276"/>
        <v>1604.8166686824727</v>
      </c>
      <c r="AS267">
        <f t="shared" si="276"/>
        <v>2615.5535718754422</v>
      </c>
      <c r="AT267">
        <f t="shared" si="276"/>
        <v>2484.9168059311455</v>
      </c>
      <c r="AU267">
        <f t="shared" si="276"/>
        <v>3648.5656653022588</v>
      </c>
    </row>
    <row r="268" spans="1:47" hidden="1" x14ac:dyDescent="0.4">
      <c r="A268" s="9">
        <v>40</v>
      </c>
      <c r="B268" s="16">
        <f t="shared" si="261"/>
        <v>99.711988831842206</v>
      </c>
      <c r="C268" s="16">
        <f t="shared" si="262"/>
        <v>171.74874842302387</v>
      </c>
      <c r="D268" s="16">
        <f t="shared" si="263"/>
        <v>191.62036991128943</v>
      </c>
      <c r="E268" s="16">
        <f t="shared" si="264"/>
        <v>533.31618408256213</v>
      </c>
      <c r="F268" s="16">
        <f t="shared" si="265"/>
        <v>1357.1137070227223</v>
      </c>
      <c r="G268" s="16">
        <f t="shared" si="266"/>
        <v>2101.6630878828619</v>
      </c>
      <c r="H268" s="16">
        <f t="shared" si="267"/>
        <v>1999.6482193602287</v>
      </c>
      <c r="I268" s="16">
        <f t="shared" si="268"/>
        <v>2638.6143779080985</v>
      </c>
      <c r="J268" s="16">
        <f t="shared" si="229"/>
        <v>9093.4366834226294</v>
      </c>
      <c r="AM268">
        <v>46</v>
      </c>
      <c r="AN268">
        <f t="shared" ref="AN268:AU268" si="277">IF(AN267+AE143/B$74*B$68-AN267/B$74&lt;0,0,AN267+AE143/B$74*B$68-AN267/B$74)</f>
        <v>139.96030060388205</v>
      </c>
      <c r="AO268">
        <f t="shared" si="277"/>
        <v>241.07438573074165</v>
      </c>
      <c r="AP268">
        <f t="shared" si="277"/>
        <v>268.96710103576464</v>
      </c>
      <c r="AQ268">
        <f t="shared" si="277"/>
        <v>748.58694842594502</v>
      </c>
      <c r="AR268">
        <f t="shared" si="277"/>
        <v>1904.90676812067</v>
      </c>
      <c r="AS268">
        <f t="shared" si="277"/>
        <v>3104.6447238808428</v>
      </c>
      <c r="AT268">
        <f t="shared" si="277"/>
        <v>2949.5799246401339</v>
      </c>
      <c r="AU268">
        <f t="shared" si="277"/>
        <v>4330.8265675700586</v>
      </c>
    </row>
    <row r="269" spans="1:47" hidden="1" x14ac:dyDescent="0.4">
      <c r="A269" s="9">
        <v>41</v>
      </c>
      <c r="B269" s="16">
        <f t="shared" si="261"/>
        <v>118.35748082941825</v>
      </c>
      <c r="C269" s="16">
        <f t="shared" si="262"/>
        <v>203.86464493488398</v>
      </c>
      <c r="D269" s="16">
        <f t="shared" si="263"/>
        <v>227.45213011997305</v>
      </c>
      <c r="E269" s="16">
        <f t="shared" si="264"/>
        <v>633.04283439799235</v>
      </c>
      <c r="F269" s="16">
        <f t="shared" si="265"/>
        <v>1610.8851246881204</v>
      </c>
      <c r="G269" s="16">
        <f t="shared" si="266"/>
        <v>2494.6585232770803</v>
      </c>
      <c r="H269" s="16">
        <f t="shared" si="267"/>
        <v>2373.5726126514737</v>
      </c>
      <c r="I269" s="16">
        <f t="shared" si="268"/>
        <v>3132.0529804118883</v>
      </c>
      <c r="J269" s="16">
        <f t="shared" si="229"/>
        <v>10793.88633131083</v>
      </c>
      <c r="AM269">
        <v>47</v>
      </c>
      <c r="AN269">
        <f t="shared" ref="AN269:AU269" si="278">IF(AN268+AE144/B$74*B$68-AN268/B$74&lt;0,0,AN268+AE144/B$74*B$68-AN268/B$74)</f>
        <v>166.13195073097987</v>
      </c>
      <c r="AO269">
        <f t="shared" si="278"/>
        <v>286.15370072740427</v>
      </c>
      <c r="AP269">
        <f t="shared" si="278"/>
        <v>319.26216923464324</v>
      </c>
      <c r="AQ269">
        <f t="shared" si="278"/>
        <v>888.56775455013712</v>
      </c>
      <c r="AR269">
        <f t="shared" si="278"/>
        <v>2261.1117294196165</v>
      </c>
      <c r="AS269">
        <f t="shared" si="278"/>
        <v>3685.1926998840231</v>
      </c>
      <c r="AT269">
        <f t="shared" si="278"/>
        <v>3501.1319426241175</v>
      </c>
      <c r="AU269">
        <f t="shared" si="278"/>
        <v>5140.6651599248498</v>
      </c>
    </row>
    <row r="270" spans="1:47" hidden="1" x14ac:dyDescent="0.4">
      <c r="A270" s="9">
        <v>42</v>
      </c>
      <c r="B270" s="16">
        <f t="shared" si="261"/>
        <v>140.48955351411081</v>
      </c>
      <c r="C270" s="16">
        <f t="shared" si="262"/>
        <v>241.98599652093787</v>
      </c>
      <c r="D270" s="16">
        <f t="shared" si="263"/>
        <v>269.98418674053073</v>
      </c>
      <c r="E270" s="16">
        <f t="shared" si="264"/>
        <v>751.41769271060502</v>
      </c>
      <c r="F270" s="16">
        <f t="shared" si="265"/>
        <v>1912.1100782478447</v>
      </c>
      <c r="G270" s="16">
        <f t="shared" si="266"/>
        <v>2961.1419337450784</v>
      </c>
      <c r="H270" s="16">
        <f t="shared" si="267"/>
        <v>2817.4176152130253</v>
      </c>
      <c r="I270" s="16">
        <f t="shared" si="268"/>
        <v>3717.755410869544</v>
      </c>
      <c r="J270" s="16">
        <f t="shared" si="229"/>
        <v>12812.302467561678</v>
      </c>
      <c r="AM270">
        <v>48</v>
      </c>
      <c r="AN270">
        <f t="shared" ref="AN270:AU270" si="279">IF(AN269+AE145/B$74*B$68-AN269/B$74&lt;0,0,AN269+AE145/B$74*B$68-AN269/B$74)</f>
        <v>197.19752619263289</v>
      </c>
      <c r="AO270">
        <f t="shared" si="279"/>
        <v>339.66254923285163</v>
      </c>
      <c r="AP270">
        <f t="shared" si="279"/>
        <v>378.96208226624503</v>
      </c>
      <c r="AQ270">
        <f t="shared" si="279"/>
        <v>1054.7240448381399</v>
      </c>
      <c r="AR270">
        <f t="shared" si="279"/>
        <v>2683.9246606375195</v>
      </c>
      <c r="AS270">
        <f t="shared" si="279"/>
        <v>4374.2993166670949</v>
      </c>
      <c r="AT270">
        <f t="shared" si="279"/>
        <v>4155.8205158964611</v>
      </c>
      <c r="AU270">
        <f t="shared" si="279"/>
        <v>6101.9377282189998</v>
      </c>
    </row>
    <row r="271" spans="1:47" hidden="1" x14ac:dyDescent="0.4">
      <c r="A271" s="9">
        <v>43</v>
      </c>
      <c r="B271" s="16">
        <f t="shared" si="261"/>
        <v>166.76017525263563</v>
      </c>
      <c r="C271" s="16">
        <f t="shared" si="262"/>
        <v>287.23578500420081</v>
      </c>
      <c r="D271" s="16">
        <f t="shared" si="263"/>
        <v>320.46945249754202</v>
      </c>
      <c r="E271" s="16">
        <f t="shared" si="264"/>
        <v>891.92785506123641</v>
      </c>
      <c r="F271" s="16">
        <f t="shared" si="265"/>
        <v>2269.662076468303</v>
      </c>
      <c r="G271" s="16">
        <f t="shared" si="266"/>
        <v>3514.8549741811348</v>
      </c>
      <c r="H271" s="16">
        <f t="shared" si="267"/>
        <v>3344.2580922555858</v>
      </c>
      <c r="I271" s="16">
        <f t="shared" si="268"/>
        <v>4412.9753551967751</v>
      </c>
      <c r="J271" s="16">
        <f t="shared" si="229"/>
        <v>15208.143765917413</v>
      </c>
      <c r="AM271">
        <v>49</v>
      </c>
      <c r="AN271">
        <f t="shared" ref="AN271:AU271" si="280">IF(AN270+AE146/B$74*B$68-AN270/B$74&lt;0,0,AN270+AE146/B$74*B$68-AN270/B$74)</f>
        <v>234.07215865219172</v>
      </c>
      <c r="AO271">
        <f t="shared" si="280"/>
        <v>403.17719825032054</v>
      </c>
      <c r="AP271">
        <f t="shared" si="280"/>
        <v>449.82548389952041</v>
      </c>
      <c r="AQ271">
        <f t="shared" si="280"/>
        <v>1251.9504616729705</v>
      </c>
      <c r="AR271">
        <f t="shared" si="280"/>
        <v>3185.8008115253192</v>
      </c>
      <c r="AS271">
        <f t="shared" si="280"/>
        <v>5192.2643186498299</v>
      </c>
      <c r="AT271">
        <f t="shared" si="280"/>
        <v>4932.9315030128855</v>
      </c>
      <c r="AU271">
        <f t="shared" si="280"/>
        <v>7242.9615084952675</v>
      </c>
    </row>
    <row r="272" spans="1:47" hidden="1" x14ac:dyDescent="0.4">
      <c r="A272" s="9">
        <v>44</v>
      </c>
      <c r="B272" s="16">
        <f t="shared" si="261"/>
        <v>197.94322793647842</v>
      </c>
      <c r="C272" s="16">
        <f t="shared" si="262"/>
        <v>340.94698195456112</v>
      </c>
      <c r="D272" s="16">
        <f t="shared" si="263"/>
        <v>380.39512603232777</v>
      </c>
      <c r="E272" s="16">
        <f t="shared" si="264"/>
        <v>1058.7124800619335</v>
      </c>
      <c r="F272" s="16">
        <f t="shared" si="265"/>
        <v>2694.0739121947254</v>
      </c>
      <c r="G272" s="16">
        <f t="shared" si="266"/>
        <v>4172.1089258255952</v>
      </c>
      <c r="H272" s="16">
        <f t="shared" si="267"/>
        <v>3969.6137842805688</v>
      </c>
      <c r="I272" s="16">
        <f t="shared" si="268"/>
        <v>5238.1926769423844</v>
      </c>
      <c r="J272" s="16">
        <f t="shared" si="229"/>
        <v>18051.987115228574</v>
      </c>
      <c r="AM272">
        <v>50</v>
      </c>
      <c r="AN272">
        <f t="shared" ref="AN272:AU272" si="281">IF(AN271+AE147/B$74*B$68-AN271/B$74&lt;0,0,AN271+AE147/B$74*B$68-AN271/B$74)</f>
        <v>277.84210333415302</v>
      </c>
      <c r="AO272">
        <f t="shared" si="281"/>
        <v>478.56866627478757</v>
      </c>
      <c r="AP272">
        <f t="shared" si="281"/>
        <v>533.93987264266934</v>
      </c>
      <c r="AQ272">
        <f t="shared" si="281"/>
        <v>1486.0569131514908</v>
      </c>
      <c r="AR272">
        <f t="shared" si="281"/>
        <v>3781.5244810600989</v>
      </c>
      <c r="AS272">
        <f t="shared" si="281"/>
        <v>6163.18336891329</v>
      </c>
      <c r="AT272">
        <f t="shared" si="281"/>
        <v>5855.3570892131847</v>
      </c>
      <c r="AU272">
        <f t="shared" si="281"/>
        <v>8597.3488580093908</v>
      </c>
    </row>
    <row r="273" spans="1:47" hidden="1" x14ac:dyDescent="0.4">
      <c r="A273" s="9">
        <v>45</v>
      </c>
      <c r="B273" s="16">
        <f t="shared" si="261"/>
        <v>234.95730407395632</v>
      </c>
      <c r="C273" s="16">
        <f t="shared" si="262"/>
        <v>404.70181550188124</v>
      </c>
      <c r="D273" s="16">
        <f t="shared" si="263"/>
        <v>451.52650195292483</v>
      </c>
      <c r="E273" s="16">
        <f t="shared" si="264"/>
        <v>1256.6847206545035</v>
      </c>
      <c r="F273" s="16">
        <f t="shared" si="265"/>
        <v>3197.8479384421353</v>
      </c>
      <c r="G273" s="16">
        <f t="shared" si="266"/>
        <v>4952.2651924869569</v>
      </c>
      <c r="H273" s="16">
        <f t="shared" si="267"/>
        <v>4711.906490603822</v>
      </c>
      <c r="I273" s="16">
        <f t="shared" si="268"/>
        <v>6217.7167119120732</v>
      </c>
      <c r="J273" s="16">
        <f t="shared" si="229"/>
        <v>21427.606675628253</v>
      </c>
      <c r="AM273">
        <v>51</v>
      </c>
      <c r="AN273">
        <f t="shared" ref="AN273:AU273" si="282">IF(AN272+AE148/B$74*B$68-AN272/B$74&lt;0,0,AN272+AE148/B$74*B$68-AN272/B$74)</f>
        <v>329.79673799877048</v>
      </c>
      <c r="AO273">
        <f t="shared" si="282"/>
        <v>568.05783987327823</v>
      </c>
      <c r="AP273">
        <f t="shared" si="282"/>
        <v>633.78309540527334</v>
      </c>
      <c r="AQ273">
        <f t="shared" si="282"/>
        <v>1763.9397217219378</v>
      </c>
      <c r="AR273">
        <f t="shared" si="282"/>
        <v>4488.6445342526786</v>
      </c>
      <c r="AS273">
        <f t="shared" si="282"/>
        <v>7315.6578606604171</v>
      </c>
      <c r="AT273">
        <f t="shared" si="282"/>
        <v>6950.2701459330046</v>
      </c>
      <c r="AU273">
        <f t="shared" si="282"/>
        <v>10204.997410266922</v>
      </c>
    </row>
    <row r="274" spans="1:47" hidden="1" x14ac:dyDescent="0.4">
      <c r="A274" s="9">
        <v>46</v>
      </c>
      <c r="B274" s="16">
        <f t="shared" si="261"/>
        <v>278.89276676811357</v>
      </c>
      <c r="C274" s="16">
        <f t="shared" si="262"/>
        <v>480.3783797496726</v>
      </c>
      <c r="D274" s="16">
        <f t="shared" si="263"/>
        <v>535.95897303597621</v>
      </c>
      <c r="E274" s="16">
        <f t="shared" si="264"/>
        <v>1491.6764561966097</v>
      </c>
      <c r="F274" s="16">
        <f t="shared" si="265"/>
        <v>3795.8243637963687</v>
      </c>
      <c r="G274" s="16">
        <f t="shared" si="266"/>
        <v>5878.3056480490868</v>
      </c>
      <c r="H274" s="16">
        <f t="shared" si="267"/>
        <v>5593.0027415524464</v>
      </c>
      <c r="I274" s="16">
        <f t="shared" si="268"/>
        <v>7380.4023724106864</v>
      </c>
      <c r="J274" s="16">
        <f t="shared" si="229"/>
        <v>25434.441701558957</v>
      </c>
      <c r="AM274">
        <v>52</v>
      </c>
      <c r="AN274">
        <f t="shared" ref="AN274:AU274" si="283">IF(AN273+AE149/B$74*B$68-AN273/B$74&lt;0,0,AN273+AE149/B$74*B$68-AN273/B$74)</f>
        <v>391.46654551282103</v>
      </c>
      <c r="AO274">
        <f t="shared" si="283"/>
        <v>674.28089670036854</v>
      </c>
      <c r="AP274">
        <f t="shared" si="283"/>
        <v>752.29634006765093</v>
      </c>
      <c r="AQ274">
        <f t="shared" si="283"/>
        <v>2093.7847764822591</v>
      </c>
      <c r="AR274">
        <f t="shared" si="283"/>
        <v>5327.9913577115267</v>
      </c>
      <c r="AS274">
        <f t="shared" si="283"/>
        <v>8683.6374587766677</v>
      </c>
      <c r="AT274">
        <f t="shared" si="283"/>
        <v>8249.9246910157199</v>
      </c>
      <c r="AU274">
        <f t="shared" si="283"/>
        <v>12113.26538211717</v>
      </c>
    </row>
    <row r="275" spans="1:47" hidden="1" x14ac:dyDescent="0.4">
      <c r="A275" s="9">
        <v>47</v>
      </c>
      <c r="B275" s="16">
        <f t="shared" si="261"/>
        <v>331.04386971724853</v>
      </c>
      <c r="C275" s="16">
        <f t="shared" si="262"/>
        <v>570.20595981629219</v>
      </c>
      <c r="D275" s="16">
        <f t="shared" si="263"/>
        <v>636.17975646902835</v>
      </c>
      <c r="E275" s="16">
        <f t="shared" si="264"/>
        <v>1770.6100884144403</v>
      </c>
      <c r="F275" s="16">
        <f t="shared" si="265"/>
        <v>4505.618416425099</v>
      </c>
      <c r="G275" s="16">
        <f t="shared" si="266"/>
        <v>6977.5096364667388</v>
      </c>
      <c r="H275" s="16">
        <f t="shared" si="267"/>
        <v>6638.8579454564842</v>
      </c>
      <c r="I275" s="16">
        <f t="shared" si="268"/>
        <v>8760.5001559432858</v>
      </c>
      <c r="J275" s="16">
        <f t="shared" si="229"/>
        <v>30190.525828708618</v>
      </c>
      <c r="AM275">
        <v>53</v>
      </c>
      <c r="AN275">
        <f t="shared" ref="AN275:AU275" si="284">IF(AN274+AE150/B$74*B$68-AN274/B$74&lt;0,0,AN274+AE150/B$74*B$68-AN274/B$74)</f>
        <v>464.66819890950859</v>
      </c>
      <c r="AO275">
        <f t="shared" si="284"/>
        <v>800.36696218422355</v>
      </c>
      <c r="AP275">
        <f t="shared" si="284"/>
        <v>892.97077717718207</v>
      </c>
      <c r="AQ275">
        <f t="shared" si="284"/>
        <v>2485.3086736125583</v>
      </c>
      <c r="AR275">
        <f t="shared" si="284"/>
        <v>6324.2904824728084</v>
      </c>
      <c r="AS275">
        <f t="shared" si="284"/>
        <v>10307.420191127081</v>
      </c>
      <c r="AT275">
        <f t="shared" si="284"/>
        <v>9792.6060296356245</v>
      </c>
      <c r="AU275">
        <f t="shared" si="284"/>
        <v>14378.366655170061</v>
      </c>
    </row>
    <row r="276" spans="1:47" hidden="1" x14ac:dyDescent="0.4">
      <c r="A276" s="9">
        <v>48</v>
      </c>
      <c r="B276" s="16">
        <f t="shared" si="261"/>
        <v>392.9468834327414</v>
      </c>
      <c r="C276" s="16">
        <f t="shared" si="262"/>
        <v>676.83070227508483</v>
      </c>
      <c r="D276" s="16">
        <f t="shared" si="263"/>
        <v>755.14116247197808</v>
      </c>
      <c r="E276" s="16">
        <f t="shared" si="264"/>
        <v>2101.7024620068769</v>
      </c>
      <c r="F276" s="16">
        <f t="shared" si="265"/>
        <v>5348.1392547265732</v>
      </c>
      <c r="G276" s="16">
        <f t="shared" si="266"/>
        <v>8282.2575672546263</v>
      </c>
      <c r="H276" s="16">
        <f t="shared" si="267"/>
        <v>7880.2809858049068</v>
      </c>
      <c r="I276" s="16">
        <f t="shared" si="268"/>
        <v>10398.665097827849</v>
      </c>
      <c r="J276" s="16">
        <f t="shared" si="229"/>
        <v>35835.964115800642</v>
      </c>
      <c r="AM276">
        <v>54</v>
      </c>
      <c r="AN276">
        <f t="shared" ref="AN276:AU276" si="285">IF(AN275+AE151/B$74*B$68-AN275/B$74&lt;0,0,AN275+AE151/B$74*B$68-AN275/B$74)</f>
        <v>551.55807705604127</v>
      </c>
      <c r="AO276">
        <f t="shared" si="285"/>
        <v>950.0302874987259</v>
      </c>
      <c r="AP276">
        <f t="shared" si="285"/>
        <v>1059.9504030681505</v>
      </c>
      <c r="AQ276">
        <f t="shared" si="285"/>
        <v>2950.0449484717092</v>
      </c>
      <c r="AR276">
        <f t="shared" si="285"/>
        <v>7506.8909502365896</v>
      </c>
      <c r="AS276">
        <f t="shared" si="285"/>
        <v>12234.839550337447</v>
      </c>
      <c r="AT276">
        <f t="shared" si="285"/>
        <v>11623.758565246413</v>
      </c>
      <c r="AU276">
        <f t="shared" si="285"/>
        <v>17067.026727928947</v>
      </c>
    </row>
    <row r="277" spans="1:47" hidden="1" x14ac:dyDescent="0.4">
      <c r="A277" s="9">
        <v>49</v>
      </c>
      <c r="B277" s="16">
        <f t="shared" si="261"/>
        <v>466.42535079993183</v>
      </c>
      <c r="C277" s="16">
        <f t="shared" si="262"/>
        <v>803.3935655195387</v>
      </c>
      <c r="D277" s="16">
        <f t="shared" si="263"/>
        <v>896.34756365168562</v>
      </c>
      <c r="E277" s="16">
        <f t="shared" si="264"/>
        <v>2494.7069170137042</v>
      </c>
      <c r="F277" s="16">
        <f t="shared" si="265"/>
        <v>6348.2059107352579</v>
      </c>
      <c r="G277" s="16">
        <f t="shared" si="266"/>
        <v>9830.9847787550098</v>
      </c>
      <c r="H277" s="16">
        <f t="shared" si="267"/>
        <v>9353.8417921592554</v>
      </c>
      <c r="I277" s="16">
        <f t="shared" si="268"/>
        <v>12343.154389388885</v>
      </c>
      <c r="J277" s="16">
        <f t="shared" si="229"/>
        <v>42537.06026802327</v>
      </c>
      <c r="AM277">
        <v>55</v>
      </c>
      <c r="AN277">
        <f t="shared" ref="AN277:AU277" si="286">IF(AN276+AE152/B$74*B$68-AN276/B$74&lt;0,0,AN276+AE152/B$74*B$68-AN276/B$74)</f>
        <v>654.69578739677434</v>
      </c>
      <c r="AO277">
        <f t="shared" si="286"/>
        <v>1127.6796642061788</v>
      </c>
      <c r="AP277">
        <f t="shared" si="286"/>
        <v>1258.1541139641813</v>
      </c>
      <c r="AQ277">
        <f t="shared" si="286"/>
        <v>3501.6838312011946</v>
      </c>
      <c r="AR277">
        <f t="shared" si="286"/>
        <v>8910.629879267457</v>
      </c>
      <c r="AS277">
        <f t="shared" si="286"/>
        <v>14522.673575774759</v>
      </c>
      <c r="AT277">
        <f t="shared" si="286"/>
        <v>13797.324503682952</v>
      </c>
      <c r="AU277">
        <f t="shared" si="286"/>
        <v>20258.448319779309</v>
      </c>
    </row>
    <row r="278" spans="1:47" hidden="1" x14ac:dyDescent="0.4">
      <c r="A278" s="9">
        <v>50</v>
      </c>
      <c r="B278" s="16">
        <f t="shared" si="261"/>
        <v>553.64380512409002</v>
      </c>
      <c r="C278" s="16">
        <f t="shared" si="262"/>
        <v>953.62284632174067</v>
      </c>
      <c r="D278" s="16">
        <f t="shared" si="263"/>
        <v>1063.9586270401735</v>
      </c>
      <c r="E278" s="16">
        <f t="shared" si="264"/>
        <v>2961.2006033464868</v>
      </c>
      <c r="F278" s="16">
        <f t="shared" si="265"/>
        <v>7535.278410796067</v>
      </c>
      <c r="G278" s="16">
        <f t="shared" si="266"/>
        <v>11669.313768083968</v>
      </c>
      <c r="H278" s="16">
        <f t="shared" si="267"/>
        <v>11102.94862014291</v>
      </c>
      <c r="I278" s="16">
        <f t="shared" si="268"/>
        <v>14651.248941152691</v>
      </c>
      <c r="J278" s="16">
        <f t="shared" si="229"/>
        <v>50491.215622008123</v>
      </c>
      <c r="AM278">
        <v>56</v>
      </c>
      <c r="AN278">
        <f t="shared" ref="AN278:AU278" si="287">IF(AN277+AE153/B$74*B$68-AN277/B$74&lt;0,0,AN277+AE153/B$74*B$68-AN277/B$74)</f>
        <v>777.11956702886084</v>
      </c>
      <c r="AO278">
        <f t="shared" si="287"/>
        <v>1338.5482987139724</v>
      </c>
      <c r="AP278">
        <f t="shared" si="287"/>
        <v>1493.4206071298174</v>
      </c>
      <c r="AQ278">
        <f t="shared" si="287"/>
        <v>4156.4755343780034</v>
      </c>
      <c r="AR278">
        <f t="shared" si="287"/>
        <v>10576.858698395947</v>
      </c>
      <c r="AS278">
        <f t="shared" si="287"/>
        <v>17238.317424549423</v>
      </c>
      <c r="AT278">
        <f t="shared" si="287"/>
        <v>16377.332886047319</v>
      </c>
      <c r="AU278">
        <f t="shared" si="287"/>
        <v>24046.644529717683</v>
      </c>
    </row>
    <row r="279" spans="1:47" hidden="1" x14ac:dyDescent="0.4">
      <c r="A279" s="9">
        <v>51</v>
      </c>
      <c r="B279" s="16">
        <f t="shared" si="261"/>
        <v>657.17153309169726</v>
      </c>
      <c r="C279" s="16">
        <f t="shared" si="262"/>
        <v>1131.9440082384076</v>
      </c>
      <c r="D279" s="16">
        <f t="shared" si="263"/>
        <v>1262.9118498335106</v>
      </c>
      <c r="E279" s="16">
        <f t="shared" si="264"/>
        <v>3514.9255212150383</v>
      </c>
      <c r="F279" s="16">
        <f t="shared" si="265"/>
        <v>8944.325610914615</v>
      </c>
      <c r="G279" s="16">
        <f t="shared" si="266"/>
        <v>13851.398141007377</v>
      </c>
      <c r="H279" s="16">
        <f t="shared" si="267"/>
        <v>13179.126775119334</v>
      </c>
      <c r="I279" s="16">
        <f t="shared" si="268"/>
        <v>17390.940767473447</v>
      </c>
      <c r="J279" s="16">
        <f t="shared" si="229"/>
        <v>59932.744206893425</v>
      </c>
      <c r="AM279">
        <v>57</v>
      </c>
      <c r="AN279">
        <f t="shared" ref="AN279:AU279" si="288">IF(AN278+AE154/B$74*B$68-AN278/B$74&lt;0,0,AN278+AE154/B$74*B$68-AN278/B$74)</f>
        <v>922.43578328000524</v>
      </c>
      <c r="AO279">
        <f t="shared" si="288"/>
        <v>1588.8479723950716</v>
      </c>
      <c r="AP279">
        <f t="shared" si="288"/>
        <v>1772.6803775784133</v>
      </c>
      <c r="AQ279">
        <f t="shared" si="288"/>
        <v>4933.7089527894504</v>
      </c>
      <c r="AR279">
        <f t="shared" si="288"/>
        <v>12554.661279986103</v>
      </c>
      <c r="AS279">
        <f t="shared" si="288"/>
        <v>20461.7687022383</v>
      </c>
      <c r="AT279">
        <f t="shared" si="288"/>
        <v>19439.785760210594</v>
      </c>
      <c r="AU279">
        <f t="shared" si="288"/>
        <v>28543.208280156134</v>
      </c>
    </row>
    <row r="280" spans="1:47" hidden="1" x14ac:dyDescent="0.4">
      <c r="A280" s="9">
        <v>52</v>
      </c>
      <c r="B280" s="16">
        <f t="shared" si="261"/>
        <v>780.05826098080331</v>
      </c>
      <c r="C280" s="16">
        <f t="shared" si="262"/>
        <v>1343.610047197353</v>
      </c>
      <c r="D280" s="16">
        <f t="shared" si="263"/>
        <v>1499.0680084977407</v>
      </c>
      <c r="E280" s="16">
        <f t="shared" si="264"/>
        <v>4172.1933338422123</v>
      </c>
      <c r="F280" s="16">
        <f t="shared" si="265"/>
        <v>10616.855311537938</v>
      </c>
      <c r="G280" s="16">
        <f t="shared" si="266"/>
        <v>16441.517871867742</v>
      </c>
      <c r="H280" s="16">
        <f t="shared" si="267"/>
        <v>15643.536448308387</v>
      </c>
      <c r="I280" s="16">
        <f t="shared" si="268"/>
        <v>20642.93589962105</v>
      </c>
      <c r="J280" s="16">
        <f t="shared" si="229"/>
        <v>71139.775181853227</v>
      </c>
      <c r="AM280">
        <v>58</v>
      </c>
      <c r="AN280">
        <f t="shared" ref="AN280:AU280" si="289">IF(AN279+AE155/B$74*B$68-AN279/B$74&lt;0,0,AN279+AE155/B$74*B$68-AN279/B$74)</f>
        <v>1094.9251703019238</v>
      </c>
      <c r="AO280">
        <f t="shared" si="289"/>
        <v>1885.9520286307709</v>
      </c>
      <c r="AP280">
        <f t="shared" si="289"/>
        <v>2104.1598770260921</v>
      </c>
      <c r="AQ280">
        <f t="shared" si="289"/>
        <v>5856.2798768977564</v>
      </c>
      <c r="AR280">
        <f t="shared" si="289"/>
        <v>14902.299855706089</v>
      </c>
      <c r="AS280">
        <f t="shared" si="289"/>
        <v>24287.984037323462</v>
      </c>
      <c r="AT280">
        <f t="shared" si="289"/>
        <v>23074.897053889334</v>
      </c>
      <c r="AU280">
        <f t="shared" si="289"/>
        <v>33880.599628250828</v>
      </c>
    </row>
    <row r="281" spans="1:47" hidden="1" x14ac:dyDescent="0.4">
      <c r="A281" s="9">
        <v>53</v>
      </c>
      <c r="B281" s="16">
        <f t="shared" si="261"/>
        <v>925.92399368991505</v>
      </c>
      <c r="C281" s="16">
        <f t="shared" si="262"/>
        <v>1594.8562345825658</v>
      </c>
      <c r="D281" s="16">
        <f t="shared" si="263"/>
        <v>1779.3838058913575</v>
      </c>
      <c r="E281" s="16">
        <f t="shared" si="264"/>
        <v>4952.3658774670566</v>
      </c>
      <c r="F281" s="16">
        <f t="shared" si="265"/>
        <v>12602.136996955815</v>
      </c>
      <c r="G281" s="16">
        <f t="shared" si="266"/>
        <v>19515.972866798842</v>
      </c>
      <c r="H281" s="16">
        <f t="shared" si="267"/>
        <v>18568.774377874506</v>
      </c>
      <c r="I281" s="16">
        <f t="shared" si="268"/>
        <v>24503.031829232343</v>
      </c>
      <c r="J281" s="16">
        <f t="shared" si="229"/>
        <v>84442.445982492412</v>
      </c>
      <c r="AM281">
        <v>59</v>
      </c>
      <c r="AN281">
        <f t="shared" ref="AN281:AU281" si="290">IF(AN280+AE156/B$74*B$68-AN280/B$74&lt;0,0,AN280+AE156/B$74*B$68-AN280/B$74)</f>
        <v>1299.6689312037054</v>
      </c>
      <c r="AO281">
        <f t="shared" si="290"/>
        <v>2238.6125772194309</v>
      </c>
      <c r="AP281">
        <f t="shared" si="290"/>
        <v>2497.6238492189646</v>
      </c>
      <c r="AQ281">
        <f t="shared" si="290"/>
        <v>6951.3654584620544</v>
      </c>
      <c r="AR281">
        <f t="shared" si="290"/>
        <v>17688.931308978819</v>
      </c>
      <c r="AS281">
        <f t="shared" si="290"/>
        <v>28829.676319462265</v>
      </c>
      <c r="AT281">
        <f t="shared" si="290"/>
        <v>27389.750102160378</v>
      </c>
      <c r="AU281">
        <f t="shared" si="290"/>
        <v>40216.04778257732</v>
      </c>
    </row>
    <row r="282" spans="1:47" hidden="1" x14ac:dyDescent="0.4">
      <c r="A282" s="9">
        <v>54</v>
      </c>
      <c r="B282" s="16">
        <f t="shared" si="261"/>
        <v>1099.0656530693782</v>
      </c>
      <c r="C282" s="16">
        <f t="shared" si="262"/>
        <v>1893.0837962497749</v>
      </c>
      <c r="D282" s="16">
        <f t="shared" si="263"/>
        <v>2112.1168022545012</v>
      </c>
      <c r="E282" s="16">
        <f t="shared" si="264"/>
        <v>5878.4255235313049</v>
      </c>
      <c r="F282" s="16">
        <f t="shared" si="265"/>
        <v>14958.653218859636</v>
      </c>
      <c r="G282" s="16">
        <f t="shared" si="266"/>
        <v>23165.330610909048</v>
      </c>
      <c r="H282" s="16">
        <f t="shared" si="267"/>
        <v>22041.012408450173</v>
      </c>
      <c r="I282" s="16">
        <f t="shared" si="268"/>
        <v>29084.939516976319</v>
      </c>
      <c r="J282" s="16">
        <f t="shared" si="229"/>
        <v>100232.62753030013</v>
      </c>
      <c r="AM282">
        <v>60</v>
      </c>
      <c r="AN282">
        <f t="shared" ref="AN282:AU282" si="291">IF(AN281+AE157/B$74*B$68-AN281/B$74&lt;0,0,AN281+AE157/B$74*B$68-AN281/B$74)</f>
        <v>1542.6984204495784</v>
      </c>
      <c r="AO282">
        <f t="shared" si="291"/>
        <v>2657.2183145722101</v>
      </c>
      <c r="AP282">
        <f t="shared" si="291"/>
        <v>2964.6629803627848</v>
      </c>
      <c r="AQ282">
        <f t="shared" si="291"/>
        <v>8251.2247967681487</v>
      </c>
      <c r="AR282">
        <f t="shared" si="291"/>
        <v>20996.644402762588</v>
      </c>
      <c r="AS282">
        <f t="shared" si="291"/>
        <v>34220.635002807394</v>
      </c>
      <c r="AT282">
        <f t="shared" si="291"/>
        <v>32511.45211502587</v>
      </c>
      <c r="AU282">
        <f t="shared" si="291"/>
        <v>47736.182771003492</v>
      </c>
    </row>
    <row r="283" spans="1:47" hidden="1" x14ac:dyDescent="0.4">
      <c r="A283" s="9">
        <v>55</v>
      </c>
      <c r="B283" s="16">
        <f t="shared" si="261"/>
        <v>1304.5836569140442</v>
      </c>
      <c r="C283" s="16">
        <f t="shared" si="262"/>
        <v>2247.0779383007016</v>
      </c>
      <c r="D283" s="16">
        <f t="shared" si="263"/>
        <v>2507.0686669350757</v>
      </c>
      <c r="E283" s="16">
        <f t="shared" si="264"/>
        <v>6977.6521948149966</v>
      </c>
      <c r="F283" s="16">
        <f t="shared" si="265"/>
        <v>17755.822379008576</v>
      </c>
      <c r="G283" s="16">
        <f t="shared" si="266"/>
        <v>27497.094110746912</v>
      </c>
      <c r="H283" s="16">
        <f t="shared" si="267"/>
        <v>26162.535946929878</v>
      </c>
      <c r="I283" s="16">
        <f t="shared" si="268"/>
        <v>34523.63309732161</v>
      </c>
      <c r="J283" s="16">
        <f t="shared" si="229"/>
        <v>118975.4679909718</v>
      </c>
    </row>
    <row r="284" spans="1:47" hidden="1" x14ac:dyDescent="0.4">
      <c r="A284" s="9">
        <v>56</v>
      </c>
      <c r="B284" s="16">
        <f t="shared" si="261"/>
        <v>1548.5321673892051</v>
      </c>
      <c r="C284" s="16">
        <f t="shared" si="262"/>
        <v>2667.2666422330622</v>
      </c>
      <c r="D284" s="16">
        <f t="shared" si="263"/>
        <v>2975.8739165765373</v>
      </c>
      <c r="E284" s="16">
        <f t="shared" si="264"/>
        <v>8282.4269791054394</v>
      </c>
      <c r="F284" s="16">
        <f t="shared" si="265"/>
        <v>21076.043660843985</v>
      </c>
      <c r="G284" s="16">
        <f t="shared" si="266"/>
        <v>32638.868724451488</v>
      </c>
      <c r="H284" s="16">
        <f t="shared" si="267"/>
        <v>31054.757092536205</v>
      </c>
      <c r="I284" s="16">
        <f t="shared" si="268"/>
        <v>40979.325955204971</v>
      </c>
      <c r="J284" s="16">
        <f t="shared" si="229"/>
        <v>141223.0951383409</v>
      </c>
    </row>
    <row r="285" spans="1:47" hidden="1" x14ac:dyDescent="0.4">
      <c r="A285" s="9">
        <v>57</v>
      </c>
      <c r="B285" s="16">
        <f t="shared" si="261"/>
        <v>1838.0974349173816</v>
      </c>
      <c r="C285" s="16">
        <f t="shared" si="262"/>
        <v>3166.0278530701353</v>
      </c>
      <c r="D285" s="16">
        <f t="shared" si="263"/>
        <v>3532.342645435062</v>
      </c>
      <c r="E285" s="16">
        <f t="shared" si="264"/>
        <v>9831.1860133015089</v>
      </c>
      <c r="F285" s="16">
        <f t="shared" si="265"/>
        <v>25017.124349776117</v>
      </c>
      <c r="G285" s="16">
        <f t="shared" si="266"/>
        <v>38742.121168257407</v>
      </c>
      <c r="H285" s="16">
        <f t="shared" si="267"/>
        <v>36861.791202141227</v>
      </c>
      <c r="I285" s="16">
        <f t="shared" si="268"/>
        <v>48642.190302106319</v>
      </c>
      <c r="J285" s="16">
        <f t="shared" si="229"/>
        <v>167630.88096900517</v>
      </c>
    </row>
    <row r="286" spans="1:47" hidden="1" x14ac:dyDescent="0.4">
      <c r="A286" s="9">
        <v>58</v>
      </c>
      <c r="B286" s="16">
        <f t="shared" si="261"/>
        <v>2181.8094911913586</v>
      </c>
      <c r="C286" s="16">
        <f t="shared" si="262"/>
        <v>3758.0541096370698</v>
      </c>
      <c r="D286" s="16">
        <f t="shared" si="263"/>
        <v>4192.8673439972554</v>
      </c>
      <c r="E286" s="16">
        <f t="shared" si="264"/>
        <v>11669.552737531068</v>
      </c>
      <c r="F286" s="16">
        <f t="shared" si="265"/>
        <v>29695.161046296416</v>
      </c>
      <c r="G286" s="16">
        <f t="shared" si="266"/>
        <v>45986.641432395227</v>
      </c>
      <c r="H286" s="16">
        <f t="shared" si="267"/>
        <v>43754.702249535665</v>
      </c>
      <c r="I286" s="16">
        <f t="shared" si="268"/>
        <v>57737.959281091025</v>
      </c>
      <c r="J286" s="16">
        <f t="shared" si="229"/>
        <v>198976.74769167506</v>
      </c>
    </row>
    <row r="287" spans="1:47" hidden="1" x14ac:dyDescent="0.4">
      <c r="A287" s="9">
        <v>59</v>
      </c>
      <c r="B287" s="16">
        <f t="shared" si="261"/>
        <v>2589.7934273794835</v>
      </c>
      <c r="C287" s="16">
        <f t="shared" si="262"/>
        <v>4460.7853582854032</v>
      </c>
      <c r="D287" s="16">
        <f t="shared" si="263"/>
        <v>4976.9057899866784</v>
      </c>
      <c r="E287" s="16">
        <f t="shared" si="264"/>
        <v>13851.681873294034</v>
      </c>
      <c r="F287" s="16">
        <f t="shared" si="265"/>
        <v>35247.959646871255</v>
      </c>
      <c r="G287" s="16">
        <f t="shared" si="266"/>
        <v>54585.839045777837</v>
      </c>
      <c r="H287" s="16">
        <f t="shared" si="267"/>
        <v>51936.542038710068</v>
      </c>
      <c r="I287" s="16">
        <f t="shared" si="268"/>
        <v>68534.576627975635</v>
      </c>
      <c r="J287" s="16">
        <f t="shared" si="229"/>
        <v>236184.08380828041</v>
      </c>
    </row>
    <row r="288" spans="1:47" hidden="1" x14ac:dyDescent="0.4">
      <c r="A288" s="9">
        <v>60</v>
      </c>
      <c r="B288" s="16">
        <f t="shared" si="261"/>
        <v>3074.0676596922822</v>
      </c>
      <c r="C288" s="16">
        <f t="shared" si="262"/>
        <v>5294.9226999195234</v>
      </c>
      <c r="D288" s="16">
        <f t="shared" si="263"/>
        <v>5907.55423679261</v>
      </c>
      <c r="E288" s="16">
        <f t="shared" si="264"/>
        <v>16441.854716623155</v>
      </c>
      <c r="F288" s="16">
        <f t="shared" si="265"/>
        <v>41839.094838627956</v>
      </c>
      <c r="G288" s="16">
        <f t="shared" si="266"/>
        <v>64793.02970716414</v>
      </c>
      <c r="H288" s="16">
        <f t="shared" si="267"/>
        <v>61648.331716611996</v>
      </c>
      <c r="I288" s="16">
        <f t="shared" si="268"/>
        <v>81350.089774748369</v>
      </c>
      <c r="J288" s="16">
        <f t="shared" si="229"/>
        <v>280348.94535018003</v>
      </c>
    </row>
    <row r="289" spans="1:65" hidden="1" x14ac:dyDescent="0.4"/>
    <row r="290" spans="1:65" hidden="1" x14ac:dyDescent="0.4"/>
    <row r="291" spans="1:65" hidden="1" x14ac:dyDescent="0.4">
      <c r="A291" s="9" t="s">
        <v>71</v>
      </c>
      <c r="B291" s="9"/>
      <c r="C291" s="9"/>
      <c r="D291" s="9"/>
      <c r="E291" s="9"/>
      <c r="F291" s="9"/>
      <c r="G291" s="9"/>
      <c r="H291" s="9"/>
      <c r="I291" s="9"/>
      <c r="J291" s="9"/>
      <c r="L291" s="9"/>
      <c r="M291" s="9" t="s">
        <v>72</v>
      </c>
      <c r="N291" s="9"/>
      <c r="O291" s="9"/>
      <c r="P291" s="9"/>
      <c r="Q291" s="9"/>
      <c r="R291" s="9"/>
      <c r="S291" s="9"/>
      <c r="T291" s="9"/>
      <c r="V291" t="s">
        <v>73</v>
      </c>
      <c r="AE291" t="s">
        <v>74</v>
      </c>
      <c r="AN291" t="s">
        <v>75</v>
      </c>
      <c r="AW291" t="s">
        <v>76</v>
      </c>
      <c r="BF291" t="s">
        <v>77</v>
      </c>
    </row>
    <row r="292" spans="1:65" hidden="1" x14ac:dyDescent="0.4">
      <c r="A292" s="9"/>
      <c r="B292" s="9" t="s">
        <v>25</v>
      </c>
      <c r="C292" s="9" t="s">
        <v>0</v>
      </c>
      <c r="D292" s="9" t="s">
        <v>1</v>
      </c>
      <c r="E292" s="9" t="s">
        <v>2</v>
      </c>
      <c r="F292" s="9" t="s">
        <v>3</v>
      </c>
      <c r="G292" s="9" t="s">
        <v>4</v>
      </c>
      <c r="H292" s="9" t="s">
        <v>5</v>
      </c>
      <c r="I292" s="9" t="s">
        <v>17</v>
      </c>
      <c r="J292" s="9" t="s">
        <v>47</v>
      </c>
      <c r="L292" s="9"/>
      <c r="M292" s="9" t="s">
        <v>32</v>
      </c>
      <c r="N292" s="9" t="s">
        <v>33</v>
      </c>
      <c r="O292" s="9" t="s">
        <v>34</v>
      </c>
      <c r="P292" s="9" t="s">
        <v>35</v>
      </c>
      <c r="Q292" s="9" t="s">
        <v>36</v>
      </c>
      <c r="R292" s="9" t="s">
        <v>37</v>
      </c>
      <c r="S292" s="9" t="s">
        <v>38</v>
      </c>
      <c r="T292" s="9" t="s">
        <v>39</v>
      </c>
      <c r="V292" t="s">
        <v>32</v>
      </c>
      <c r="W292" t="s">
        <v>33</v>
      </c>
      <c r="X292" t="s">
        <v>34</v>
      </c>
      <c r="Y292" t="s">
        <v>35</v>
      </c>
      <c r="Z292" t="s">
        <v>36</v>
      </c>
      <c r="AA292" t="s">
        <v>37</v>
      </c>
      <c r="AB292" t="s">
        <v>38</v>
      </c>
      <c r="AC292" t="s">
        <v>39</v>
      </c>
      <c r="AE292" t="s">
        <v>32</v>
      </c>
      <c r="AF292" t="s">
        <v>33</v>
      </c>
      <c r="AG292" t="s">
        <v>34</v>
      </c>
      <c r="AH292" t="s">
        <v>35</v>
      </c>
      <c r="AI292" t="s">
        <v>36</v>
      </c>
      <c r="AJ292" t="s">
        <v>37</v>
      </c>
      <c r="AK292" t="s">
        <v>38</v>
      </c>
      <c r="AL292" t="s">
        <v>39</v>
      </c>
      <c r="AN292" t="s">
        <v>32</v>
      </c>
      <c r="AO292" t="s">
        <v>33</v>
      </c>
      <c r="AP292" t="s">
        <v>34</v>
      </c>
      <c r="AQ292" t="s">
        <v>35</v>
      </c>
      <c r="AR292" t="s">
        <v>36</v>
      </c>
      <c r="AS292" t="s">
        <v>37</v>
      </c>
      <c r="AT292" t="s">
        <v>38</v>
      </c>
      <c r="AU292" t="s">
        <v>39</v>
      </c>
      <c r="AW292" t="s">
        <v>32</v>
      </c>
      <c r="AX292" t="s">
        <v>33</v>
      </c>
      <c r="AY292" t="s">
        <v>34</v>
      </c>
      <c r="AZ292" t="s">
        <v>35</v>
      </c>
      <c r="BA292" t="s">
        <v>36</v>
      </c>
      <c r="BB292" t="s">
        <v>37</v>
      </c>
      <c r="BC292" t="s">
        <v>38</v>
      </c>
      <c r="BD292" t="s">
        <v>39</v>
      </c>
      <c r="BF292" t="s">
        <v>32</v>
      </c>
      <c r="BG292" t="s">
        <v>33</v>
      </c>
      <c r="BH292" t="s">
        <v>34</v>
      </c>
      <c r="BI292" t="s">
        <v>35</v>
      </c>
      <c r="BJ292" t="s">
        <v>36</v>
      </c>
      <c r="BK292" t="s">
        <v>37</v>
      </c>
      <c r="BL292" t="s">
        <v>38</v>
      </c>
      <c r="BM292" t="s">
        <v>39</v>
      </c>
    </row>
    <row r="293" spans="1:65" hidden="1" x14ac:dyDescent="0.4">
      <c r="A293" s="9">
        <v>0</v>
      </c>
      <c r="B293" s="16">
        <f>V293+AE293+AN293+AW293+BF293+B163</f>
        <v>0</v>
      </c>
      <c r="C293" s="16">
        <f t="shared" ref="C293:I293" si="292">W293+AF293+AO293+AX293+BG293+C163</f>
        <v>0</v>
      </c>
      <c r="D293" s="16">
        <f t="shared" si="292"/>
        <v>0</v>
      </c>
      <c r="E293" s="16">
        <f t="shared" si="292"/>
        <v>0</v>
      </c>
      <c r="F293" s="16">
        <f t="shared" si="292"/>
        <v>0</v>
      </c>
      <c r="G293" s="16">
        <f t="shared" si="292"/>
        <v>10076</v>
      </c>
      <c r="H293" s="16">
        <f t="shared" si="292"/>
        <v>0</v>
      </c>
      <c r="I293" s="16">
        <f t="shared" si="292"/>
        <v>0</v>
      </c>
      <c r="J293" s="16">
        <f>SUM(B293:I293)</f>
        <v>10076</v>
      </c>
      <c r="L293" s="9">
        <v>0</v>
      </c>
      <c r="M293" s="9">
        <f>M98</f>
        <v>115.28571428571429</v>
      </c>
      <c r="N293" s="9">
        <f t="shared" ref="N293:T293" si="293">N98</f>
        <v>288.85714285714283</v>
      </c>
      <c r="O293" s="9">
        <f t="shared" si="293"/>
        <v>383.14285714285717</v>
      </c>
      <c r="P293" s="9">
        <f t="shared" si="293"/>
        <v>180.14285714285714</v>
      </c>
      <c r="Q293" s="9">
        <f t="shared" si="293"/>
        <v>190</v>
      </c>
      <c r="R293" s="9">
        <f t="shared" si="293"/>
        <v>130</v>
      </c>
      <c r="S293" s="9">
        <f t="shared" si="293"/>
        <v>62.285714285714285</v>
      </c>
      <c r="T293" s="9">
        <f t="shared" si="293"/>
        <v>76.714285714285708</v>
      </c>
      <c r="V293">
        <v>0</v>
      </c>
      <c r="W293">
        <v>0</v>
      </c>
      <c r="X293">
        <v>0</v>
      </c>
      <c r="Y293">
        <v>0</v>
      </c>
      <c r="Z293">
        <v>0</v>
      </c>
      <c r="AA293">
        <f>($B$29-$B$28-$B$27)/30*8</f>
        <v>2666.4</v>
      </c>
      <c r="AB293">
        <v>0</v>
      </c>
      <c r="AC293">
        <v>0</v>
      </c>
      <c r="AE293">
        <v>0</v>
      </c>
      <c r="AF293">
        <v>0</v>
      </c>
      <c r="AG293">
        <v>0</v>
      </c>
      <c r="AH293">
        <v>0</v>
      </c>
      <c r="AI293">
        <v>0</v>
      </c>
      <c r="AJ293">
        <f>($B$29-$B$28-$B$27)/30*7</f>
        <v>2333.1</v>
      </c>
      <c r="AK293">
        <v>0</v>
      </c>
      <c r="AL293">
        <v>0</v>
      </c>
      <c r="AN293">
        <v>0</v>
      </c>
      <c r="AO293">
        <v>0</v>
      </c>
      <c r="AP293">
        <v>0</v>
      </c>
      <c r="AQ293">
        <v>0</v>
      </c>
      <c r="AR293">
        <v>0</v>
      </c>
      <c r="AS293">
        <f>($B$29-$B$28-$B$27)/30*6</f>
        <v>1999.8000000000002</v>
      </c>
      <c r="AT293">
        <v>0</v>
      </c>
      <c r="AU293">
        <v>0</v>
      </c>
      <c r="AW293">
        <v>0</v>
      </c>
      <c r="AX293">
        <v>0</v>
      </c>
      <c r="AY293">
        <v>0</v>
      </c>
      <c r="AZ293">
        <v>0</v>
      </c>
      <c r="BA293">
        <v>0</v>
      </c>
      <c r="BB293">
        <f>($B$29-$B$28-$B$27)/30*5</f>
        <v>1666.5</v>
      </c>
      <c r="BC293">
        <v>0</v>
      </c>
      <c r="BD293">
        <v>0</v>
      </c>
      <c r="BF293">
        <v>0</v>
      </c>
      <c r="BG293">
        <v>0</v>
      </c>
      <c r="BH293">
        <v>0</v>
      </c>
      <c r="BI293">
        <v>0</v>
      </c>
      <c r="BJ293">
        <v>0</v>
      </c>
      <c r="BK293">
        <f>($B$29-$B$28-$B$27)/30*4</f>
        <v>1333.2</v>
      </c>
      <c r="BL293">
        <v>0</v>
      </c>
      <c r="BM293">
        <v>0</v>
      </c>
    </row>
    <row r="294" spans="1:65" hidden="1" x14ac:dyDescent="0.4">
      <c r="A294" s="9">
        <v>1</v>
      </c>
      <c r="B294" s="16">
        <f t="shared" ref="B294:I294" si="294">V294+AE294+AN294+AW294+BF294+B164</f>
        <v>115.28571428571429</v>
      </c>
      <c r="C294" s="16">
        <f t="shared" si="294"/>
        <v>288.85714285714278</v>
      </c>
      <c r="D294" s="16">
        <f t="shared" si="294"/>
        <v>383.14285714285717</v>
      </c>
      <c r="E294" s="16">
        <f t="shared" si="294"/>
        <v>180.14285714285714</v>
      </c>
      <c r="F294" s="16">
        <f t="shared" si="294"/>
        <v>190</v>
      </c>
      <c r="G294" s="16">
        <f t="shared" si="294"/>
        <v>9534.3555555555558</v>
      </c>
      <c r="H294" s="16">
        <f t="shared" si="294"/>
        <v>62.285714285714285</v>
      </c>
      <c r="I294" s="16">
        <f t="shared" si="294"/>
        <v>76.714285714285708</v>
      </c>
      <c r="J294" s="16">
        <f t="shared" ref="J294:J353" si="295">SUM(B294:I294)</f>
        <v>10830.784126984126</v>
      </c>
      <c r="L294" s="9">
        <v>1</v>
      </c>
      <c r="M294" s="9">
        <f t="shared" ref="M294:T294" si="296">M99</f>
        <v>136.84337992454695</v>
      </c>
      <c r="N294" s="9">
        <f t="shared" si="296"/>
        <v>342.87151698566777</v>
      </c>
      <c r="O294" s="9">
        <f t="shared" si="296"/>
        <v>454.78803588306687</v>
      </c>
      <c r="P294" s="9">
        <f t="shared" si="296"/>
        <v>213.82837928730322</v>
      </c>
      <c r="Q294" s="9">
        <f t="shared" si="296"/>
        <v>225.52874262657676</v>
      </c>
      <c r="R294" s="9">
        <f t="shared" si="296"/>
        <v>154.3091396918683</v>
      </c>
      <c r="S294" s="9">
        <f t="shared" si="296"/>
        <v>73.932730665554487</v>
      </c>
      <c r="T294" s="9">
        <f t="shared" si="296"/>
        <v>91.059349466520089</v>
      </c>
      <c r="V294">
        <f>IF(V293+M293*(1-B$65)-V293/2&lt;0,0,V293+M293*(1-B$65)-V293/2)</f>
        <v>114.61821</v>
      </c>
      <c r="W294">
        <f t="shared" ref="W294:AC309" si="297">IF(W293+N293*(1-C$65)-W293/2&lt;0,0,W293+N293*(1-C$65)-W293/2)</f>
        <v>287.70740121642825</v>
      </c>
      <c r="X294">
        <f t="shared" si="297"/>
        <v>381.21870409499775</v>
      </c>
      <c r="Y294">
        <f t="shared" si="297"/>
        <v>177.16769803137979</v>
      </c>
      <c r="Z294">
        <f t="shared" si="297"/>
        <v>183.94336143358532</v>
      </c>
      <c r="AA294">
        <f t="shared" si="297"/>
        <v>1457.5798469713811</v>
      </c>
      <c r="AB294">
        <f t="shared" si="297"/>
        <v>57.756598325368302</v>
      </c>
      <c r="AC294">
        <f t="shared" si="297"/>
        <v>70.462104263060823</v>
      </c>
      <c r="AE294">
        <f>IF(AE293+V293/2-AE293/2&lt;0,0,AE293+V293/2-AE293/2)</f>
        <v>0</v>
      </c>
      <c r="AF294">
        <f t="shared" ref="AF294:AL309" si="298">IF(AF293+W293/2-AF293/2&lt;0,0,AF293+W293/2-AF293/2)</f>
        <v>0</v>
      </c>
      <c r="AG294">
        <f t="shared" si="298"/>
        <v>0</v>
      </c>
      <c r="AH294">
        <f t="shared" si="298"/>
        <v>0</v>
      </c>
      <c r="AI294">
        <f t="shared" si="298"/>
        <v>0</v>
      </c>
      <c r="AJ294">
        <f t="shared" si="298"/>
        <v>2499.75</v>
      </c>
      <c r="AK294">
        <f t="shared" si="298"/>
        <v>0</v>
      </c>
      <c r="AL294">
        <f t="shared" si="298"/>
        <v>0</v>
      </c>
      <c r="AN294">
        <f>IF(AN293+AE293/2-AN293/2&lt;0,0,AN293+AE293/2-AN293/2)</f>
        <v>0</v>
      </c>
      <c r="AO294">
        <f t="shared" ref="AO294:AU309" si="299">IF(AO293+AF293/2-AO293/2&lt;0,0,AO293+AF293/2-AO293/2)</f>
        <v>0</v>
      </c>
      <c r="AP294">
        <f t="shared" si="299"/>
        <v>0</v>
      </c>
      <c r="AQ294">
        <f t="shared" si="299"/>
        <v>0</v>
      </c>
      <c r="AR294">
        <f t="shared" si="299"/>
        <v>0</v>
      </c>
      <c r="AS294">
        <f t="shared" si="299"/>
        <v>2166.4500000000003</v>
      </c>
      <c r="AT294">
        <f t="shared" si="299"/>
        <v>0</v>
      </c>
      <c r="AU294">
        <f t="shared" si="299"/>
        <v>0</v>
      </c>
      <c r="AW294">
        <f>IF(AW293+AN293/2-AW293/2&lt;0,0,AW293+AN293/2-AW293/2)</f>
        <v>0</v>
      </c>
      <c r="AX294">
        <f t="shared" ref="AX294:BD309" si="300">IF(AX293+AO293/2-AX293/2&lt;0,0,AX293+AO293/2-AX293/2)</f>
        <v>0</v>
      </c>
      <c r="AY294">
        <f t="shared" si="300"/>
        <v>0</v>
      </c>
      <c r="AZ294">
        <f t="shared" si="300"/>
        <v>0</v>
      </c>
      <c r="BA294">
        <f t="shared" si="300"/>
        <v>0</v>
      </c>
      <c r="BB294">
        <f t="shared" si="300"/>
        <v>1833.15</v>
      </c>
      <c r="BC294">
        <f t="shared" si="300"/>
        <v>0</v>
      </c>
      <c r="BD294">
        <f t="shared" si="300"/>
        <v>0</v>
      </c>
      <c r="BF294">
        <f>IF(BF293+AW293/2-BF293/2&lt;0,0,BF293+AW293/2-BF293/2)</f>
        <v>0</v>
      </c>
      <c r="BG294">
        <f t="shared" ref="BG294:BM309" si="301">IF(BG293+AX293/2-BG293/2&lt;0,0,BG293+AX293/2-BG293/2)</f>
        <v>0</v>
      </c>
      <c r="BH294">
        <f t="shared" si="301"/>
        <v>0</v>
      </c>
      <c r="BI294">
        <f t="shared" si="301"/>
        <v>0</v>
      </c>
      <c r="BJ294">
        <f t="shared" si="301"/>
        <v>0</v>
      </c>
      <c r="BK294">
        <f t="shared" si="301"/>
        <v>1499.85</v>
      </c>
      <c r="BL294">
        <f t="shared" si="301"/>
        <v>0</v>
      </c>
      <c r="BM294">
        <f t="shared" si="301"/>
        <v>0</v>
      </c>
    </row>
    <row r="295" spans="1:65" hidden="1" x14ac:dyDescent="0.4">
      <c r="A295" s="9">
        <v>2</v>
      </c>
      <c r="B295" s="16">
        <f t="shared" ref="B295:I295" si="302">V295+AE295+AN295+AW295+BF295+B165</f>
        <v>252.12909421026126</v>
      </c>
      <c r="C295" s="16">
        <f t="shared" si="302"/>
        <v>631.72865984281043</v>
      </c>
      <c r="D295" s="16">
        <f t="shared" si="302"/>
        <v>837.93089302592409</v>
      </c>
      <c r="E295" s="16">
        <f t="shared" si="302"/>
        <v>393.97123643016039</v>
      </c>
      <c r="F295" s="16">
        <f t="shared" si="302"/>
        <v>415.52874262657673</v>
      </c>
      <c r="G295" s="16">
        <f t="shared" si="302"/>
        <v>8933.443917469649</v>
      </c>
      <c r="H295" s="16">
        <f t="shared" si="302"/>
        <v>136.21844495126879</v>
      </c>
      <c r="I295" s="16">
        <f t="shared" si="302"/>
        <v>167.7736351808058</v>
      </c>
      <c r="J295" s="16">
        <f t="shared" si="295"/>
        <v>11768.724623737457</v>
      </c>
      <c r="L295" s="9">
        <v>2</v>
      </c>
      <c r="M295" s="9">
        <f t="shared" ref="M295:T295" si="303">M100</f>
        <v>162.43218637449479</v>
      </c>
      <c r="N295" s="9">
        <f t="shared" si="303"/>
        <v>406.98622162234005</v>
      </c>
      <c r="O295" s="9">
        <f t="shared" si="303"/>
        <v>539.83038891746605</v>
      </c>
      <c r="P295" s="9">
        <f t="shared" si="303"/>
        <v>253.81287115023287</v>
      </c>
      <c r="Q295" s="9">
        <f t="shared" si="303"/>
        <v>267.70112500381424</v>
      </c>
      <c r="R295" s="9">
        <f t="shared" si="303"/>
        <v>183.16392763418867</v>
      </c>
      <c r="S295" s="9">
        <f t="shared" si="303"/>
        <v>87.757662031325566</v>
      </c>
      <c r="T295" s="9">
        <f t="shared" si="303"/>
        <v>108.08684520830694</v>
      </c>
      <c r="V295">
        <f t="shared" ref="V295:V353" si="304">IF(V294+M294*(1-B$65)-V294/2&lt;0,0,V294+M294*(1-B$65)-V294/2)</f>
        <v>193.36016175478386</v>
      </c>
      <c r="W295">
        <f t="shared" si="297"/>
        <v>485.36048187506196</v>
      </c>
      <c r="X295">
        <f t="shared" si="297"/>
        <v>643.11343099632984</v>
      </c>
      <c r="Y295">
        <f t="shared" si="297"/>
        <v>298.88073412654319</v>
      </c>
      <c r="Z295">
        <f t="shared" si="297"/>
        <v>310.31123344638445</v>
      </c>
      <c r="AA295">
        <f t="shared" si="297"/>
        <v>876.42797872538301</v>
      </c>
      <c r="AB295">
        <f t="shared" si="297"/>
        <v>97.434999155887112</v>
      </c>
      <c r="AC295">
        <f t="shared" si="297"/>
        <v>118.86910359085073</v>
      </c>
      <c r="AE295">
        <f t="shared" ref="AE295:AE353" si="305">IF(AE294+V294/2-AE294/2&lt;0,0,AE294+V294/2-AE294/2)</f>
        <v>57.309105000000002</v>
      </c>
      <c r="AF295">
        <f t="shared" si="298"/>
        <v>143.85370060821413</v>
      </c>
      <c r="AG295">
        <f t="shared" si="298"/>
        <v>190.60935204749887</v>
      </c>
      <c r="AH295">
        <f t="shared" si="298"/>
        <v>88.583849015689893</v>
      </c>
      <c r="AI295">
        <f t="shared" si="298"/>
        <v>91.971680716792662</v>
      </c>
      <c r="AJ295">
        <f t="shared" si="298"/>
        <v>1978.6649234856905</v>
      </c>
      <c r="AK295">
        <f t="shared" si="298"/>
        <v>28.878299162684151</v>
      </c>
      <c r="AL295">
        <f t="shared" si="298"/>
        <v>35.231052131530411</v>
      </c>
      <c r="AN295">
        <f t="shared" ref="AN295:AN353" si="306">IF(AN294+AE294/2-AN294/2&lt;0,0,AN294+AE294/2-AN294/2)</f>
        <v>0</v>
      </c>
      <c r="AO295">
        <f t="shared" si="299"/>
        <v>0</v>
      </c>
      <c r="AP295">
        <f t="shared" si="299"/>
        <v>0</v>
      </c>
      <c r="AQ295">
        <f t="shared" si="299"/>
        <v>0</v>
      </c>
      <c r="AR295">
        <f t="shared" si="299"/>
        <v>0</v>
      </c>
      <c r="AS295">
        <f t="shared" si="299"/>
        <v>2333.1000000000004</v>
      </c>
      <c r="AT295">
        <f t="shared" si="299"/>
        <v>0</v>
      </c>
      <c r="AU295">
        <f t="shared" si="299"/>
        <v>0</v>
      </c>
      <c r="AW295">
        <f t="shared" ref="AW295:AW353" si="307">IF(AW294+AN294/2-AW294/2&lt;0,0,AW294+AN294/2-AW294/2)</f>
        <v>0</v>
      </c>
      <c r="AX295">
        <f t="shared" si="300"/>
        <v>0</v>
      </c>
      <c r="AY295">
        <f t="shared" si="300"/>
        <v>0</v>
      </c>
      <c r="AZ295">
        <f t="shared" si="300"/>
        <v>0</v>
      </c>
      <c r="BA295">
        <f t="shared" si="300"/>
        <v>0</v>
      </c>
      <c r="BB295">
        <f t="shared" si="300"/>
        <v>1999.8</v>
      </c>
      <c r="BC295">
        <f t="shared" si="300"/>
        <v>0</v>
      </c>
      <c r="BD295">
        <f t="shared" si="300"/>
        <v>0</v>
      </c>
      <c r="BF295">
        <f t="shared" ref="BF295:BF353" si="308">IF(BF294+AW294/2-BF294/2&lt;0,0,BF294+AW294/2-BF294/2)</f>
        <v>0</v>
      </c>
      <c r="BG295">
        <f t="shared" si="301"/>
        <v>0</v>
      </c>
      <c r="BH295">
        <f t="shared" si="301"/>
        <v>0</v>
      </c>
      <c r="BI295">
        <f t="shared" si="301"/>
        <v>0</v>
      </c>
      <c r="BJ295">
        <f t="shared" si="301"/>
        <v>0</v>
      </c>
      <c r="BK295">
        <f t="shared" si="301"/>
        <v>1666.5000000000002</v>
      </c>
      <c r="BL295">
        <f t="shared" si="301"/>
        <v>0</v>
      </c>
      <c r="BM295">
        <f t="shared" si="301"/>
        <v>0</v>
      </c>
    </row>
    <row r="296" spans="1:65" hidden="1" x14ac:dyDescent="0.4">
      <c r="A296" s="9">
        <v>3</v>
      </c>
      <c r="B296" s="16">
        <f t="shared" ref="B296:I296" si="309">V296+AE296+AN296+AW296+BF296+B166</f>
        <v>414.5612805847561</v>
      </c>
      <c r="C296" s="16">
        <f t="shared" si="309"/>
        <v>1038.7148814651507</v>
      </c>
      <c r="D296" s="16">
        <f t="shared" si="309"/>
        <v>1377.76128194339</v>
      </c>
      <c r="E296" s="16">
        <f t="shared" si="309"/>
        <v>647.7841075803932</v>
      </c>
      <c r="F296" s="16">
        <f t="shared" si="309"/>
        <v>683.22986763039091</v>
      </c>
      <c r="G296" s="16">
        <f t="shared" si="309"/>
        <v>8277.7076673260581</v>
      </c>
      <c r="H296" s="16">
        <f t="shared" si="309"/>
        <v>223.97610698259436</v>
      </c>
      <c r="I296" s="16">
        <f t="shared" si="309"/>
        <v>275.86048038911275</v>
      </c>
      <c r="J296" s="16">
        <f t="shared" si="295"/>
        <v>12939.595673901846</v>
      </c>
      <c r="L296" s="9">
        <v>3</v>
      </c>
      <c r="M296" s="9">
        <f t="shared" ref="M296:T296" si="310">M101</f>
        <v>192.80593029013465</v>
      </c>
      <c r="N296" s="9">
        <f t="shared" si="310"/>
        <v>483.08995173067188</v>
      </c>
      <c r="O296" s="9">
        <f t="shared" si="310"/>
        <v>640.77509917985287</v>
      </c>
      <c r="P296" s="9">
        <f t="shared" si="310"/>
        <v>301.27419838396503</v>
      </c>
      <c r="Q296" s="9">
        <f t="shared" si="310"/>
        <v>317.7594637991067</v>
      </c>
      <c r="R296" s="9">
        <f t="shared" si="310"/>
        <v>217.41436996780982</v>
      </c>
      <c r="S296" s="9">
        <f t="shared" si="310"/>
        <v>104.16776407248911</v>
      </c>
      <c r="T296" s="9">
        <f t="shared" si="310"/>
        <v>128.29836997001524</v>
      </c>
      <c r="V296">
        <f t="shared" si="304"/>
        <v>258.17178489277842</v>
      </c>
      <c r="W296">
        <f t="shared" si="297"/>
        <v>648.04653029311839</v>
      </c>
      <c r="X296">
        <f t="shared" si="297"/>
        <v>858.67606264935989</v>
      </c>
      <c r="Y296">
        <f t="shared" si="297"/>
        <v>399.06137799662116</v>
      </c>
      <c r="Z296">
        <f t="shared" si="297"/>
        <v>414.3232208955817</v>
      </c>
      <c r="AA296">
        <f t="shared" si="297"/>
        <v>613.4593838997489</v>
      </c>
      <c r="AB296">
        <f t="shared" si="297"/>
        <v>130.09384877844099</v>
      </c>
      <c r="AC296">
        <f t="shared" si="297"/>
        <v>158.71236538151715</v>
      </c>
      <c r="AE296">
        <f t="shared" si="305"/>
        <v>125.33463337739195</v>
      </c>
      <c r="AF296">
        <f t="shared" si="298"/>
        <v>314.60709124163805</v>
      </c>
      <c r="AG296">
        <f t="shared" si="298"/>
        <v>416.8613915219143</v>
      </c>
      <c r="AH296">
        <f t="shared" si="298"/>
        <v>193.73229157111655</v>
      </c>
      <c r="AI296">
        <f t="shared" si="298"/>
        <v>201.14145708158856</v>
      </c>
      <c r="AJ296">
        <f t="shared" si="298"/>
        <v>1427.5464511055366</v>
      </c>
      <c r="AK296">
        <f t="shared" si="298"/>
        <v>63.156649159285635</v>
      </c>
      <c r="AL296">
        <f t="shared" si="298"/>
        <v>77.050077861190573</v>
      </c>
      <c r="AN296">
        <f t="shared" si="306"/>
        <v>28.654552500000001</v>
      </c>
      <c r="AO296">
        <f t="shared" si="299"/>
        <v>71.926850304107063</v>
      </c>
      <c r="AP296">
        <f t="shared" si="299"/>
        <v>95.304676023749437</v>
      </c>
      <c r="AQ296">
        <f t="shared" si="299"/>
        <v>44.291924507844946</v>
      </c>
      <c r="AR296">
        <f t="shared" si="299"/>
        <v>45.985840358396331</v>
      </c>
      <c r="AS296">
        <f t="shared" si="299"/>
        <v>2155.8824617428454</v>
      </c>
      <c r="AT296">
        <f t="shared" si="299"/>
        <v>14.439149581342075</v>
      </c>
      <c r="AU296">
        <f t="shared" si="299"/>
        <v>17.615526065765206</v>
      </c>
      <c r="AW296">
        <f t="shared" si="307"/>
        <v>0</v>
      </c>
      <c r="AX296">
        <f t="shared" si="300"/>
        <v>0</v>
      </c>
      <c r="AY296">
        <f t="shared" si="300"/>
        <v>0</v>
      </c>
      <c r="AZ296">
        <f t="shared" si="300"/>
        <v>0</v>
      </c>
      <c r="BA296">
        <f t="shared" si="300"/>
        <v>0</v>
      </c>
      <c r="BB296">
        <f t="shared" si="300"/>
        <v>2166.4500000000003</v>
      </c>
      <c r="BC296">
        <f t="shared" si="300"/>
        <v>0</v>
      </c>
      <c r="BD296">
        <f t="shared" si="300"/>
        <v>0</v>
      </c>
      <c r="BF296">
        <f t="shared" si="308"/>
        <v>0</v>
      </c>
      <c r="BG296">
        <f t="shared" si="301"/>
        <v>0</v>
      </c>
      <c r="BH296">
        <f t="shared" si="301"/>
        <v>0</v>
      </c>
      <c r="BI296">
        <f t="shared" si="301"/>
        <v>0</v>
      </c>
      <c r="BJ296">
        <f t="shared" si="301"/>
        <v>0</v>
      </c>
      <c r="BK296">
        <f t="shared" si="301"/>
        <v>1833.15</v>
      </c>
      <c r="BL296">
        <f t="shared" si="301"/>
        <v>0</v>
      </c>
      <c r="BM296">
        <f t="shared" si="301"/>
        <v>0</v>
      </c>
    </row>
    <row r="297" spans="1:65" hidden="1" x14ac:dyDescent="0.4">
      <c r="A297" s="9">
        <v>4</v>
      </c>
      <c r="B297" s="16">
        <f t="shared" ref="B297:I297" si="311">V297+AE297+AN297+AW297+BF297+B167</f>
        <v>607.34496073203366</v>
      </c>
      <c r="C297" s="16">
        <f t="shared" si="311"/>
        <v>1521.7665084744654</v>
      </c>
      <c r="D297" s="16">
        <f t="shared" si="311"/>
        <v>2018.469867190724</v>
      </c>
      <c r="E297" s="16">
        <f t="shared" si="311"/>
        <v>948.96133781553976</v>
      </c>
      <c r="F297" s="16">
        <f t="shared" si="311"/>
        <v>1000.7986594746289</v>
      </c>
      <c r="G297" s="16">
        <f t="shared" si="311"/>
        <v>7572.6519338194566</v>
      </c>
      <c r="H297" s="16">
        <f t="shared" si="311"/>
        <v>328.0813957966073</v>
      </c>
      <c r="I297" s="16">
        <f t="shared" si="311"/>
        <v>404.1198881496469</v>
      </c>
      <c r="J297" s="16">
        <f t="shared" si="295"/>
        <v>14402.194551453103</v>
      </c>
      <c r="L297" s="9">
        <v>4</v>
      </c>
      <c r="M297" s="9">
        <f t="shared" ref="M297:T297" si="312">M102</f>
        <v>228.85936331200779</v>
      </c>
      <c r="N297" s="9">
        <f t="shared" si="312"/>
        <v>573.42457573343199</v>
      </c>
      <c r="O297" s="9">
        <f t="shared" si="312"/>
        <v>760.59580223395915</v>
      </c>
      <c r="P297" s="9">
        <f t="shared" si="312"/>
        <v>357.61047972297621</v>
      </c>
      <c r="Q297" s="9">
        <f t="shared" si="312"/>
        <v>377.17838067530403</v>
      </c>
      <c r="R297" s="9">
        <f t="shared" si="312"/>
        <v>258.06941835678697</v>
      </c>
      <c r="S297" s="9">
        <f t="shared" si="312"/>
        <v>123.64644659731771</v>
      </c>
      <c r="T297" s="9">
        <f t="shared" si="312"/>
        <v>152.2893161072468</v>
      </c>
      <c r="V297">
        <f t="shared" si="304"/>
        <v>320.77547640014399</v>
      </c>
      <c r="W297">
        <f t="shared" si="297"/>
        <v>805.19036799691025</v>
      </c>
      <c r="X297">
        <f t="shared" si="297"/>
        <v>1066.895141868979</v>
      </c>
      <c r="Y297">
        <f t="shared" si="297"/>
        <v>495.82917704553847</v>
      </c>
      <c r="Z297">
        <f t="shared" si="297"/>
        <v>514.79184149274533</v>
      </c>
      <c r="AA297">
        <f t="shared" si="297"/>
        <v>514.74481553430053</v>
      </c>
      <c r="AB297">
        <f t="shared" si="297"/>
        <v>161.64011236148056</v>
      </c>
      <c r="AC297">
        <f t="shared" si="297"/>
        <v>197.19829042121623</v>
      </c>
      <c r="AE297">
        <f t="shared" si="305"/>
        <v>191.75320913508517</v>
      </c>
      <c r="AF297">
        <f t="shared" si="298"/>
        <v>481.32681076737822</v>
      </c>
      <c r="AG297">
        <f t="shared" si="298"/>
        <v>637.76872708563701</v>
      </c>
      <c r="AH297">
        <f t="shared" si="298"/>
        <v>296.39683478386883</v>
      </c>
      <c r="AI297">
        <f t="shared" si="298"/>
        <v>307.73233898858513</v>
      </c>
      <c r="AJ297">
        <f t="shared" si="298"/>
        <v>1020.5029175026427</v>
      </c>
      <c r="AK297">
        <f t="shared" si="298"/>
        <v>96.625248968863332</v>
      </c>
      <c r="AL297">
        <f t="shared" si="298"/>
        <v>117.88122162135386</v>
      </c>
      <c r="AN297">
        <f t="shared" si="306"/>
        <v>76.994592938695988</v>
      </c>
      <c r="AO297">
        <f t="shared" si="299"/>
        <v>193.26697077287255</v>
      </c>
      <c r="AP297">
        <f t="shared" si="299"/>
        <v>256.08303377283187</v>
      </c>
      <c r="AQ297">
        <f t="shared" si="299"/>
        <v>119.01210803948075</v>
      </c>
      <c r="AR297">
        <f t="shared" si="299"/>
        <v>123.56364871999244</v>
      </c>
      <c r="AS297">
        <f t="shared" si="299"/>
        <v>1791.7144564241908</v>
      </c>
      <c r="AT297">
        <f t="shared" si="299"/>
        <v>38.79789937031385</v>
      </c>
      <c r="AU297">
        <f t="shared" si="299"/>
        <v>47.332801963477891</v>
      </c>
      <c r="AW297">
        <f t="shared" si="307"/>
        <v>14.327276250000001</v>
      </c>
      <c r="AX297">
        <f t="shared" si="300"/>
        <v>35.963425152053532</v>
      </c>
      <c r="AY297">
        <f t="shared" si="300"/>
        <v>47.652338011874718</v>
      </c>
      <c r="AZ297">
        <f t="shared" si="300"/>
        <v>22.145962253922473</v>
      </c>
      <c r="BA297">
        <f t="shared" si="300"/>
        <v>22.992920179198165</v>
      </c>
      <c r="BB297">
        <f t="shared" si="300"/>
        <v>2161.1662308714231</v>
      </c>
      <c r="BC297">
        <f t="shared" si="300"/>
        <v>7.2195747906710377</v>
      </c>
      <c r="BD297">
        <f t="shared" si="300"/>
        <v>8.8077630328826029</v>
      </c>
      <c r="BF297">
        <f t="shared" si="308"/>
        <v>0</v>
      </c>
      <c r="BG297">
        <f t="shared" si="301"/>
        <v>0</v>
      </c>
      <c r="BH297">
        <f t="shared" si="301"/>
        <v>0</v>
      </c>
      <c r="BI297">
        <f t="shared" si="301"/>
        <v>0</v>
      </c>
      <c r="BJ297">
        <f t="shared" si="301"/>
        <v>0</v>
      </c>
      <c r="BK297">
        <f t="shared" si="301"/>
        <v>1999.8</v>
      </c>
      <c r="BL297">
        <f t="shared" si="301"/>
        <v>0</v>
      </c>
      <c r="BM297">
        <f t="shared" si="301"/>
        <v>0</v>
      </c>
    </row>
    <row r="298" spans="1:65" hidden="1" x14ac:dyDescent="0.4">
      <c r="A298" s="9">
        <v>5</v>
      </c>
      <c r="B298" s="16">
        <f t="shared" ref="B298:I298" si="313">V298+AE298+AN298+AW298+BF298+B168</f>
        <v>836.13341298600153</v>
      </c>
      <c r="C298" s="16">
        <f t="shared" si="313"/>
        <v>2095.0689435745558</v>
      </c>
      <c r="D298" s="16">
        <f t="shared" si="313"/>
        <v>2778.8536899619194</v>
      </c>
      <c r="E298" s="16">
        <f t="shared" si="313"/>
        <v>1306.2627806899429</v>
      </c>
      <c r="F298" s="16">
        <f t="shared" si="313"/>
        <v>1377.3693698915872</v>
      </c>
      <c r="G298" s="16">
        <f t="shared" si="313"/>
        <v>6824.6767449633817</v>
      </c>
      <c r="H298" s="16">
        <f t="shared" si="313"/>
        <v>451.5173750207021</v>
      </c>
      <c r="I298" s="16">
        <f t="shared" si="313"/>
        <v>556.27111687830541</v>
      </c>
      <c r="J298" s="16">
        <f t="shared" si="295"/>
        <v>16226.153433966398</v>
      </c>
      <c r="L298" s="9">
        <v>5</v>
      </c>
      <c r="M298" s="9">
        <f t="shared" ref="M298:T298" si="314">M103</f>
        <v>271.65454971618959</v>
      </c>
      <c r="N298" s="9">
        <f t="shared" si="314"/>
        <v>680.65117661231136</v>
      </c>
      <c r="O298" s="9">
        <f t="shared" si="314"/>
        <v>902.82218381514338</v>
      </c>
      <c r="P298" s="9">
        <f t="shared" si="314"/>
        <v>424.48127285268288</v>
      </c>
      <c r="Q298" s="9">
        <f t="shared" si="314"/>
        <v>447.7082417875244</v>
      </c>
      <c r="R298" s="9">
        <f t="shared" si="314"/>
        <v>306.32669174935882</v>
      </c>
      <c r="S298" s="9">
        <f t="shared" si="314"/>
        <v>146.76751384914334</v>
      </c>
      <c r="T298" s="9">
        <f t="shared" si="314"/>
        <v>180.76641040594029</v>
      </c>
      <c r="V298">
        <f t="shared" si="304"/>
        <v>387.92200579850316</v>
      </c>
      <c r="W298">
        <f t="shared" si="297"/>
        <v>973.73735083588883</v>
      </c>
      <c r="X298">
        <f t="shared" si="297"/>
        <v>1290.2236419539061</v>
      </c>
      <c r="Y298">
        <f t="shared" si="297"/>
        <v>599.61893300406973</v>
      </c>
      <c r="Z298">
        <f t="shared" si="297"/>
        <v>622.55096917527726</v>
      </c>
      <c r="AA298">
        <f t="shared" si="297"/>
        <v>504.28498286876908</v>
      </c>
      <c r="AB298">
        <f t="shared" si="297"/>
        <v>195.47553107377394</v>
      </c>
      <c r="AC298">
        <f t="shared" si="297"/>
        <v>238.47694723648027</v>
      </c>
      <c r="AE298">
        <f t="shared" si="305"/>
        <v>256.26434276761461</v>
      </c>
      <c r="AF298">
        <f t="shared" si="298"/>
        <v>643.25858938214424</v>
      </c>
      <c r="AG298">
        <f t="shared" si="298"/>
        <v>852.33193447730798</v>
      </c>
      <c r="AH298">
        <f t="shared" si="298"/>
        <v>396.11300591470365</v>
      </c>
      <c r="AI298">
        <f t="shared" si="298"/>
        <v>411.2620902406652</v>
      </c>
      <c r="AJ298">
        <f t="shared" si="298"/>
        <v>767.62386651847157</v>
      </c>
      <c r="AK298">
        <f t="shared" si="298"/>
        <v>129.13268066517193</v>
      </c>
      <c r="AL298">
        <f t="shared" si="298"/>
        <v>157.53975602128506</v>
      </c>
      <c r="AN298">
        <f t="shared" si="306"/>
        <v>134.37390103689057</v>
      </c>
      <c r="AO298">
        <f t="shared" si="299"/>
        <v>337.2968907701254</v>
      </c>
      <c r="AP298">
        <f t="shared" si="299"/>
        <v>446.92588042923444</v>
      </c>
      <c r="AQ298">
        <f t="shared" si="299"/>
        <v>207.70447141167477</v>
      </c>
      <c r="AR298">
        <f t="shared" si="299"/>
        <v>215.64799385428876</v>
      </c>
      <c r="AS298">
        <f t="shared" si="299"/>
        <v>1406.1086869634169</v>
      </c>
      <c r="AT298">
        <f t="shared" si="299"/>
        <v>67.711574169588587</v>
      </c>
      <c r="AU298">
        <f t="shared" si="299"/>
        <v>82.607011792415875</v>
      </c>
      <c r="AW298">
        <f t="shared" si="307"/>
        <v>45.660934594347999</v>
      </c>
      <c r="AX298">
        <f t="shared" si="300"/>
        <v>114.61519796246303</v>
      </c>
      <c r="AY298">
        <f t="shared" si="300"/>
        <v>151.86768589235328</v>
      </c>
      <c r="AZ298">
        <f t="shared" si="300"/>
        <v>70.579035146701614</v>
      </c>
      <c r="BA298">
        <f t="shared" si="300"/>
        <v>73.278284449595304</v>
      </c>
      <c r="BB298">
        <f t="shared" si="300"/>
        <v>1976.4403436478069</v>
      </c>
      <c r="BC298">
        <f t="shared" si="300"/>
        <v>23.008737080492441</v>
      </c>
      <c r="BD298">
        <f t="shared" si="300"/>
        <v>28.070282498180248</v>
      </c>
      <c r="BF298">
        <f t="shared" si="308"/>
        <v>7.1636381250000003</v>
      </c>
      <c r="BG298">
        <f t="shared" si="301"/>
        <v>17.981712576026766</v>
      </c>
      <c r="BH298">
        <f t="shared" si="301"/>
        <v>23.826169005937359</v>
      </c>
      <c r="BI298">
        <f t="shared" si="301"/>
        <v>11.072981126961237</v>
      </c>
      <c r="BJ298">
        <f t="shared" si="301"/>
        <v>11.496460089599083</v>
      </c>
      <c r="BK298">
        <f t="shared" si="301"/>
        <v>2080.4831154357112</v>
      </c>
      <c r="BL298">
        <f t="shared" si="301"/>
        <v>3.6097873953355188</v>
      </c>
      <c r="BM298">
        <f t="shared" si="301"/>
        <v>4.4038815164413014</v>
      </c>
    </row>
    <row r="299" spans="1:65" hidden="1" x14ac:dyDescent="0.4">
      <c r="A299" s="9">
        <v>6</v>
      </c>
      <c r="B299" s="16">
        <f t="shared" ref="B299:I299" si="315">V299+AE299+AN299+AW299+BF299+B169</f>
        <v>1104.0626389687843</v>
      </c>
      <c r="C299" s="16">
        <f t="shared" si="315"/>
        <v>2766.4820845184217</v>
      </c>
      <c r="D299" s="16">
        <f t="shared" si="315"/>
        <v>3669.3338005679047</v>
      </c>
      <c r="E299" s="16">
        <f t="shared" si="315"/>
        <v>1724.582156554836</v>
      </c>
      <c r="F299" s="16">
        <f t="shared" si="315"/>
        <v>1818.0996225127517</v>
      </c>
      <c r="G299" s="16">
        <f t="shared" si="315"/>
        <v>6084.3134752221595</v>
      </c>
      <c r="H299" s="16">
        <f t="shared" si="315"/>
        <v>596.03190320410033</v>
      </c>
      <c r="I299" s="16">
        <f t="shared" si="315"/>
        <v>734.52735851696286</v>
      </c>
      <c r="J299" s="16">
        <f t="shared" si="295"/>
        <v>18497.433040065924</v>
      </c>
      <c r="L299" s="9">
        <v>6</v>
      </c>
      <c r="M299" s="9">
        <f t="shared" ref="M299:T299" si="316">M104</f>
        <v>322.45215276990064</v>
      </c>
      <c r="N299" s="9">
        <f t="shared" si="316"/>
        <v>807.92844225618217</v>
      </c>
      <c r="O299" s="9">
        <f t="shared" si="316"/>
        <v>1071.6439575326813</v>
      </c>
      <c r="P299" s="9">
        <f t="shared" si="316"/>
        <v>503.85646176312855</v>
      </c>
      <c r="Q299" s="9">
        <f t="shared" si="316"/>
        <v>531.42672017839891</v>
      </c>
      <c r="R299" s="9">
        <f t="shared" si="316"/>
        <v>363.60775591153612</v>
      </c>
      <c r="S299" s="9">
        <f t="shared" si="316"/>
        <v>174.21206766750521</v>
      </c>
      <c r="T299" s="9">
        <f t="shared" si="316"/>
        <v>214.56853288406029</v>
      </c>
      <c r="V299">
        <f t="shared" si="304"/>
        <v>464.04267277258447</v>
      </c>
      <c r="W299">
        <f t="shared" si="297"/>
        <v>1164.8106477751285</v>
      </c>
      <c r="X299">
        <f t="shared" si="297"/>
        <v>1543.4000091184794</v>
      </c>
      <c r="Y299">
        <f t="shared" si="297"/>
        <v>717.28019590820372</v>
      </c>
      <c r="Z299">
        <f t="shared" si="297"/>
        <v>744.71211056615243</v>
      </c>
      <c r="AA299">
        <f t="shared" si="297"/>
        <v>545.22608407311247</v>
      </c>
      <c r="AB299">
        <f t="shared" si="297"/>
        <v>233.8330554730918</v>
      </c>
      <c r="AC299">
        <f t="shared" si="297"/>
        <v>285.27249894594638</v>
      </c>
      <c r="AE299">
        <f t="shared" si="305"/>
        <v>322.09317428305889</v>
      </c>
      <c r="AF299">
        <f t="shared" si="298"/>
        <v>808.49797010901648</v>
      </c>
      <c r="AG299">
        <f t="shared" si="298"/>
        <v>1071.277788215607</v>
      </c>
      <c r="AH299">
        <f t="shared" si="298"/>
        <v>497.86596945938669</v>
      </c>
      <c r="AI299">
        <f t="shared" si="298"/>
        <v>516.90652970797123</v>
      </c>
      <c r="AJ299">
        <f t="shared" si="298"/>
        <v>635.95442469362024</v>
      </c>
      <c r="AK299">
        <f t="shared" si="298"/>
        <v>162.30410586947295</v>
      </c>
      <c r="AL299">
        <f t="shared" si="298"/>
        <v>198.00835162888268</v>
      </c>
      <c r="AN299">
        <f t="shared" si="306"/>
        <v>195.31912190225259</v>
      </c>
      <c r="AO299">
        <f t="shared" si="299"/>
        <v>490.27774007613482</v>
      </c>
      <c r="AP299">
        <f t="shared" si="299"/>
        <v>649.62890745327127</v>
      </c>
      <c r="AQ299">
        <f t="shared" si="299"/>
        <v>301.90873866318918</v>
      </c>
      <c r="AR299">
        <f t="shared" si="299"/>
        <v>313.45504204747698</v>
      </c>
      <c r="AS299">
        <f t="shared" si="299"/>
        <v>1086.8662767409442</v>
      </c>
      <c r="AT299">
        <f t="shared" si="299"/>
        <v>98.422127417380267</v>
      </c>
      <c r="AU299">
        <f t="shared" si="299"/>
        <v>120.07338390685048</v>
      </c>
      <c r="AW299">
        <f t="shared" si="307"/>
        <v>90.017417815619282</v>
      </c>
      <c r="AX299">
        <f t="shared" si="300"/>
        <v>225.95604436629421</v>
      </c>
      <c r="AY299">
        <f t="shared" si="300"/>
        <v>299.39678316079386</v>
      </c>
      <c r="AZ299">
        <f t="shared" si="300"/>
        <v>139.14175327918821</v>
      </c>
      <c r="BA299">
        <f t="shared" si="300"/>
        <v>144.46313915194202</v>
      </c>
      <c r="BB299">
        <f t="shared" si="300"/>
        <v>1691.2745153056117</v>
      </c>
      <c r="BC299">
        <f t="shared" si="300"/>
        <v>45.36015562504052</v>
      </c>
      <c r="BD299">
        <f t="shared" si="300"/>
        <v>55.338647145298062</v>
      </c>
      <c r="BF299">
        <f t="shared" si="308"/>
        <v>26.412286359674003</v>
      </c>
      <c r="BG299">
        <f t="shared" si="301"/>
        <v>66.298455269244897</v>
      </c>
      <c r="BH299">
        <f t="shared" si="301"/>
        <v>87.846927449145312</v>
      </c>
      <c r="BI299">
        <f t="shared" si="301"/>
        <v>40.826008136831426</v>
      </c>
      <c r="BJ299">
        <f t="shared" si="301"/>
        <v>42.387372269597194</v>
      </c>
      <c r="BK299">
        <f t="shared" si="301"/>
        <v>2028.461729541759</v>
      </c>
      <c r="BL299">
        <f t="shared" si="301"/>
        <v>13.309262237913979</v>
      </c>
      <c r="BM299">
        <f t="shared" si="301"/>
        <v>16.237082007310775</v>
      </c>
    </row>
    <row r="300" spans="1:65" hidden="1" x14ac:dyDescent="0.4">
      <c r="A300" s="9">
        <v>7</v>
      </c>
      <c r="B300" s="16">
        <f t="shared" ref="B300:I300" si="317">V300+AE300+AN300+AW300+BF300+B170</f>
        <v>1413.0718491115256</v>
      </c>
      <c r="C300" s="16">
        <f t="shared" si="317"/>
        <v>3540.8534243279214</v>
      </c>
      <c r="D300" s="16">
        <f t="shared" si="317"/>
        <v>4696.3469830871773</v>
      </c>
      <c r="E300" s="16">
        <f t="shared" si="317"/>
        <v>2206.9930917763973</v>
      </c>
      <c r="F300" s="16">
        <f t="shared" si="317"/>
        <v>2326.3007187106732</v>
      </c>
      <c r="G300" s="16">
        <f t="shared" si="317"/>
        <v>5426.8858874108964</v>
      </c>
      <c r="H300" s="16">
        <f t="shared" si="317"/>
        <v>762.81345697441589</v>
      </c>
      <c r="I300" s="16">
        <f t="shared" si="317"/>
        <v>940.41967672233488</v>
      </c>
      <c r="J300" s="16">
        <f t="shared" si="295"/>
        <v>21313.68508812134</v>
      </c>
      <c r="L300" s="9">
        <v>7</v>
      </c>
      <c r="M300" s="9">
        <f t="shared" ref="M300:T300" si="318">M105</f>
        <v>382.74857142857121</v>
      </c>
      <c r="N300" s="9">
        <f t="shared" si="318"/>
        <v>959.00571428571368</v>
      </c>
      <c r="O300" s="9">
        <f t="shared" si="318"/>
        <v>1272.0342857142855</v>
      </c>
      <c r="P300" s="9">
        <f t="shared" si="318"/>
        <v>598.07428571428545</v>
      </c>
      <c r="Q300" s="9">
        <f t="shared" si="318"/>
        <v>630.79999999999973</v>
      </c>
      <c r="R300" s="9">
        <f t="shared" si="318"/>
        <v>431.59999999999985</v>
      </c>
      <c r="S300" s="9">
        <f t="shared" si="318"/>
        <v>206.78857142857134</v>
      </c>
      <c r="T300" s="9">
        <f t="shared" si="318"/>
        <v>254.69142857142845</v>
      </c>
      <c r="V300">
        <f t="shared" si="304"/>
        <v>552.60649119165521</v>
      </c>
      <c r="W300">
        <f t="shared" si="297"/>
        <v>1387.1179586217597</v>
      </c>
      <c r="X300">
        <f t="shared" si="297"/>
        <v>1837.9621392322094</v>
      </c>
      <c r="Y300">
        <f t="shared" si="297"/>
        <v>854.17509104027624</v>
      </c>
      <c r="Z300">
        <f t="shared" si="297"/>
        <v>886.84246194223431</v>
      </c>
      <c r="AA300">
        <f t="shared" si="297"/>
        <v>620.50132694335707</v>
      </c>
      <c r="AB300">
        <f t="shared" si="297"/>
        <v>278.46073624555476</v>
      </c>
      <c r="AC300">
        <f t="shared" si="297"/>
        <v>339.71753876448258</v>
      </c>
      <c r="AE300">
        <f t="shared" si="305"/>
        <v>393.06792352782168</v>
      </c>
      <c r="AF300">
        <f t="shared" si="298"/>
        <v>986.65430894207248</v>
      </c>
      <c r="AG300">
        <f t="shared" si="298"/>
        <v>1307.3388986670432</v>
      </c>
      <c r="AH300">
        <f t="shared" si="298"/>
        <v>607.57308268379529</v>
      </c>
      <c r="AI300">
        <f t="shared" si="298"/>
        <v>630.80932013706183</v>
      </c>
      <c r="AJ300">
        <f t="shared" si="298"/>
        <v>590.5902543833663</v>
      </c>
      <c r="AK300">
        <f t="shared" si="298"/>
        <v>198.06858067128238</v>
      </c>
      <c r="AL300">
        <f t="shared" si="298"/>
        <v>241.64042528741453</v>
      </c>
      <c r="AN300">
        <f t="shared" si="306"/>
        <v>258.70614809265572</v>
      </c>
      <c r="AO300">
        <f t="shared" si="299"/>
        <v>649.38785509257559</v>
      </c>
      <c r="AP300">
        <f t="shared" si="299"/>
        <v>860.45334783443911</v>
      </c>
      <c r="AQ300">
        <f t="shared" si="299"/>
        <v>399.88735406128791</v>
      </c>
      <c r="AR300">
        <f t="shared" si="299"/>
        <v>415.18078587772402</v>
      </c>
      <c r="AS300">
        <f t="shared" si="299"/>
        <v>861.4103507172822</v>
      </c>
      <c r="AT300">
        <f t="shared" si="299"/>
        <v>130.36311664342662</v>
      </c>
      <c r="AU300">
        <f t="shared" si="299"/>
        <v>159.04086776786659</v>
      </c>
      <c r="AW300">
        <f t="shared" si="307"/>
        <v>142.66826985893593</v>
      </c>
      <c r="AX300">
        <f t="shared" si="300"/>
        <v>358.11689222121447</v>
      </c>
      <c r="AY300">
        <f t="shared" si="300"/>
        <v>474.51284530703265</v>
      </c>
      <c r="AZ300">
        <f t="shared" si="300"/>
        <v>220.5252459711887</v>
      </c>
      <c r="BA300">
        <f t="shared" si="300"/>
        <v>228.95909059970947</v>
      </c>
      <c r="BB300">
        <f t="shared" si="300"/>
        <v>1389.0703960232779</v>
      </c>
      <c r="BC300">
        <f t="shared" si="300"/>
        <v>71.891141521210386</v>
      </c>
      <c r="BD300">
        <f t="shared" si="300"/>
        <v>87.706015526074268</v>
      </c>
      <c r="BF300">
        <f t="shared" si="308"/>
        <v>58.214852087646648</v>
      </c>
      <c r="BG300">
        <f t="shared" si="301"/>
        <v>146.12724981776955</v>
      </c>
      <c r="BH300">
        <f t="shared" si="301"/>
        <v>193.62185530496959</v>
      </c>
      <c r="BI300">
        <f t="shared" si="301"/>
        <v>89.983880708009821</v>
      </c>
      <c r="BJ300">
        <f t="shared" si="301"/>
        <v>93.425255710769605</v>
      </c>
      <c r="BK300">
        <f t="shared" si="301"/>
        <v>1859.8681224236852</v>
      </c>
      <c r="BL300">
        <f t="shared" si="301"/>
        <v>29.334708931477248</v>
      </c>
      <c r="BM300">
        <f t="shared" si="301"/>
        <v>35.787864576304422</v>
      </c>
    </row>
    <row r="301" spans="1:65" hidden="1" x14ac:dyDescent="0.4">
      <c r="A301" s="9">
        <v>8</v>
      </c>
      <c r="B301" s="16">
        <f t="shared" ref="B301:I301" si="319">V301+AE301+AN301+AW301+BF301+B171</f>
        <v>1766.3642799592042</v>
      </c>
      <c r="C301" s="16">
        <f t="shared" si="319"/>
        <v>4426.1948709335029</v>
      </c>
      <c r="D301" s="16">
        <f t="shared" si="319"/>
        <v>5870.5304051234989</v>
      </c>
      <c r="E301" s="16">
        <f t="shared" si="319"/>
        <v>2758.5533870717004</v>
      </c>
      <c r="F301" s="16">
        <f t="shared" si="319"/>
        <v>2907.3879826468878</v>
      </c>
      <c r="G301" s="16">
        <f t="shared" si="319"/>
        <v>4921.3456962065347</v>
      </c>
      <c r="H301" s="16">
        <f t="shared" si="319"/>
        <v>953.73800213561799</v>
      </c>
      <c r="I301" s="16">
        <f t="shared" si="319"/>
        <v>1176.3216047665976</v>
      </c>
      <c r="J301" s="16">
        <f t="shared" si="295"/>
        <v>24780.436228843548</v>
      </c>
      <c r="L301" s="9">
        <v>8</v>
      </c>
      <c r="M301" s="9">
        <f t="shared" ref="M301:T301" si="320">M106</f>
        <v>454.32002134949562</v>
      </c>
      <c r="N301" s="9">
        <f t="shared" si="320"/>
        <v>1138.3334363924164</v>
      </c>
      <c r="O301" s="9">
        <f t="shared" si="320"/>
        <v>1509.8962791317815</v>
      </c>
      <c r="P301" s="9">
        <f t="shared" si="320"/>
        <v>709.91021923384642</v>
      </c>
      <c r="Q301" s="9">
        <f t="shared" si="320"/>
        <v>748.75542552023455</v>
      </c>
      <c r="R301" s="9">
        <f t="shared" si="320"/>
        <v>512.30634377700267</v>
      </c>
      <c r="S301" s="9">
        <f t="shared" si="320"/>
        <v>245.45666580964078</v>
      </c>
      <c r="T301" s="9">
        <f t="shared" si="320"/>
        <v>302.31704022884657</v>
      </c>
      <c r="V301">
        <f t="shared" si="304"/>
        <v>656.8357027958275</v>
      </c>
      <c r="W301">
        <f t="shared" si="297"/>
        <v>1648.7475513494214</v>
      </c>
      <c r="X301">
        <f t="shared" si="297"/>
        <v>2184.6271672114967</v>
      </c>
      <c r="Y301">
        <f t="shared" si="297"/>
        <v>1015.2843029843189</v>
      </c>
      <c r="Z301">
        <f t="shared" si="297"/>
        <v>1054.11319093062</v>
      </c>
      <c r="AA301">
        <f t="shared" si="297"/>
        <v>723.19175541666323</v>
      </c>
      <c r="AB301">
        <f t="shared" si="297"/>
        <v>330.98227456300003</v>
      </c>
      <c r="AC301">
        <f t="shared" si="297"/>
        <v>403.79295553560308</v>
      </c>
      <c r="AE301">
        <f t="shared" si="305"/>
        <v>472.83720735973839</v>
      </c>
      <c r="AF301">
        <f t="shared" si="298"/>
        <v>1186.886133781916</v>
      </c>
      <c r="AG301">
        <f t="shared" si="298"/>
        <v>1572.6505189496261</v>
      </c>
      <c r="AH301">
        <f t="shared" si="298"/>
        <v>730.87408686203571</v>
      </c>
      <c r="AI301">
        <f t="shared" si="298"/>
        <v>758.82589103964813</v>
      </c>
      <c r="AJ301">
        <f t="shared" si="298"/>
        <v>605.54579066336169</v>
      </c>
      <c r="AK301">
        <f t="shared" si="298"/>
        <v>238.26465845841858</v>
      </c>
      <c r="AL301">
        <f t="shared" si="298"/>
        <v>290.67898202594859</v>
      </c>
      <c r="AN301">
        <f t="shared" si="306"/>
        <v>325.88703581023867</v>
      </c>
      <c r="AO301">
        <f t="shared" si="299"/>
        <v>818.02108201732403</v>
      </c>
      <c r="AP301">
        <f t="shared" si="299"/>
        <v>1083.8961232507411</v>
      </c>
      <c r="AQ301">
        <f t="shared" si="299"/>
        <v>503.73021837254157</v>
      </c>
      <c r="AR301">
        <f t="shared" si="299"/>
        <v>522.99505300739293</v>
      </c>
      <c r="AS301">
        <f t="shared" si="299"/>
        <v>726.00030255032425</v>
      </c>
      <c r="AT301">
        <f t="shared" si="299"/>
        <v>164.21584865735448</v>
      </c>
      <c r="AU301">
        <f t="shared" si="299"/>
        <v>200.34064652764059</v>
      </c>
      <c r="AW301">
        <f t="shared" si="307"/>
        <v>200.68720897579584</v>
      </c>
      <c r="AX301">
        <f t="shared" si="300"/>
        <v>503.75237365689503</v>
      </c>
      <c r="AY301">
        <f t="shared" si="300"/>
        <v>667.48309657073594</v>
      </c>
      <c r="AZ301">
        <f t="shared" si="300"/>
        <v>310.20630001623829</v>
      </c>
      <c r="BA301">
        <f t="shared" si="300"/>
        <v>322.06993823871676</v>
      </c>
      <c r="BB301">
        <f t="shared" si="300"/>
        <v>1125.2403733702799</v>
      </c>
      <c r="BC301">
        <f t="shared" si="300"/>
        <v>101.1271290823185</v>
      </c>
      <c r="BD301">
        <f t="shared" si="300"/>
        <v>123.37344164697041</v>
      </c>
      <c r="BF301">
        <f t="shared" si="308"/>
        <v>100.44156097329127</v>
      </c>
      <c r="BG301">
        <f t="shared" si="301"/>
        <v>252.12207101949201</v>
      </c>
      <c r="BH301">
        <f t="shared" si="301"/>
        <v>334.06735030600112</v>
      </c>
      <c r="BI301">
        <f t="shared" si="301"/>
        <v>155.25456333959926</v>
      </c>
      <c r="BJ301">
        <f t="shared" si="301"/>
        <v>161.19217315523954</v>
      </c>
      <c r="BK301">
        <f t="shared" si="301"/>
        <v>1624.4692592234815</v>
      </c>
      <c r="BL301">
        <f t="shared" si="301"/>
        <v>50.612925226343819</v>
      </c>
      <c r="BM301">
        <f t="shared" si="301"/>
        <v>61.746940051189341</v>
      </c>
    </row>
    <row r="302" spans="1:65" hidden="1" x14ac:dyDescent="0.4">
      <c r="A302" s="9">
        <v>9</v>
      </c>
      <c r="B302" s="16">
        <f t="shared" ref="B302:I302" si="321">V302+AE302+AN302+AW302+BF302+B172</f>
        <v>2169.9848494543385</v>
      </c>
      <c r="C302" s="16">
        <f t="shared" si="321"/>
        <v>5437.6427851192939</v>
      </c>
      <c r="D302" s="16">
        <f t="shared" si="321"/>
        <v>7211.9684875025932</v>
      </c>
      <c r="E302" s="16">
        <f t="shared" si="321"/>
        <v>3388.7442893693174</v>
      </c>
      <c r="F302" s="16">
        <f t="shared" si="321"/>
        <v>3571.4151210456716</v>
      </c>
      <c r="G302" s="16">
        <f t="shared" si="321"/>
        <v>4613.7544308955639</v>
      </c>
      <c r="H302" s="16">
        <f t="shared" si="321"/>
        <v>1172.1716209906833</v>
      </c>
      <c r="I302" s="16">
        <f t="shared" si="321"/>
        <v>1446.4324870721816</v>
      </c>
      <c r="J302" s="16">
        <f t="shared" si="295"/>
        <v>29012.114071449647</v>
      </c>
      <c r="L302" s="9">
        <v>9</v>
      </c>
      <c r="M302" s="9">
        <f t="shared" ref="M302:T302" si="322">M107</f>
        <v>539.27485876332241</v>
      </c>
      <c r="N302" s="9">
        <f t="shared" si="322"/>
        <v>1351.1942557861682</v>
      </c>
      <c r="O302" s="9">
        <f t="shared" si="322"/>
        <v>1792.2368912059867</v>
      </c>
      <c r="P302" s="9">
        <f t="shared" si="322"/>
        <v>842.6587322187728</v>
      </c>
      <c r="Q302" s="9">
        <f t="shared" si="322"/>
        <v>888.7677350126628</v>
      </c>
      <c r="R302" s="9">
        <f t="shared" si="322"/>
        <v>608.10423974550622</v>
      </c>
      <c r="S302" s="9">
        <f t="shared" si="322"/>
        <v>291.35543794400076</v>
      </c>
      <c r="T302" s="9">
        <f t="shared" si="322"/>
        <v>358.84832609157888</v>
      </c>
      <c r="V302">
        <f t="shared" si="304"/>
        <v>780.10735982379572</v>
      </c>
      <c r="W302">
        <f t="shared" si="297"/>
        <v>1958.176289480645</v>
      </c>
      <c r="X302">
        <f t="shared" si="297"/>
        <v>2594.6271257158669</v>
      </c>
      <c r="Y302">
        <f t="shared" si="297"/>
        <v>1205.827810060192</v>
      </c>
      <c r="Z302">
        <f t="shared" si="297"/>
        <v>1251.9439105275546</v>
      </c>
      <c r="AA302">
        <f t="shared" si="297"/>
        <v>851.75422110411057</v>
      </c>
      <c r="AB302">
        <f t="shared" si="297"/>
        <v>393.09938125893376</v>
      </c>
      <c r="AC302">
        <f t="shared" si="297"/>
        <v>479.57480861274485</v>
      </c>
      <c r="AE302">
        <f t="shared" si="305"/>
        <v>564.83645507778294</v>
      </c>
      <c r="AF302">
        <f t="shared" si="298"/>
        <v>1417.8168425656686</v>
      </c>
      <c r="AG302">
        <f t="shared" si="298"/>
        <v>1878.6388430805616</v>
      </c>
      <c r="AH302">
        <f t="shared" si="298"/>
        <v>873.07919492317728</v>
      </c>
      <c r="AI302">
        <f t="shared" si="298"/>
        <v>906.46954098513424</v>
      </c>
      <c r="AJ302">
        <f t="shared" si="298"/>
        <v>664.36877304001246</v>
      </c>
      <c r="AK302">
        <f t="shared" si="298"/>
        <v>284.62346651070931</v>
      </c>
      <c r="AL302">
        <f t="shared" si="298"/>
        <v>347.23596878077586</v>
      </c>
      <c r="AN302">
        <f t="shared" si="306"/>
        <v>399.36212158498853</v>
      </c>
      <c r="AO302">
        <f t="shared" si="299"/>
        <v>1002.4536078996199</v>
      </c>
      <c r="AP302">
        <f t="shared" si="299"/>
        <v>1328.2733211001837</v>
      </c>
      <c r="AQ302">
        <f t="shared" si="299"/>
        <v>617.30215261728858</v>
      </c>
      <c r="AR302">
        <f t="shared" si="299"/>
        <v>640.91047202352047</v>
      </c>
      <c r="AS302">
        <f t="shared" si="299"/>
        <v>665.77304660684308</v>
      </c>
      <c r="AT302">
        <f t="shared" si="299"/>
        <v>201.24025355788655</v>
      </c>
      <c r="AU302">
        <f t="shared" si="299"/>
        <v>245.50981427679454</v>
      </c>
      <c r="AW302">
        <f t="shared" si="307"/>
        <v>263.28712239301728</v>
      </c>
      <c r="AX302">
        <f t="shared" si="300"/>
        <v>660.88672783710945</v>
      </c>
      <c r="AY302">
        <f t="shared" si="300"/>
        <v>875.68960991073845</v>
      </c>
      <c r="AZ302">
        <f t="shared" si="300"/>
        <v>406.96825919438999</v>
      </c>
      <c r="BA302">
        <f t="shared" si="300"/>
        <v>422.53249562305484</v>
      </c>
      <c r="BB302">
        <f t="shared" si="300"/>
        <v>925.62033796030209</v>
      </c>
      <c r="BC302">
        <f t="shared" si="300"/>
        <v>132.67148886983651</v>
      </c>
      <c r="BD302">
        <f t="shared" si="300"/>
        <v>161.8570440873055</v>
      </c>
      <c r="BF302">
        <f t="shared" si="308"/>
        <v>150.56438497454354</v>
      </c>
      <c r="BG302">
        <f t="shared" si="301"/>
        <v>377.93722233819346</v>
      </c>
      <c r="BH302">
        <f t="shared" si="301"/>
        <v>500.77522343836858</v>
      </c>
      <c r="BI302">
        <f t="shared" si="301"/>
        <v>232.73043167791877</v>
      </c>
      <c r="BJ302">
        <f t="shared" si="301"/>
        <v>241.63105569697814</v>
      </c>
      <c r="BK302">
        <f t="shared" si="301"/>
        <v>1374.8548162968805</v>
      </c>
      <c r="BL302">
        <f t="shared" si="301"/>
        <v>75.870027154331154</v>
      </c>
      <c r="BM302">
        <f t="shared" si="301"/>
        <v>92.560190849079873</v>
      </c>
    </row>
    <row r="303" spans="1:65" hidden="1" x14ac:dyDescent="0.4">
      <c r="A303" s="9">
        <v>10</v>
      </c>
      <c r="B303" s="16">
        <f t="shared" ref="B303:I303" si="323">V303+AE303+AN303+AW303+BF303+B173</f>
        <v>2633.3499834398358</v>
      </c>
      <c r="C303" s="16">
        <f t="shared" si="323"/>
        <v>6598.7875377918754</v>
      </c>
      <c r="D303" s="16">
        <f t="shared" si="323"/>
        <v>8751.9544156301745</v>
      </c>
      <c r="E303" s="16">
        <f t="shared" si="323"/>
        <v>4112.2912962122255</v>
      </c>
      <c r="F303" s="16">
        <f t="shared" si="323"/>
        <v>4333.9303327812422</v>
      </c>
      <c r="G303" s="16">
        <f t="shared" si="323"/>
        <v>4526.228560282485</v>
      </c>
      <c r="H303" s="16">
        <f t="shared" si="323"/>
        <v>1423.2473678938024</v>
      </c>
      <c r="I303" s="16">
        <f t="shared" si="323"/>
        <v>1757.1193104595461</v>
      </c>
      <c r="J303" s="16">
        <f t="shared" si="295"/>
        <v>34136.908804491184</v>
      </c>
      <c r="L303" s="9">
        <v>10</v>
      </c>
      <c r="M303" s="9">
        <f t="shared" ref="M303:T303" si="324">M108</f>
        <v>640.11568856324675</v>
      </c>
      <c r="N303" s="9">
        <f t="shared" si="324"/>
        <v>1603.8586397458298</v>
      </c>
      <c r="O303" s="9">
        <f t="shared" si="324"/>
        <v>2127.3733292771108</v>
      </c>
      <c r="P303" s="9">
        <f t="shared" si="324"/>
        <v>1000.2303386347636</v>
      </c>
      <c r="Q303" s="9">
        <f t="shared" si="324"/>
        <v>1054.9614198130337</v>
      </c>
      <c r="R303" s="9">
        <f t="shared" si="324"/>
        <v>721.81570829312841</v>
      </c>
      <c r="S303" s="9">
        <f t="shared" si="324"/>
        <v>345.8369767206637</v>
      </c>
      <c r="T303" s="9">
        <f t="shared" si="324"/>
        <v>425.95058830045042</v>
      </c>
      <c r="V303">
        <f t="shared" si="304"/>
        <v>926.2061372429805</v>
      </c>
      <c r="W303">
        <f t="shared" si="297"/>
        <v>2324.9042254008718</v>
      </c>
      <c r="X303">
        <f t="shared" si="297"/>
        <v>3080.5497953999006</v>
      </c>
      <c r="Y303">
        <f t="shared" si="297"/>
        <v>1431.6556613288162</v>
      </c>
      <c r="Z303">
        <f t="shared" si="297"/>
        <v>1486.4084011161101</v>
      </c>
      <c r="AA303">
        <f t="shared" si="297"/>
        <v>1007.6918204150863</v>
      </c>
      <c r="AB303">
        <f t="shared" si="297"/>
        <v>466.71916997511812</v>
      </c>
      <c r="AC303">
        <f t="shared" si="297"/>
        <v>569.38974541219693</v>
      </c>
      <c r="AE303">
        <f t="shared" si="305"/>
        <v>672.47190745078933</v>
      </c>
      <c r="AF303">
        <f t="shared" si="298"/>
        <v>1687.9965660231569</v>
      </c>
      <c r="AG303">
        <f t="shared" si="298"/>
        <v>2236.6329843982139</v>
      </c>
      <c r="AH303">
        <f t="shared" si="298"/>
        <v>1039.4535024916845</v>
      </c>
      <c r="AI303">
        <f t="shared" si="298"/>
        <v>1079.2067257563444</v>
      </c>
      <c r="AJ303">
        <f t="shared" si="298"/>
        <v>758.06149707206146</v>
      </c>
      <c r="AK303">
        <f t="shared" si="298"/>
        <v>338.86142388482153</v>
      </c>
      <c r="AL303">
        <f t="shared" si="298"/>
        <v>413.40538869676027</v>
      </c>
      <c r="AN303">
        <f t="shared" si="306"/>
        <v>482.09928833138576</v>
      </c>
      <c r="AO303">
        <f t="shared" si="299"/>
        <v>1210.1352252326442</v>
      </c>
      <c r="AP303">
        <f t="shared" si="299"/>
        <v>1603.4560820903728</v>
      </c>
      <c r="AQ303">
        <f t="shared" si="299"/>
        <v>745.19067377023305</v>
      </c>
      <c r="AR303">
        <f t="shared" si="299"/>
        <v>773.69000650432736</v>
      </c>
      <c r="AS303">
        <f t="shared" si="299"/>
        <v>665.07090982342777</v>
      </c>
      <c r="AT303">
        <f t="shared" si="299"/>
        <v>242.93186003429796</v>
      </c>
      <c r="AU303">
        <f t="shared" si="299"/>
        <v>296.3728915287852</v>
      </c>
      <c r="AW303">
        <f t="shared" si="307"/>
        <v>331.32462198900288</v>
      </c>
      <c r="AX303">
        <f t="shared" si="300"/>
        <v>831.67016786836462</v>
      </c>
      <c r="AY303">
        <f t="shared" si="300"/>
        <v>1101.9814655054611</v>
      </c>
      <c r="AZ303">
        <f t="shared" si="300"/>
        <v>512.13520590583937</v>
      </c>
      <c r="BA303">
        <f t="shared" si="300"/>
        <v>531.7214838232876</v>
      </c>
      <c r="BB303">
        <f t="shared" si="300"/>
        <v>795.6966922835727</v>
      </c>
      <c r="BC303">
        <f t="shared" si="300"/>
        <v>166.95587121386154</v>
      </c>
      <c r="BD303">
        <f t="shared" si="300"/>
        <v>203.68342918205005</v>
      </c>
      <c r="BF303">
        <f t="shared" si="308"/>
        <v>206.92575368378041</v>
      </c>
      <c r="BG303">
        <f t="shared" si="301"/>
        <v>519.4119750876514</v>
      </c>
      <c r="BH303">
        <f t="shared" si="301"/>
        <v>688.23241667455352</v>
      </c>
      <c r="BI303">
        <f t="shared" si="301"/>
        <v>319.84934543615435</v>
      </c>
      <c r="BJ303">
        <f t="shared" si="301"/>
        <v>332.08177566001649</v>
      </c>
      <c r="BK303">
        <f t="shared" si="301"/>
        <v>1150.2375771285913</v>
      </c>
      <c r="BL303">
        <f t="shared" si="301"/>
        <v>104.27075801208385</v>
      </c>
      <c r="BM303">
        <f t="shared" si="301"/>
        <v>127.20861746819268</v>
      </c>
    </row>
    <row r="304" spans="1:65" hidden="1" x14ac:dyDescent="0.4">
      <c r="A304" s="9">
        <v>11</v>
      </c>
      <c r="B304" s="16">
        <f t="shared" ref="B304:I304" si="325">V304+AE304+AN304+AW304+BF304+B174</f>
        <v>3169.2053009840042</v>
      </c>
      <c r="C304" s="16">
        <f t="shared" si="325"/>
        <v>7941.5665474819689</v>
      </c>
      <c r="D304" s="16">
        <f t="shared" si="325"/>
        <v>10532.84858212252</v>
      </c>
      <c r="E304" s="16">
        <f t="shared" si="325"/>
        <v>4949.1018797200422</v>
      </c>
      <c r="F304" s="16">
        <f t="shared" si="325"/>
        <v>5215.9173658846175</v>
      </c>
      <c r="G304" s="16">
        <f t="shared" si="325"/>
        <v>4664.0598076468468</v>
      </c>
      <c r="H304" s="16">
        <f t="shared" si="325"/>
        <v>1713.8562169096751</v>
      </c>
      <c r="I304" s="16">
        <f t="shared" si="325"/>
        <v>2116.9098224097879</v>
      </c>
      <c r="J304" s="16">
        <f t="shared" si="295"/>
        <v>40303.465523159466</v>
      </c>
      <c r="L304" s="9">
        <v>11</v>
      </c>
      <c r="M304" s="9">
        <f t="shared" ref="M304:T304" si="326">M109</f>
        <v>759.81308619586548</v>
      </c>
      <c r="N304" s="9">
        <f t="shared" si="326"/>
        <v>1903.7695914349933</v>
      </c>
      <c r="O304" s="9">
        <f t="shared" si="326"/>
        <v>2525.1780634167435</v>
      </c>
      <c r="P304" s="9">
        <f t="shared" si="326"/>
        <v>1187.2667926802806</v>
      </c>
      <c r="Q304" s="9">
        <f t="shared" si="326"/>
        <v>1252.2322238420088</v>
      </c>
      <c r="R304" s="9">
        <f t="shared" si="326"/>
        <v>856.79046894453245</v>
      </c>
      <c r="S304" s="9">
        <f t="shared" si="326"/>
        <v>410.50620270309463</v>
      </c>
      <c r="T304" s="9">
        <f t="shared" si="326"/>
        <v>505.60052947605914</v>
      </c>
      <c r="V304">
        <f t="shared" si="304"/>
        <v>1099.5124873479558</v>
      </c>
      <c r="W304">
        <f t="shared" si="297"/>
        <v>2759.9268941636005</v>
      </c>
      <c r="X304">
        <f t="shared" si="297"/>
        <v>3656.9645047070226</v>
      </c>
      <c r="Y304">
        <f t="shared" si="297"/>
        <v>1699.5388109812041</v>
      </c>
      <c r="Z304">
        <f t="shared" si="297"/>
        <v>1764.5365676273032</v>
      </c>
      <c r="AA304">
        <f t="shared" si="297"/>
        <v>1194.4561205078376</v>
      </c>
      <c r="AB304">
        <f t="shared" si="297"/>
        <v>554.04896905546241</v>
      </c>
      <c r="AC304">
        <f t="shared" si="297"/>
        <v>675.93067037121773</v>
      </c>
      <c r="AE304">
        <f t="shared" si="305"/>
        <v>799.33902234688503</v>
      </c>
      <c r="AF304">
        <f t="shared" si="298"/>
        <v>2006.4503957120144</v>
      </c>
      <c r="AG304">
        <f t="shared" si="298"/>
        <v>2658.591389899057</v>
      </c>
      <c r="AH304">
        <f t="shared" si="298"/>
        <v>1235.5545819102504</v>
      </c>
      <c r="AI304">
        <f t="shared" si="298"/>
        <v>1282.8075634362274</v>
      </c>
      <c r="AJ304">
        <f t="shared" si="298"/>
        <v>882.87665874357401</v>
      </c>
      <c r="AK304">
        <f t="shared" si="298"/>
        <v>402.79029692996983</v>
      </c>
      <c r="AL304">
        <f t="shared" si="298"/>
        <v>491.39756705447854</v>
      </c>
      <c r="AN304">
        <f t="shared" si="306"/>
        <v>577.28559789108749</v>
      </c>
      <c r="AO304">
        <f t="shared" si="299"/>
        <v>1449.0658956279008</v>
      </c>
      <c r="AP304">
        <f t="shared" si="299"/>
        <v>1920.0445332442937</v>
      </c>
      <c r="AQ304">
        <f t="shared" si="299"/>
        <v>892.32208813095895</v>
      </c>
      <c r="AR304">
        <f t="shared" si="299"/>
        <v>926.4483661303359</v>
      </c>
      <c r="AS304">
        <f t="shared" si="299"/>
        <v>711.56620344774456</v>
      </c>
      <c r="AT304">
        <f t="shared" si="299"/>
        <v>290.89664195955976</v>
      </c>
      <c r="AU304">
        <f t="shared" si="299"/>
        <v>354.88914011277274</v>
      </c>
      <c r="AW304">
        <f t="shared" si="307"/>
        <v>406.71195516019429</v>
      </c>
      <c r="AX304">
        <f t="shared" si="300"/>
        <v>1020.9026965505044</v>
      </c>
      <c r="AY304">
        <f t="shared" si="300"/>
        <v>1352.7187737979168</v>
      </c>
      <c r="AZ304">
        <f t="shared" si="300"/>
        <v>628.66293983803621</v>
      </c>
      <c r="BA304">
        <f t="shared" si="300"/>
        <v>652.70574516380748</v>
      </c>
      <c r="BB304">
        <f t="shared" si="300"/>
        <v>730.38380105350029</v>
      </c>
      <c r="BC304">
        <f t="shared" si="300"/>
        <v>204.94386562407976</v>
      </c>
      <c r="BD304">
        <f t="shared" si="300"/>
        <v>250.02816035541764</v>
      </c>
      <c r="BF304">
        <f t="shared" si="308"/>
        <v>269.12518783639166</v>
      </c>
      <c r="BG304">
        <f t="shared" si="301"/>
        <v>675.54107147800801</v>
      </c>
      <c r="BH304">
        <f t="shared" si="301"/>
        <v>895.10694109000747</v>
      </c>
      <c r="BI304">
        <f t="shared" si="301"/>
        <v>415.99227567099683</v>
      </c>
      <c r="BJ304">
        <f t="shared" si="301"/>
        <v>431.90162974165207</v>
      </c>
      <c r="BK304">
        <f t="shared" si="301"/>
        <v>972.96713470608199</v>
      </c>
      <c r="BL304">
        <f t="shared" si="301"/>
        <v>135.61331461297269</v>
      </c>
      <c r="BM304">
        <f t="shared" si="301"/>
        <v>165.44602332512136</v>
      </c>
    </row>
    <row r="305" spans="1:65" hidden="1" x14ac:dyDescent="0.4">
      <c r="A305" s="9">
        <v>12</v>
      </c>
      <c r="B305" s="16">
        <f t="shared" ref="B305:I305" si="327">V305+AE305+AN305+AW305+BF305+B175</f>
        <v>3793.4637748000296</v>
      </c>
      <c r="C305" s="16">
        <f t="shared" si="327"/>
        <v>9505.8569026375699</v>
      </c>
      <c r="D305" s="16">
        <f t="shared" si="327"/>
        <v>12607.539410630057</v>
      </c>
      <c r="E305" s="16">
        <f t="shared" si="327"/>
        <v>5924.0197752125114</v>
      </c>
      <c r="F305" s="16">
        <f t="shared" si="327"/>
        <v>6243.5478073008553</v>
      </c>
      <c r="G305" s="16">
        <f t="shared" si="327"/>
        <v>5024.6673438066618</v>
      </c>
      <c r="H305" s="16">
        <f t="shared" si="327"/>
        <v>2052.5801035316622</v>
      </c>
      <c r="I305" s="16">
        <f t="shared" si="327"/>
        <v>2536.4154320252078</v>
      </c>
      <c r="J305" s="16">
        <f t="shared" si="295"/>
        <v>47688.090549944558</v>
      </c>
      <c r="L305" s="9">
        <v>12</v>
      </c>
      <c r="M305" s="9">
        <f t="shared" ref="M305:T305" si="328">M110</f>
        <v>901.89310505774915</v>
      </c>
      <c r="N305" s="9">
        <f t="shared" si="328"/>
        <v>2259.7619063528728</v>
      </c>
      <c r="O305" s="9">
        <f t="shared" si="328"/>
        <v>2997.3696502662751</v>
      </c>
      <c r="P305" s="9">
        <f t="shared" si="328"/>
        <v>1409.2778258709066</v>
      </c>
      <c r="Q305" s="9">
        <f t="shared" si="328"/>
        <v>1486.3913627345803</v>
      </c>
      <c r="R305" s="9">
        <f t="shared" si="328"/>
        <v>1017.0046166078708</v>
      </c>
      <c r="S305" s="9">
        <f t="shared" si="328"/>
        <v>487.26814597915569</v>
      </c>
      <c r="T305" s="9">
        <f t="shared" si="328"/>
        <v>600.14448254772151</v>
      </c>
      <c r="V305">
        <f t="shared" si="304"/>
        <v>1305.1700121007693</v>
      </c>
      <c r="W305">
        <f t="shared" si="297"/>
        <v>3276.1554409820792</v>
      </c>
      <c r="X305">
        <f t="shared" si="297"/>
        <v>4340.9788081379738</v>
      </c>
      <c r="Y305">
        <f t="shared" si="297"/>
        <v>2017.4278291685191</v>
      </c>
      <c r="Z305">
        <f t="shared" si="297"/>
        <v>2094.5830445976144</v>
      </c>
      <c r="AA305">
        <f t="shared" si="297"/>
        <v>1416.9778095912932</v>
      </c>
      <c r="AB305">
        <f t="shared" si="297"/>
        <v>657.68066117260287</v>
      </c>
      <c r="AC305">
        <f t="shared" si="297"/>
        <v>802.35963791150425</v>
      </c>
      <c r="AE305">
        <f t="shared" si="305"/>
        <v>949.42575484742042</v>
      </c>
      <c r="AF305">
        <f t="shared" si="298"/>
        <v>2383.1886449378076</v>
      </c>
      <c r="AG305">
        <f t="shared" si="298"/>
        <v>3157.7779473030396</v>
      </c>
      <c r="AH305">
        <f t="shared" si="298"/>
        <v>1467.5466964457271</v>
      </c>
      <c r="AI305">
        <f t="shared" si="298"/>
        <v>1523.6720655317654</v>
      </c>
      <c r="AJ305">
        <f t="shared" si="298"/>
        <v>1038.666389625706</v>
      </c>
      <c r="AK305">
        <f t="shared" si="298"/>
        <v>478.41963299271606</v>
      </c>
      <c r="AL305">
        <f t="shared" si="298"/>
        <v>583.66411871284811</v>
      </c>
      <c r="AN305">
        <f t="shared" si="306"/>
        <v>688.31231011898626</v>
      </c>
      <c r="AO305">
        <f t="shared" si="299"/>
        <v>1727.7581456699575</v>
      </c>
      <c r="AP305">
        <f t="shared" si="299"/>
        <v>2289.3179615716754</v>
      </c>
      <c r="AQ305">
        <f t="shared" si="299"/>
        <v>1063.9383350206047</v>
      </c>
      <c r="AR305">
        <f t="shared" si="299"/>
        <v>1104.6279647832816</v>
      </c>
      <c r="AS305">
        <f t="shared" si="299"/>
        <v>797.22143109565923</v>
      </c>
      <c r="AT305">
        <f t="shared" si="299"/>
        <v>346.84346944476476</v>
      </c>
      <c r="AU305">
        <f t="shared" si="299"/>
        <v>423.14335358362564</v>
      </c>
      <c r="AW305">
        <f t="shared" si="307"/>
        <v>491.99877652564089</v>
      </c>
      <c r="AX305">
        <f t="shared" si="300"/>
        <v>1234.9842960892024</v>
      </c>
      <c r="AY305">
        <f t="shared" si="300"/>
        <v>1636.3816535211054</v>
      </c>
      <c r="AZ305">
        <f t="shared" si="300"/>
        <v>760.49251398449758</v>
      </c>
      <c r="BA305">
        <f t="shared" si="300"/>
        <v>789.57705564707157</v>
      </c>
      <c r="BB305">
        <f t="shared" si="300"/>
        <v>720.97500225062242</v>
      </c>
      <c r="BC305">
        <f t="shared" si="300"/>
        <v>247.92025379181973</v>
      </c>
      <c r="BD305">
        <f t="shared" si="300"/>
        <v>302.45865023409522</v>
      </c>
      <c r="BF305">
        <f t="shared" si="308"/>
        <v>337.91857149829298</v>
      </c>
      <c r="BG305">
        <f t="shared" si="301"/>
        <v>848.22188401425626</v>
      </c>
      <c r="BH305">
        <f t="shared" si="301"/>
        <v>1123.9128574439624</v>
      </c>
      <c r="BI305">
        <f t="shared" si="301"/>
        <v>522.32760775451652</v>
      </c>
      <c r="BJ305">
        <f t="shared" si="301"/>
        <v>542.30368745272972</v>
      </c>
      <c r="BK305">
        <f t="shared" si="301"/>
        <v>851.67546787979109</v>
      </c>
      <c r="BL305">
        <f t="shared" si="301"/>
        <v>170.27859011852621</v>
      </c>
      <c r="BM305">
        <f t="shared" si="301"/>
        <v>207.7370918402695</v>
      </c>
    </row>
    <row r="306" spans="1:65" hidden="1" x14ac:dyDescent="0.4">
      <c r="A306" s="9">
        <v>13</v>
      </c>
      <c r="B306" s="16">
        <f t="shared" ref="B306:I306" si="329">V306+AE306+AN306+AW306+BF306+B176</f>
        <v>4525.18178794293</v>
      </c>
      <c r="C306" s="16">
        <f t="shared" si="329"/>
        <v>11339.413703686298</v>
      </c>
      <c r="D306" s="16">
        <f t="shared" si="329"/>
        <v>15039.362710359479</v>
      </c>
      <c r="E306" s="16">
        <f t="shared" si="329"/>
        <v>7066.7938506337687</v>
      </c>
      <c r="F306" s="16">
        <f t="shared" si="329"/>
        <v>7448.1580532250437</v>
      </c>
      <c r="G306" s="16">
        <f t="shared" si="329"/>
        <v>5605.079315103565</v>
      </c>
      <c r="H306" s="16">
        <f t="shared" si="329"/>
        <v>2449.6968961631792</v>
      </c>
      <c r="I306" s="16">
        <f t="shared" si="329"/>
        <v>3028.3425409491156</v>
      </c>
      <c r="J306" s="16">
        <f t="shared" si="295"/>
        <v>56502.028858063379</v>
      </c>
      <c r="L306" s="9">
        <v>13</v>
      </c>
      <c r="M306" s="9">
        <f t="shared" ref="M306:T306" si="330">M111</f>
        <v>1070.5411471960699</v>
      </c>
      <c r="N306" s="9">
        <f t="shared" si="330"/>
        <v>2682.3224282905235</v>
      </c>
      <c r="O306" s="9">
        <f t="shared" si="330"/>
        <v>3557.857939008501</v>
      </c>
      <c r="P306" s="9">
        <f t="shared" si="330"/>
        <v>1672.8034530535861</v>
      </c>
      <c r="Q306" s="9">
        <f t="shared" si="330"/>
        <v>1764.3367109922835</v>
      </c>
      <c r="R306" s="9">
        <f t="shared" si="330"/>
        <v>1207.1777496262994</v>
      </c>
      <c r="S306" s="9">
        <f t="shared" si="330"/>
        <v>578.38406465611706</v>
      </c>
      <c r="T306" s="9">
        <f t="shared" si="330"/>
        <v>712.36752917507988</v>
      </c>
      <c r="V306">
        <f t="shared" si="304"/>
        <v>1549.2561500298496</v>
      </c>
      <c r="W306">
        <f t="shared" si="297"/>
        <v>3888.8450687168893</v>
      </c>
      <c r="X306">
        <f t="shared" si="297"/>
        <v>5152.8061886988535</v>
      </c>
      <c r="Y306">
        <f t="shared" si="297"/>
        <v>2394.7167362127402</v>
      </c>
      <c r="Z306">
        <f t="shared" si="297"/>
        <v>2486.3011205474718</v>
      </c>
      <c r="AA306">
        <f t="shared" si="297"/>
        <v>1681.5264323562228</v>
      </c>
      <c r="AB306">
        <f t="shared" si="297"/>
        <v>780.67669317450122</v>
      </c>
      <c r="AC306">
        <f t="shared" si="297"/>
        <v>952.41278304373668</v>
      </c>
      <c r="AE306">
        <f t="shared" si="305"/>
        <v>1127.2978834740948</v>
      </c>
      <c r="AF306">
        <f t="shared" si="298"/>
        <v>2829.6720429599436</v>
      </c>
      <c r="AG306">
        <f t="shared" si="298"/>
        <v>3749.3783777205067</v>
      </c>
      <c r="AH306">
        <f t="shared" si="298"/>
        <v>1742.487262807123</v>
      </c>
      <c r="AI306">
        <f t="shared" si="298"/>
        <v>1809.1275550646899</v>
      </c>
      <c r="AJ306">
        <f t="shared" si="298"/>
        <v>1227.8220996084997</v>
      </c>
      <c r="AK306">
        <f t="shared" si="298"/>
        <v>568.05014708265946</v>
      </c>
      <c r="AL306">
        <f t="shared" si="298"/>
        <v>693.01187831217612</v>
      </c>
      <c r="AN306">
        <f t="shared" si="306"/>
        <v>818.86903248320345</v>
      </c>
      <c r="AO306">
        <f t="shared" si="299"/>
        <v>2055.4733953038826</v>
      </c>
      <c r="AP306">
        <f t="shared" si="299"/>
        <v>2723.5479544373575</v>
      </c>
      <c r="AQ306">
        <f t="shared" si="299"/>
        <v>1265.7425157331659</v>
      </c>
      <c r="AR306">
        <f t="shared" si="299"/>
        <v>1314.1500151575235</v>
      </c>
      <c r="AS306">
        <f t="shared" si="299"/>
        <v>917.94391036068259</v>
      </c>
      <c r="AT306">
        <f t="shared" si="299"/>
        <v>412.63155121874041</v>
      </c>
      <c r="AU306">
        <f t="shared" si="299"/>
        <v>503.40373614823682</v>
      </c>
      <c r="AW306">
        <f t="shared" si="307"/>
        <v>590.15554332231363</v>
      </c>
      <c r="AX306">
        <f t="shared" si="300"/>
        <v>1481.3712208795798</v>
      </c>
      <c r="AY306">
        <f t="shared" si="300"/>
        <v>1962.8498075463904</v>
      </c>
      <c r="AZ306">
        <f t="shared" si="300"/>
        <v>912.21542450255106</v>
      </c>
      <c r="BA306">
        <f t="shared" si="300"/>
        <v>947.10251021517661</v>
      </c>
      <c r="BB306">
        <f t="shared" si="300"/>
        <v>759.098216673141</v>
      </c>
      <c r="BC306">
        <f t="shared" si="300"/>
        <v>297.38186161829225</v>
      </c>
      <c r="BD306">
        <f t="shared" si="300"/>
        <v>362.80100190886043</v>
      </c>
      <c r="BF306">
        <f t="shared" si="308"/>
        <v>414.95867401196699</v>
      </c>
      <c r="BG306">
        <f t="shared" si="301"/>
        <v>1041.6030900517292</v>
      </c>
      <c r="BH306">
        <f t="shared" si="301"/>
        <v>1380.1472554825339</v>
      </c>
      <c r="BI306">
        <f t="shared" si="301"/>
        <v>641.41006086950711</v>
      </c>
      <c r="BJ306">
        <f t="shared" si="301"/>
        <v>665.94037154990065</v>
      </c>
      <c r="BK306">
        <f t="shared" si="301"/>
        <v>786.3252350652067</v>
      </c>
      <c r="BL306">
        <f t="shared" si="301"/>
        <v>209.09942195517297</v>
      </c>
      <c r="BM306">
        <f t="shared" si="301"/>
        <v>255.09787103718236</v>
      </c>
    </row>
    <row r="307" spans="1:65" hidden="1" x14ac:dyDescent="0.4">
      <c r="A307" s="9">
        <v>14</v>
      </c>
      <c r="B307" s="16">
        <f t="shared" ref="B307:I307" si="331">V307+AE307+AN307+AW307+BF307+B177</f>
        <v>5386.768779627314</v>
      </c>
      <c r="C307" s="16">
        <f t="shared" si="331"/>
        <v>13498.394288282028</v>
      </c>
      <c r="D307" s="16">
        <f t="shared" si="331"/>
        <v>17902.797768501587</v>
      </c>
      <c r="E307" s="16">
        <f t="shared" si="331"/>
        <v>8412.4096552615938</v>
      </c>
      <c r="F307" s="16">
        <f t="shared" si="331"/>
        <v>8866.6051070141093</v>
      </c>
      <c r="G307" s="16">
        <f t="shared" si="331"/>
        <v>6407.0084577159951</v>
      </c>
      <c r="H307" s="16">
        <f t="shared" si="331"/>
        <v>2917.3059160144321</v>
      </c>
      <c r="I307" s="16">
        <f t="shared" si="331"/>
        <v>3607.6517678562514</v>
      </c>
      <c r="J307" s="16">
        <f t="shared" si="295"/>
        <v>66998.941740273309</v>
      </c>
      <c r="L307" s="9">
        <v>14</v>
      </c>
      <c r="M307" s="9">
        <f t="shared" ref="M307:T307" si="332">M112</f>
        <v>1270.7252571428562</v>
      </c>
      <c r="N307" s="9">
        <f t="shared" si="332"/>
        <v>3183.8989714285676</v>
      </c>
      <c r="O307" s="9">
        <f t="shared" si="332"/>
        <v>4223.1538285714269</v>
      </c>
      <c r="P307" s="9">
        <f t="shared" si="332"/>
        <v>1985.6066285714269</v>
      </c>
      <c r="Q307" s="9">
        <f t="shared" si="332"/>
        <v>2094.255999999998</v>
      </c>
      <c r="R307" s="9">
        <f t="shared" si="332"/>
        <v>1432.9119999999989</v>
      </c>
      <c r="S307" s="9">
        <f t="shared" si="332"/>
        <v>686.53805714285659</v>
      </c>
      <c r="T307" s="9">
        <f t="shared" si="332"/>
        <v>845.57554285714207</v>
      </c>
      <c r="V307">
        <f t="shared" si="304"/>
        <v>1838.9707889687293</v>
      </c>
      <c r="W307">
        <f t="shared" si="297"/>
        <v>4616.0684816759722</v>
      </c>
      <c r="X307">
        <f t="shared" si="297"/>
        <v>6116.3933814636857</v>
      </c>
      <c r="Y307">
        <f t="shared" si="297"/>
        <v>2842.5345451524686</v>
      </c>
      <c r="Z307">
        <f t="shared" si="297"/>
        <v>2951.2454303821396</v>
      </c>
      <c r="AA307">
        <f t="shared" si="297"/>
        <v>1995.7523220686896</v>
      </c>
      <c r="AB307">
        <f t="shared" si="297"/>
        <v>926.66511883715987</v>
      </c>
      <c r="AC307">
        <f t="shared" si="297"/>
        <v>1130.5162719696796</v>
      </c>
      <c r="AE307">
        <f t="shared" si="305"/>
        <v>1338.2770167519723</v>
      </c>
      <c r="AF307">
        <f t="shared" si="298"/>
        <v>3359.2585558384167</v>
      </c>
      <c r="AG307">
        <f t="shared" si="298"/>
        <v>4451.0922832096803</v>
      </c>
      <c r="AH307">
        <f t="shared" si="298"/>
        <v>2068.6019995099314</v>
      </c>
      <c r="AI307">
        <f t="shared" si="298"/>
        <v>2147.7143378060809</v>
      </c>
      <c r="AJ307">
        <f t="shared" si="298"/>
        <v>1454.6742659823615</v>
      </c>
      <c r="AK307">
        <f t="shared" si="298"/>
        <v>674.3634201285804</v>
      </c>
      <c r="AL307">
        <f t="shared" si="298"/>
        <v>822.71233067795629</v>
      </c>
      <c r="AN307">
        <f t="shared" si="306"/>
        <v>973.08345797864911</v>
      </c>
      <c r="AO307">
        <f t="shared" si="299"/>
        <v>2442.5727191319129</v>
      </c>
      <c r="AP307">
        <f t="shared" si="299"/>
        <v>3236.4631660789319</v>
      </c>
      <c r="AQ307">
        <f t="shared" si="299"/>
        <v>1504.1148892701447</v>
      </c>
      <c r="AR307">
        <f t="shared" si="299"/>
        <v>1561.6387851111067</v>
      </c>
      <c r="AS307">
        <f t="shared" si="299"/>
        <v>1072.883004984591</v>
      </c>
      <c r="AT307">
        <f t="shared" si="299"/>
        <v>490.34084915069991</v>
      </c>
      <c r="AU307">
        <f t="shared" si="299"/>
        <v>598.20780723020653</v>
      </c>
      <c r="AW307">
        <f t="shared" si="307"/>
        <v>704.51228790275854</v>
      </c>
      <c r="AX307">
        <f t="shared" si="300"/>
        <v>1768.4223080917313</v>
      </c>
      <c r="AY307">
        <f t="shared" si="300"/>
        <v>2343.1988809918739</v>
      </c>
      <c r="AZ307">
        <f t="shared" si="300"/>
        <v>1088.9789701178584</v>
      </c>
      <c r="BA307">
        <f t="shared" si="300"/>
        <v>1130.6262626863502</v>
      </c>
      <c r="BB307">
        <f t="shared" si="300"/>
        <v>838.52106351691191</v>
      </c>
      <c r="BC307">
        <f t="shared" si="300"/>
        <v>355.00670641851627</v>
      </c>
      <c r="BD307">
        <f t="shared" si="300"/>
        <v>433.10236902854865</v>
      </c>
      <c r="BF307">
        <f t="shared" si="308"/>
        <v>502.55710866714031</v>
      </c>
      <c r="BG307">
        <f t="shared" si="301"/>
        <v>1261.4871554656547</v>
      </c>
      <c r="BH307">
        <f t="shared" si="301"/>
        <v>1671.4985315144622</v>
      </c>
      <c r="BI307">
        <f t="shared" si="301"/>
        <v>776.8127426860292</v>
      </c>
      <c r="BJ307">
        <f t="shared" si="301"/>
        <v>806.52144088253863</v>
      </c>
      <c r="BK307">
        <f t="shared" si="301"/>
        <v>772.71172586917385</v>
      </c>
      <c r="BL307">
        <f t="shared" si="301"/>
        <v>253.24064178673262</v>
      </c>
      <c r="BM307">
        <f t="shared" si="301"/>
        <v>308.94943647302136</v>
      </c>
    </row>
    <row r="308" spans="1:65" hidden="1" x14ac:dyDescent="0.4">
      <c r="A308" s="9">
        <v>15</v>
      </c>
      <c r="B308" s="16">
        <f t="shared" ref="B308:I308" si="333">V308+AE308+AN308+AW308+BF308+B178</f>
        <v>6404.439135400974</v>
      </c>
      <c r="C308" s="16">
        <f t="shared" si="333"/>
        <v>16048.490015996698</v>
      </c>
      <c r="D308" s="16">
        <f t="shared" si="333"/>
        <v>21284.968895919606</v>
      </c>
      <c r="E308" s="16">
        <f t="shared" si="333"/>
        <v>10001.797250243178</v>
      </c>
      <c r="F308" s="16">
        <f t="shared" si="333"/>
        <v>10542.015772361523</v>
      </c>
      <c r="G308" s="16">
        <f t="shared" si="333"/>
        <v>7439.8150928236118</v>
      </c>
      <c r="H308" s="16">
        <f t="shared" si="333"/>
        <v>3469.5790008506783</v>
      </c>
      <c r="I308" s="16">
        <f t="shared" si="333"/>
        <v>4291.8712688241158</v>
      </c>
      <c r="J308" s="16">
        <f t="shared" si="295"/>
        <v>79482.976432420386</v>
      </c>
      <c r="L308" s="9">
        <v>15</v>
      </c>
      <c r="M308" s="9">
        <f t="shared" ref="M308:T308" si="334">M113</f>
        <v>1508.3424708803252</v>
      </c>
      <c r="N308" s="9">
        <f t="shared" si="334"/>
        <v>3779.2670088228206</v>
      </c>
      <c r="O308" s="9">
        <f t="shared" si="334"/>
        <v>5012.855646717514</v>
      </c>
      <c r="P308" s="9">
        <f t="shared" si="334"/>
        <v>2356.9019278563692</v>
      </c>
      <c r="Q308" s="9">
        <f t="shared" si="334"/>
        <v>2485.8680127271773</v>
      </c>
      <c r="R308" s="9">
        <f t="shared" si="334"/>
        <v>1700.857061339648</v>
      </c>
      <c r="S308" s="9">
        <f t="shared" si="334"/>
        <v>814.91613048800707</v>
      </c>
      <c r="T308" s="9">
        <f t="shared" si="334"/>
        <v>1003.6925735597702</v>
      </c>
      <c r="V308">
        <f t="shared" si="304"/>
        <v>2182.8531523883639</v>
      </c>
      <c r="W308">
        <f t="shared" si="297"/>
        <v>5479.2603000059426</v>
      </c>
      <c r="X308">
        <f t="shared" si="297"/>
        <v>7260.1417347485431</v>
      </c>
      <c r="Y308">
        <f t="shared" si="297"/>
        <v>3374.0805073573138</v>
      </c>
      <c r="Z308">
        <f t="shared" si="297"/>
        <v>3503.1200222566185</v>
      </c>
      <c r="AA308">
        <f t="shared" si="297"/>
        <v>2368.8405862916929</v>
      </c>
      <c r="AB308">
        <f t="shared" si="297"/>
        <v>1099.9488888001192</v>
      </c>
      <c r="AC308">
        <f t="shared" si="297"/>
        <v>1341.9196340140008</v>
      </c>
      <c r="AE308">
        <f t="shared" si="305"/>
        <v>1588.6239028603509</v>
      </c>
      <c r="AF308">
        <f t="shared" si="298"/>
        <v>3987.6635187571947</v>
      </c>
      <c r="AG308">
        <f t="shared" si="298"/>
        <v>5283.742832336683</v>
      </c>
      <c r="AH308">
        <f t="shared" si="298"/>
        <v>2455.5682723311998</v>
      </c>
      <c r="AI308">
        <f t="shared" si="298"/>
        <v>2549.4798840941103</v>
      </c>
      <c r="AJ308">
        <f t="shared" si="298"/>
        <v>1725.2132940255256</v>
      </c>
      <c r="AK308">
        <f t="shared" si="298"/>
        <v>800.51426948287008</v>
      </c>
      <c r="AL308">
        <f t="shared" si="298"/>
        <v>976.61430132381793</v>
      </c>
      <c r="AN308">
        <f t="shared" si="306"/>
        <v>1155.6802373653106</v>
      </c>
      <c r="AO308">
        <f t="shared" si="299"/>
        <v>2900.9156374851646</v>
      </c>
      <c r="AP308">
        <f t="shared" si="299"/>
        <v>3843.7777246443061</v>
      </c>
      <c r="AQ308">
        <f t="shared" si="299"/>
        <v>1786.3584443900377</v>
      </c>
      <c r="AR308">
        <f t="shared" si="299"/>
        <v>1854.6765614585938</v>
      </c>
      <c r="AS308">
        <f t="shared" si="299"/>
        <v>1263.7786354834761</v>
      </c>
      <c r="AT308">
        <f t="shared" si="299"/>
        <v>582.3521346396401</v>
      </c>
      <c r="AU308">
        <f t="shared" si="299"/>
        <v>710.46006895408141</v>
      </c>
      <c r="AW308">
        <f t="shared" si="307"/>
        <v>838.79787294070388</v>
      </c>
      <c r="AX308">
        <f t="shared" si="300"/>
        <v>2105.4975136118219</v>
      </c>
      <c r="AY308">
        <f t="shared" si="300"/>
        <v>2789.8310235354029</v>
      </c>
      <c r="AZ308">
        <f t="shared" si="300"/>
        <v>1296.5469296940016</v>
      </c>
      <c r="BA308">
        <f t="shared" si="300"/>
        <v>1346.1325238987283</v>
      </c>
      <c r="BB308">
        <f t="shared" si="300"/>
        <v>955.70203425075147</v>
      </c>
      <c r="BC308">
        <f t="shared" si="300"/>
        <v>422.67377778460815</v>
      </c>
      <c r="BD308">
        <f t="shared" si="300"/>
        <v>515.65508812937765</v>
      </c>
      <c r="BF308">
        <f t="shared" si="308"/>
        <v>603.5346982849494</v>
      </c>
      <c r="BG308">
        <f t="shared" si="301"/>
        <v>1514.9547317786928</v>
      </c>
      <c r="BH308">
        <f t="shared" si="301"/>
        <v>2007.3487062531681</v>
      </c>
      <c r="BI308">
        <f t="shared" si="301"/>
        <v>932.89585640194377</v>
      </c>
      <c r="BJ308">
        <f t="shared" si="301"/>
        <v>968.57385178444429</v>
      </c>
      <c r="BK308">
        <f t="shared" si="301"/>
        <v>805.61639469304305</v>
      </c>
      <c r="BL308">
        <f t="shared" si="301"/>
        <v>304.12367410262448</v>
      </c>
      <c r="BM308">
        <f t="shared" si="301"/>
        <v>371.02590275078495</v>
      </c>
    </row>
    <row r="309" spans="1:65" hidden="1" x14ac:dyDescent="0.4">
      <c r="A309" s="9">
        <v>16</v>
      </c>
      <c r="B309" s="16">
        <f t="shared" ref="B309:I309" si="335">V309+AE309+AN309+AW309+BF309+B179</f>
        <v>7608.8851180736492</v>
      </c>
      <c r="C309" s="16">
        <f t="shared" si="335"/>
        <v>19066.612326907754</v>
      </c>
      <c r="D309" s="16">
        <f t="shared" si="335"/>
        <v>25287.88183584826</v>
      </c>
      <c r="E309" s="16">
        <f t="shared" si="335"/>
        <v>11882.882804139812</v>
      </c>
      <c r="F309" s="16">
        <f t="shared" si="335"/>
        <v>12524.895951838358</v>
      </c>
      <c r="G309" s="16">
        <f t="shared" si="335"/>
        <v>8722.0565655249193</v>
      </c>
      <c r="H309" s="16">
        <f t="shared" si="335"/>
        <v>4123.1272374306582</v>
      </c>
      <c r="I309" s="16">
        <f t="shared" si="335"/>
        <v>5101.5522289002411</v>
      </c>
      <c r="J309" s="16">
        <f t="shared" si="295"/>
        <v>94317.894068663663</v>
      </c>
      <c r="L309" s="9">
        <v>16</v>
      </c>
      <c r="M309" s="9">
        <f t="shared" ref="M309:T309" si="336">M114</f>
        <v>1790.39253109423</v>
      </c>
      <c r="N309" s="9">
        <f t="shared" si="336"/>
        <v>4485.9649292100767</v>
      </c>
      <c r="O309" s="9">
        <f t="shared" si="336"/>
        <v>5950.2264788038747</v>
      </c>
      <c r="P309" s="9">
        <f t="shared" si="336"/>
        <v>2797.6269909663247</v>
      </c>
      <c r="Q309" s="9">
        <f t="shared" si="336"/>
        <v>2950.708880242039</v>
      </c>
      <c r="R309" s="9">
        <f t="shared" si="336"/>
        <v>2018.9060759550798</v>
      </c>
      <c r="S309" s="9">
        <f t="shared" si="336"/>
        <v>967.30005397408206</v>
      </c>
      <c r="T309" s="9">
        <f t="shared" si="336"/>
        <v>1191.3764426240414</v>
      </c>
      <c r="V309">
        <f t="shared" si="304"/>
        <v>2591.0357441681103</v>
      </c>
      <c r="W309">
        <f t="shared" si="297"/>
        <v>6503.8544958386719</v>
      </c>
      <c r="X309">
        <f t="shared" si="297"/>
        <v>8617.7518271798635</v>
      </c>
      <c r="Y309">
        <f t="shared" si="297"/>
        <v>4005.0166401245242</v>
      </c>
      <c r="Z309">
        <f t="shared" si="297"/>
        <v>4158.1858971349593</v>
      </c>
      <c r="AA309">
        <f t="shared" si="297"/>
        <v>2811.7459932198317</v>
      </c>
      <c r="AB309">
        <f t="shared" si="297"/>
        <v>1305.6338144051392</v>
      </c>
      <c r="AC309">
        <f t="shared" si="297"/>
        <v>1592.8518754122124</v>
      </c>
      <c r="AE309">
        <f t="shared" si="305"/>
        <v>1885.7385276243574</v>
      </c>
      <c r="AF309">
        <f t="shared" si="298"/>
        <v>4733.4619093815691</v>
      </c>
      <c r="AG309">
        <f t="shared" si="298"/>
        <v>6271.9422835426121</v>
      </c>
      <c r="AH309">
        <f t="shared" si="298"/>
        <v>2914.824389844257</v>
      </c>
      <c r="AI309">
        <f t="shared" si="298"/>
        <v>3026.2999531753644</v>
      </c>
      <c r="AJ309">
        <f t="shared" si="298"/>
        <v>2047.026940158609</v>
      </c>
      <c r="AK309">
        <f t="shared" si="298"/>
        <v>950.23157914149465</v>
      </c>
      <c r="AL309">
        <f t="shared" si="298"/>
        <v>1159.2669676689093</v>
      </c>
      <c r="AN309">
        <f t="shared" si="306"/>
        <v>1372.1520701128306</v>
      </c>
      <c r="AO309">
        <f t="shared" si="299"/>
        <v>3444.2895781211801</v>
      </c>
      <c r="AP309">
        <f t="shared" si="299"/>
        <v>4563.7602784904948</v>
      </c>
      <c r="AQ309">
        <f t="shared" si="299"/>
        <v>2120.9633583606183</v>
      </c>
      <c r="AR309">
        <f t="shared" si="299"/>
        <v>2202.078222776352</v>
      </c>
      <c r="AS309">
        <f t="shared" si="299"/>
        <v>1494.4959647545006</v>
      </c>
      <c r="AT309">
        <f t="shared" si="299"/>
        <v>691.43320206125509</v>
      </c>
      <c r="AU309">
        <f t="shared" si="299"/>
        <v>843.53718513894967</v>
      </c>
      <c r="AW309">
        <f t="shared" si="307"/>
        <v>997.23905515300714</v>
      </c>
      <c r="AX309">
        <f t="shared" si="300"/>
        <v>2503.2065755484932</v>
      </c>
      <c r="AY309">
        <f t="shared" si="300"/>
        <v>3316.8043740898543</v>
      </c>
      <c r="AZ309">
        <f t="shared" si="300"/>
        <v>1541.4526870420195</v>
      </c>
      <c r="BA309">
        <f t="shared" si="300"/>
        <v>1600.4045426786611</v>
      </c>
      <c r="BB309">
        <f t="shared" si="300"/>
        <v>1109.7403348671137</v>
      </c>
      <c r="BC309">
        <f t="shared" si="300"/>
        <v>502.5129562121241</v>
      </c>
      <c r="BD309">
        <f t="shared" si="300"/>
        <v>613.05757854172953</v>
      </c>
      <c r="BF309">
        <f t="shared" si="308"/>
        <v>721.16628561282664</v>
      </c>
      <c r="BG309">
        <f t="shared" si="301"/>
        <v>1810.2261226952573</v>
      </c>
      <c r="BH309">
        <f t="shared" si="301"/>
        <v>2398.5898648942857</v>
      </c>
      <c r="BI309">
        <f t="shared" si="301"/>
        <v>1114.7213930479725</v>
      </c>
      <c r="BJ309">
        <f t="shared" si="301"/>
        <v>1157.3531878415863</v>
      </c>
      <c r="BK309">
        <f t="shared" si="301"/>
        <v>880.65921447189737</v>
      </c>
      <c r="BL309">
        <f t="shared" si="301"/>
        <v>363.39872594361628</v>
      </c>
      <c r="BM309">
        <f t="shared" si="301"/>
        <v>443.34049544008121</v>
      </c>
    </row>
    <row r="310" spans="1:65" hidden="1" x14ac:dyDescent="0.4">
      <c r="A310" s="9">
        <v>17</v>
      </c>
      <c r="B310" s="16">
        <f t="shared" ref="B310:I310" si="337">V310+AE310+AN310+AW310+BF310+B180</f>
        <v>9036.1509224326292</v>
      </c>
      <c r="C310" s="16">
        <f t="shared" si="337"/>
        <v>22643.083002885403</v>
      </c>
      <c r="D310" s="16">
        <f t="shared" si="337"/>
        <v>30031.328728285487</v>
      </c>
      <c r="E310" s="16">
        <f t="shared" si="337"/>
        <v>14111.953470554723</v>
      </c>
      <c r="F310" s="16">
        <f t="shared" si="337"/>
        <v>14874.568912902716</v>
      </c>
      <c r="G310" s="16">
        <f t="shared" si="337"/>
        <v>10282.303903365952</v>
      </c>
      <c r="H310" s="16">
        <f t="shared" si="337"/>
        <v>4897.4742753060127</v>
      </c>
      <c r="I310" s="16">
        <f t="shared" si="337"/>
        <v>6060.8556114288886</v>
      </c>
      <c r="J310" s="16">
        <f t="shared" si="295"/>
        <v>111937.71882716181</v>
      </c>
      <c r="L310" s="9">
        <v>17</v>
      </c>
      <c r="M310" s="9">
        <f t="shared" ref="M310:T310" si="338">M115</f>
        <v>2125.1840860299785</v>
      </c>
      <c r="N310" s="9">
        <f t="shared" si="338"/>
        <v>5324.8106839561524</v>
      </c>
      <c r="O310" s="9">
        <f t="shared" si="338"/>
        <v>7062.8794532000056</v>
      </c>
      <c r="P310" s="9">
        <f t="shared" si="338"/>
        <v>3320.7647242674138</v>
      </c>
      <c r="Q310" s="9">
        <f t="shared" si="338"/>
        <v>3502.4719137792699</v>
      </c>
      <c r="R310" s="9">
        <f t="shared" si="338"/>
        <v>2396.4281515331854</v>
      </c>
      <c r="S310" s="9">
        <f t="shared" si="338"/>
        <v>1148.178762712603</v>
      </c>
      <c r="T310" s="9">
        <f t="shared" si="338"/>
        <v>1414.1559531574949</v>
      </c>
      <c r="V310">
        <f t="shared" si="304"/>
        <v>3075.5440304232498</v>
      </c>
      <c r="W310">
        <f t="shared" ref="W310:W353" si="339">IF(W309+N309*(1-C$65)-W309/2&lt;0,0,W309+N309*(1-C$65)-W309/2)</f>
        <v>7720.0366357123576</v>
      </c>
      <c r="X310">
        <f t="shared" ref="X310:X353" si="340">IF(X309+O309*(1-D$65)-X309/2&lt;0,0,X309+O309*(1-D$65)-X309/2)</f>
        <v>10229.220205629263</v>
      </c>
      <c r="Y310">
        <f t="shared" ref="Y310:Y353" si="341">IF(Y309+P309*(1-E$65)-Y309/2&lt;0,0,Y309+P309*(1-E$65)-Y309/2)</f>
        <v>4753.9309509740115</v>
      </c>
      <c r="Z310">
        <f t="shared" ref="Z310:Z353" si="342">IF(Z309+Q309*(1-F$65)-Z309/2&lt;0,0,Z309+Q309*(1-F$65)-Z309/2)</f>
        <v>4935.7419487972229</v>
      </c>
      <c r="AA310">
        <f t="shared" ref="AA310:AA353" si="343">IF(AA309+R309*(1-G$65)-AA309/2&lt;0,0,AA309+R309*(1-G$65)-AA309/2)</f>
        <v>3337.4978333551776</v>
      </c>
      <c r="AB310">
        <f t="shared" ref="AB310:AB353" si="344">IF(AB309+S309*(1-H$65)-AB309/2&lt;0,0,AB309+S309*(1-H$65)-AB309/2)</f>
        <v>1549.7795786301315</v>
      </c>
      <c r="AC310">
        <f t="shared" ref="AC310:AC353" si="345">IF(AC309+T309*(1-I$65)-AC309/2&lt;0,0,AC309+T309*(1-I$65)-AC309/2)</f>
        <v>1890.7057101774435</v>
      </c>
      <c r="AE310">
        <f t="shared" si="305"/>
        <v>2238.3871358962338</v>
      </c>
      <c r="AF310">
        <f t="shared" ref="AF310:AF353" si="346">IF(AF309+W309/2-AF309/2&lt;0,0,AF309+W309/2-AF309/2)</f>
        <v>5618.6582026101205</v>
      </c>
      <c r="AG310">
        <f t="shared" ref="AG310:AG353" si="347">IF(AG309+X309/2-AG309/2&lt;0,0,AG309+X309/2-AG309/2)</f>
        <v>7444.8470553612369</v>
      </c>
      <c r="AH310">
        <f t="shared" ref="AH310:AH353" si="348">IF(AH309+Y309/2-AH309/2&lt;0,0,AH309+Y309/2-AH309/2)</f>
        <v>3459.9205149843906</v>
      </c>
      <c r="AI310">
        <f t="shared" ref="AI310:AI353" si="349">IF(AI309+Z309/2-AI309/2&lt;0,0,AI309+Z309/2-AI309/2)</f>
        <v>3592.2429251551612</v>
      </c>
      <c r="AJ310">
        <f t="shared" ref="AJ310:AJ353" si="350">IF(AJ309+AA309/2-AJ309/2&lt;0,0,AJ309+AA309/2-AJ309/2)</f>
        <v>2429.38646668922</v>
      </c>
      <c r="AK310">
        <f t="shared" ref="AK310:AK353" si="351">IF(AK309+AB309/2-AK309/2&lt;0,0,AK309+AB309/2-AK309/2)</f>
        <v>1127.9326967733168</v>
      </c>
      <c r="AL310">
        <f t="shared" ref="AL310:AL353" si="352">IF(AL309+AC309/2-AL309/2&lt;0,0,AL309+AC309/2-AL309/2)</f>
        <v>1376.0594215405608</v>
      </c>
      <c r="AN310">
        <f t="shared" si="306"/>
        <v>1628.9452988685941</v>
      </c>
      <c r="AO310">
        <f t="shared" ref="AO310:AO353" si="353">IF(AO309+AF309/2-AO309/2&lt;0,0,AO309+AF309/2-AO309/2)</f>
        <v>4088.8757437513746</v>
      </c>
      <c r="AP310">
        <f t="shared" ref="AP310:AP353" si="354">IF(AP309+AG309/2-AP309/2&lt;0,0,AP309+AG309/2-AP309/2)</f>
        <v>5417.8512810165539</v>
      </c>
      <c r="AQ310">
        <f t="shared" ref="AQ310:AQ353" si="355">IF(AQ309+AH309/2-AQ309/2&lt;0,0,AQ309+AH309/2-AQ309/2)</f>
        <v>2517.8938741024376</v>
      </c>
      <c r="AR310">
        <f t="shared" ref="AR310:AR353" si="356">IF(AR309+AI309/2-AR309/2&lt;0,0,AR309+AI309/2-AR309/2)</f>
        <v>2614.1890879758585</v>
      </c>
      <c r="AS310">
        <f t="shared" ref="AS310:AS353" si="357">IF(AS309+AJ309/2-AS309/2&lt;0,0,AS309+AJ309/2-AS309/2)</f>
        <v>1770.7614524565549</v>
      </c>
      <c r="AT310">
        <f t="shared" ref="AT310:AT353" si="358">IF(AT309+AK309/2-AT309/2&lt;0,0,AT309+AK309/2-AT309/2)</f>
        <v>820.83239060137498</v>
      </c>
      <c r="AU310">
        <f t="shared" ref="AU310:AU353" si="359">IF(AU309+AL309/2-AU309/2&lt;0,0,AU309+AL309/2-AU309/2)</f>
        <v>1001.4020764039294</v>
      </c>
      <c r="AW310">
        <f t="shared" si="307"/>
        <v>1184.6955626329191</v>
      </c>
      <c r="AX310">
        <f t="shared" ref="AX310:AX353" si="360">IF(AX309+AO309/2-AX309/2&lt;0,0,AX309+AO309/2-AX309/2)</f>
        <v>2973.7480768348369</v>
      </c>
      <c r="AY310">
        <f t="shared" ref="AY310:AY353" si="361">IF(AY309+AP309/2-AY309/2&lt;0,0,AY309+AP309/2-AY309/2)</f>
        <v>3940.2823262901748</v>
      </c>
      <c r="AZ310">
        <f t="shared" ref="AZ310:AZ353" si="362">IF(AZ309+AQ309/2-AZ309/2&lt;0,0,AZ309+AQ309/2-AZ309/2)</f>
        <v>1831.2080227013189</v>
      </c>
      <c r="BA310">
        <f t="shared" ref="BA310:BA353" si="363">IF(BA309+AR309/2-BA309/2&lt;0,0,BA309+AR309/2-BA309/2)</f>
        <v>1901.2413827275066</v>
      </c>
      <c r="BB310">
        <f t="shared" ref="BB310:BB353" si="364">IF(BB309+AS309/2-BB309/2&lt;0,0,BB309+AS309/2-BB309/2)</f>
        <v>1302.1181498108072</v>
      </c>
      <c r="BC310">
        <f t="shared" ref="BC310:BC353" si="365">IF(BC309+AT309/2-BC309/2&lt;0,0,BC309+AT309/2-BC309/2)</f>
        <v>596.97307913668965</v>
      </c>
      <c r="BD310">
        <f t="shared" ref="BD310:BD353" si="366">IF(BD309+AU309/2-BD309/2&lt;0,0,BD309+AU309/2-BD309/2)</f>
        <v>728.29738184033954</v>
      </c>
      <c r="BF310">
        <f t="shared" si="308"/>
        <v>859.20267038291684</v>
      </c>
      <c r="BG310">
        <f t="shared" ref="BG310:BG353" si="367">IF(BG309+AX309/2-BG309/2&lt;0,0,BG309+AX309/2-BG309/2)</f>
        <v>2156.7163491218753</v>
      </c>
      <c r="BH310">
        <f t="shared" ref="BH310:BH353" si="368">IF(BH309+AY309/2-BH309/2&lt;0,0,BH309+AY309/2-BH309/2)</f>
        <v>2857.6971194920698</v>
      </c>
      <c r="BI310">
        <f t="shared" ref="BI310:BI353" si="369">IF(BI309+AZ309/2-BI309/2&lt;0,0,BI309+AZ309/2-BI309/2)</f>
        <v>1328.087040044996</v>
      </c>
      <c r="BJ310">
        <f t="shared" ref="BJ310:BJ353" si="370">IF(BJ309+BA309/2-BJ309/2&lt;0,0,BJ309+BA309/2-BJ309/2)</f>
        <v>1378.8788652601238</v>
      </c>
      <c r="BK310">
        <f t="shared" ref="BK310:BK353" si="371">IF(BK309+BB309/2-BK309/2&lt;0,0,BK309+BB309/2-BK309/2)</f>
        <v>995.19977466950536</v>
      </c>
      <c r="BL310">
        <f t="shared" ref="BL310:BL353" si="372">IF(BL309+BC309/2-BL309/2&lt;0,0,BL309+BC309/2-BL309/2)</f>
        <v>432.95584107787022</v>
      </c>
      <c r="BM310">
        <f t="shared" ref="BM310:BM353" si="373">IF(BM309+BD309/2-BM309/2&lt;0,0,BM309+BD309/2-BM309/2)</f>
        <v>528.19903699090537</v>
      </c>
    </row>
    <row r="311" spans="1:65" hidden="1" x14ac:dyDescent="0.4">
      <c r="A311" s="9">
        <v>18</v>
      </c>
      <c r="B311" s="16">
        <f t="shared" ref="B311:I311" si="374">V311+AE311+AN311+AW311+BF311+B181</f>
        <v>10728.701708046621</v>
      </c>
      <c r="C311" s="16">
        <f t="shared" si="374"/>
        <v>26884.313108849747</v>
      </c>
      <c r="D311" s="16">
        <f t="shared" si="374"/>
        <v>35656.441124188685</v>
      </c>
      <c r="E311" s="16">
        <f t="shared" si="374"/>
        <v>16755.326414247273</v>
      </c>
      <c r="F311" s="16">
        <f t="shared" si="374"/>
        <v>17660.933623582434</v>
      </c>
      <c r="G311" s="16">
        <f t="shared" si="374"/>
        <v>12159.737551505765</v>
      </c>
      <c r="H311" s="16">
        <f t="shared" si="374"/>
        <v>5815.6342082141728</v>
      </c>
      <c r="I311" s="16">
        <f t="shared" si="374"/>
        <v>7198.2679477599586</v>
      </c>
      <c r="J311" s="16">
        <f t="shared" si="295"/>
        <v>132859.35568639464</v>
      </c>
      <c r="L311" s="9">
        <v>18</v>
      </c>
      <c r="M311" s="9">
        <f t="shared" ref="M311:T311" si="375">M116</f>
        <v>2522.5794461702726</v>
      </c>
      <c r="N311" s="9">
        <f t="shared" si="375"/>
        <v>6320.5150435641754</v>
      </c>
      <c r="O311" s="9">
        <f t="shared" si="375"/>
        <v>8383.5911705435865</v>
      </c>
      <c r="P311" s="9">
        <f t="shared" si="375"/>
        <v>3941.7257516985301</v>
      </c>
      <c r="Q311" s="9">
        <f t="shared" si="375"/>
        <v>4157.410983155467</v>
      </c>
      <c r="R311" s="9">
        <f t="shared" si="375"/>
        <v>2844.5443568958467</v>
      </c>
      <c r="S311" s="9">
        <f t="shared" si="375"/>
        <v>1362.8805929742737</v>
      </c>
      <c r="T311" s="9">
        <f t="shared" si="375"/>
        <v>1678.5937578605158</v>
      </c>
      <c r="V311">
        <f t="shared" si="304"/>
        <v>3650.6512853834897</v>
      </c>
      <c r="W311">
        <f t="shared" si="339"/>
        <v>9163.6345923138833</v>
      </c>
      <c r="X311">
        <f t="shared" si="340"/>
        <v>12142.019598078108</v>
      </c>
      <c r="Y311">
        <f t="shared" si="341"/>
        <v>5642.8859301387674</v>
      </c>
      <c r="Z311">
        <f t="shared" si="342"/>
        <v>5858.6944330685146</v>
      </c>
      <c r="AA311">
        <f t="shared" si="343"/>
        <v>3961.5748148745652</v>
      </c>
      <c r="AB311">
        <f t="shared" si="344"/>
        <v>1839.5785444205044</v>
      </c>
      <c r="AC311">
        <f t="shared" si="345"/>
        <v>2244.2557033369171</v>
      </c>
      <c r="AE311">
        <f t="shared" si="305"/>
        <v>2656.965583159742</v>
      </c>
      <c r="AF311">
        <f t="shared" si="346"/>
        <v>6669.3474191612386</v>
      </c>
      <c r="AG311">
        <f t="shared" si="347"/>
        <v>8837.0336304952507</v>
      </c>
      <c r="AH311">
        <f t="shared" si="348"/>
        <v>4106.9257329792008</v>
      </c>
      <c r="AI311">
        <f t="shared" si="349"/>
        <v>4263.992436976192</v>
      </c>
      <c r="AJ311">
        <f t="shared" si="350"/>
        <v>2883.4421500221988</v>
      </c>
      <c r="AK311">
        <f t="shared" si="351"/>
        <v>1338.856137701724</v>
      </c>
      <c r="AL311">
        <f t="shared" si="352"/>
        <v>1633.3825658590022</v>
      </c>
      <c r="AN311">
        <f t="shared" si="306"/>
        <v>1933.6662173824138</v>
      </c>
      <c r="AO311">
        <f t="shared" si="353"/>
        <v>4853.7669731807473</v>
      </c>
      <c r="AP311">
        <f t="shared" si="354"/>
        <v>6431.3491681888963</v>
      </c>
      <c r="AQ311">
        <f t="shared" si="355"/>
        <v>2988.9071945434143</v>
      </c>
      <c r="AR311">
        <f t="shared" si="356"/>
        <v>3103.2160065655094</v>
      </c>
      <c r="AS311">
        <f t="shared" si="357"/>
        <v>2100.0739595728874</v>
      </c>
      <c r="AT311">
        <f t="shared" si="358"/>
        <v>974.3825436873459</v>
      </c>
      <c r="AU311">
        <f t="shared" si="359"/>
        <v>1188.7307489722452</v>
      </c>
      <c r="AW311">
        <f t="shared" si="307"/>
        <v>1406.8204307507567</v>
      </c>
      <c r="AX311">
        <f t="shared" si="360"/>
        <v>3531.3119102931055</v>
      </c>
      <c r="AY311">
        <f t="shared" si="361"/>
        <v>4679.0668036533643</v>
      </c>
      <c r="AZ311">
        <f t="shared" si="362"/>
        <v>2174.5509484018785</v>
      </c>
      <c r="BA311">
        <f t="shared" si="363"/>
        <v>2257.7152353516822</v>
      </c>
      <c r="BB311">
        <f t="shared" si="364"/>
        <v>1536.4398011336812</v>
      </c>
      <c r="BC311">
        <f t="shared" si="365"/>
        <v>708.90273486903232</v>
      </c>
      <c r="BD311">
        <f t="shared" si="366"/>
        <v>864.84972912213436</v>
      </c>
      <c r="BF311">
        <f t="shared" si="308"/>
        <v>1021.949116507918</v>
      </c>
      <c r="BG311">
        <f t="shared" si="367"/>
        <v>2565.2322129783561</v>
      </c>
      <c r="BH311">
        <f t="shared" si="368"/>
        <v>3398.9897228911223</v>
      </c>
      <c r="BI311">
        <f t="shared" si="369"/>
        <v>1579.6475313731576</v>
      </c>
      <c r="BJ311">
        <f t="shared" si="370"/>
        <v>1640.0601239938153</v>
      </c>
      <c r="BK311">
        <f t="shared" si="371"/>
        <v>1148.6589622401561</v>
      </c>
      <c r="BL311">
        <f t="shared" si="372"/>
        <v>514.96446010727993</v>
      </c>
      <c r="BM311">
        <f t="shared" si="373"/>
        <v>628.24820941562245</v>
      </c>
    </row>
    <row r="312" spans="1:65" hidden="1" x14ac:dyDescent="0.4">
      <c r="A312" s="9">
        <v>19</v>
      </c>
      <c r="B312" s="16">
        <f t="shared" ref="B312:I312" si="376">V312+AE312+AN312+AW312+BF312+B182</f>
        <v>12736.697811550535</v>
      </c>
      <c r="C312" s="16">
        <f t="shared" si="376"/>
        <v>31915.996101248282</v>
      </c>
      <c r="D312" s="16">
        <f t="shared" si="376"/>
        <v>42329.924906237007</v>
      </c>
      <c r="E312" s="16">
        <f t="shared" si="376"/>
        <v>19891.338201639282</v>
      </c>
      <c r="F312" s="16">
        <f t="shared" si="376"/>
        <v>20966.560690229227</v>
      </c>
      <c r="G312" s="16">
        <f t="shared" si="376"/>
        <v>14404.855083693799</v>
      </c>
      <c r="H312" s="16">
        <f t="shared" si="376"/>
        <v>6904.8004001993313</v>
      </c>
      <c r="I312" s="16">
        <f t="shared" si="376"/>
        <v>8547.4542586452408</v>
      </c>
      <c r="J312" s="16">
        <f t="shared" si="295"/>
        <v>157697.62745344272</v>
      </c>
      <c r="L312" s="9">
        <v>19</v>
      </c>
      <c r="M312" s="9">
        <f t="shared" ref="M312:T312" si="377">M117</f>
        <v>2994.2851087917261</v>
      </c>
      <c r="N312" s="9">
        <f t="shared" si="377"/>
        <v>7502.4095290915338</v>
      </c>
      <c r="O312" s="9">
        <f t="shared" si="377"/>
        <v>9951.267238884031</v>
      </c>
      <c r="P312" s="9">
        <f t="shared" si="377"/>
        <v>4678.802381891408</v>
      </c>
      <c r="Q312" s="9">
        <f t="shared" si="377"/>
        <v>4934.8193242788038</v>
      </c>
      <c r="R312" s="9">
        <f t="shared" si="377"/>
        <v>3376.4553271381301</v>
      </c>
      <c r="S312" s="9">
        <f t="shared" si="377"/>
        <v>1617.7302446507963</v>
      </c>
      <c r="T312" s="9">
        <f t="shared" si="377"/>
        <v>1992.4796820584345</v>
      </c>
      <c r="V312">
        <f t="shared" si="304"/>
        <v>4333.2993538686915</v>
      </c>
      <c r="W312">
        <f t="shared" si="339"/>
        <v>10877.174715905865</v>
      </c>
      <c r="X312">
        <f t="shared" si="340"/>
        <v>14412.498364243471</v>
      </c>
      <c r="Y312">
        <f t="shared" si="341"/>
        <v>6698.0689316800672</v>
      </c>
      <c r="Z312">
        <f t="shared" si="342"/>
        <v>6954.232222337012</v>
      </c>
      <c r="AA312">
        <f t="shared" si="343"/>
        <v>4702.3565752373634</v>
      </c>
      <c r="AB312">
        <f t="shared" si="344"/>
        <v>2183.5677786712249</v>
      </c>
      <c r="AC312">
        <f t="shared" si="345"/>
        <v>2663.9169367184313</v>
      </c>
      <c r="AE312">
        <f t="shared" si="305"/>
        <v>3153.8084342716161</v>
      </c>
      <c r="AF312">
        <f t="shared" si="346"/>
        <v>7916.491005737561</v>
      </c>
      <c r="AG312">
        <f t="shared" si="347"/>
        <v>10489.526614286679</v>
      </c>
      <c r="AH312">
        <f t="shared" si="348"/>
        <v>4874.9058315589846</v>
      </c>
      <c r="AI312">
        <f t="shared" si="349"/>
        <v>5061.3434350223533</v>
      </c>
      <c r="AJ312">
        <f t="shared" si="350"/>
        <v>3422.5084824483815</v>
      </c>
      <c r="AK312">
        <f t="shared" si="351"/>
        <v>1589.2173410611144</v>
      </c>
      <c r="AL312">
        <f t="shared" si="352"/>
        <v>1938.8191345979599</v>
      </c>
      <c r="AN312">
        <f t="shared" si="306"/>
        <v>2295.3159002710781</v>
      </c>
      <c r="AO312">
        <f t="shared" si="353"/>
        <v>5761.5571961709929</v>
      </c>
      <c r="AP312">
        <f t="shared" si="354"/>
        <v>7634.1913993420731</v>
      </c>
      <c r="AQ312">
        <f t="shared" si="355"/>
        <v>3547.9164637613071</v>
      </c>
      <c r="AR312">
        <f t="shared" si="356"/>
        <v>3683.60422177085</v>
      </c>
      <c r="AS312">
        <f t="shared" si="357"/>
        <v>2491.7580547975431</v>
      </c>
      <c r="AT312">
        <f t="shared" si="358"/>
        <v>1156.6193406945349</v>
      </c>
      <c r="AU312">
        <f t="shared" si="359"/>
        <v>1411.0566574156237</v>
      </c>
      <c r="AW312">
        <f t="shared" si="307"/>
        <v>1670.243324066585</v>
      </c>
      <c r="AX312">
        <f t="shared" si="360"/>
        <v>4192.5394417369262</v>
      </c>
      <c r="AY312">
        <f t="shared" si="361"/>
        <v>5555.2079859211299</v>
      </c>
      <c r="AZ312">
        <f t="shared" si="362"/>
        <v>2581.7290714726464</v>
      </c>
      <c r="BA312">
        <f t="shared" si="363"/>
        <v>2680.465620958596</v>
      </c>
      <c r="BB312">
        <f t="shared" si="364"/>
        <v>1818.2568803532843</v>
      </c>
      <c r="BC312">
        <f t="shared" si="365"/>
        <v>841.64263927818911</v>
      </c>
      <c r="BD312">
        <f t="shared" si="366"/>
        <v>1026.7902390471897</v>
      </c>
      <c r="BF312">
        <f t="shared" si="308"/>
        <v>1214.3847736293374</v>
      </c>
      <c r="BG312">
        <f t="shared" si="367"/>
        <v>3048.2720616357306</v>
      </c>
      <c r="BH312">
        <f t="shared" si="368"/>
        <v>4039.0282632722433</v>
      </c>
      <c r="BI312">
        <f t="shared" si="369"/>
        <v>1877.099239887518</v>
      </c>
      <c r="BJ312">
        <f t="shared" si="370"/>
        <v>1948.8876796727491</v>
      </c>
      <c r="BK312">
        <f t="shared" si="371"/>
        <v>1342.5493816869187</v>
      </c>
      <c r="BL312">
        <f t="shared" si="372"/>
        <v>611.93359748815601</v>
      </c>
      <c r="BM312">
        <f t="shared" si="373"/>
        <v>746.54896926887841</v>
      </c>
    </row>
    <row r="313" spans="1:65" hidden="1" x14ac:dyDescent="0.4">
      <c r="A313" s="9">
        <v>20</v>
      </c>
      <c r="B313" s="16">
        <f t="shared" ref="B313:I313" si="378">V313+AE313+AN313+AW313+BF313+B183</f>
        <v>15119.499371092188</v>
      </c>
      <c r="C313" s="16">
        <f t="shared" si="378"/>
        <v>37886.878293960857</v>
      </c>
      <c r="D313" s="16">
        <f t="shared" si="378"/>
        <v>50249.060953942688</v>
      </c>
      <c r="E313" s="16">
        <f t="shared" si="378"/>
        <v>23612.69410542426</v>
      </c>
      <c r="F313" s="16">
        <f t="shared" si="378"/>
        <v>24889.167801754567</v>
      </c>
      <c r="G313" s="16">
        <f t="shared" si="378"/>
        <v>17080.487840832491</v>
      </c>
      <c r="H313" s="16">
        <f t="shared" si="378"/>
        <v>8197.1593979107838</v>
      </c>
      <c r="I313" s="16">
        <f t="shared" si="378"/>
        <v>10148.265744700335</v>
      </c>
      <c r="J313" s="16">
        <f t="shared" si="295"/>
        <v>187183.21350961819</v>
      </c>
      <c r="L313" s="9">
        <v>20</v>
      </c>
      <c r="M313" s="9">
        <f t="shared" ref="M313:T313" si="379">M118</f>
        <v>3554.1966086909506</v>
      </c>
      <c r="N313" s="9">
        <f t="shared" si="379"/>
        <v>8905.3104619245332</v>
      </c>
      <c r="O313" s="9">
        <f t="shared" si="379"/>
        <v>11812.088357508221</v>
      </c>
      <c r="P313" s="9">
        <f t="shared" si="379"/>
        <v>5553.7074641379031</v>
      </c>
      <c r="Q313" s="9">
        <f t="shared" si="379"/>
        <v>5857.5978804943779</v>
      </c>
      <c r="R313" s="9">
        <f t="shared" si="379"/>
        <v>4007.8301287593126</v>
      </c>
      <c r="S313" s="9">
        <f t="shared" si="379"/>
        <v>1920.2350946583078</v>
      </c>
      <c r="T313" s="9">
        <f t="shared" si="379"/>
        <v>2365.0601968612641</v>
      </c>
      <c r="V313">
        <f t="shared" si="304"/>
        <v>5143.5978749461674</v>
      </c>
      <c r="W313">
        <f t="shared" si="339"/>
        <v>12911.134954062749</v>
      </c>
      <c r="X313">
        <f t="shared" si="340"/>
        <v>17107.540907092887</v>
      </c>
      <c r="Y313">
        <f t="shared" si="341"/>
        <v>7950.5638336465872</v>
      </c>
      <c r="Z313">
        <f t="shared" si="342"/>
        <v>8254.62797735407</v>
      </c>
      <c r="AA313">
        <f t="shared" si="343"/>
        <v>5581.6628791197936</v>
      </c>
      <c r="AB313">
        <f t="shared" si="344"/>
        <v>2591.8806131284355</v>
      </c>
      <c r="AC313">
        <f t="shared" si="345"/>
        <v>3162.0519091313236</v>
      </c>
      <c r="AE313">
        <f t="shared" si="305"/>
        <v>3743.5538940701545</v>
      </c>
      <c r="AF313">
        <f t="shared" si="346"/>
        <v>9396.8328608217125</v>
      </c>
      <c r="AG313">
        <f t="shared" si="347"/>
        <v>12451.012489265077</v>
      </c>
      <c r="AH313">
        <f t="shared" si="348"/>
        <v>5786.4873816195259</v>
      </c>
      <c r="AI313">
        <f t="shared" si="349"/>
        <v>6007.7878286796822</v>
      </c>
      <c r="AJ313">
        <f t="shared" si="350"/>
        <v>4062.4325288428718</v>
      </c>
      <c r="AK313">
        <f t="shared" si="351"/>
        <v>1886.3925598661697</v>
      </c>
      <c r="AL313">
        <f t="shared" si="352"/>
        <v>2301.3680356581954</v>
      </c>
      <c r="AN313">
        <f t="shared" si="306"/>
        <v>2724.5621672713469</v>
      </c>
      <c r="AO313">
        <f t="shared" si="353"/>
        <v>6839.0241009542769</v>
      </c>
      <c r="AP313">
        <f t="shared" si="354"/>
        <v>9061.8590068143749</v>
      </c>
      <c r="AQ313">
        <f t="shared" si="355"/>
        <v>4211.4111476601465</v>
      </c>
      <c r="AR313">
        <f t="shared" si="356"/>
        <v>4372.4738283966017</v>
      </c>
      <c r="AS313">
        <f t="shared" si="357"/>
        <v>2957.1332686229625</v>
      </c>
      <c r="AT313">
        <f t="shared" si="358"/>
        <v>1372.9183408778247</v>
      </c>
      <c r="AU313">
        <f t="shared" si="359"/>
        <v>1674.9378960067916</v>
      </c>
      <c r="AW313">
        <f t="shared" si="307"/>
        <v>1982.7796121688316</v>
      </c>
      <c r="AX313">
        <f t="shared" si="360"/>
        <v>4977.04831895396</v>
      </c>
      <c r="AY313">
        <f t="shared" si="361"/>
        <v>6594.6996926316024</v>
      </c>
      <c r="AZ313">
        <f t="shared" si="362"/>
        <v>3064.8227676169772</v>
      </c>
      <c r="BA313">
        <f t="shared" si="363"/>
        <v>3182.0349213647232</v>
      </c>
      <c r="BB313">
        <f t="shared" si="364"/>
        <v>2155.0074675754136</v>
      </c>
      <c r="BC313">
        <f t="shared" si="365"/>
        <v>999.13098998636201</v>
      </c>
      <c r="BD313">
        <f t="shared" si="366"/>
        <v>1218.9234482314068</v>
      </c>
      <c r="BF313">
        <f t="shared" si="308"/>
        <v>1442.3140488479612</v>
      </c>
      <c r="BG313">
        <f t="shared" si="367"/>
        <v>3620.4057516863277</v>
      </c>
      <c r="BH313">
        <f t="shared" si="368"/>
        <v>4797.1181245966864</v>
      </c>
      <c r="BI313">
        <f t="shared" si="369"/>
        <v>2229.4141556800823</v>
      </c>
      <c r="BJ313">
        <f t="shared" si="370"/>
        <v>2314.6766503156723</v>
      </c>
      <c r="BK313">
        <f t="shared" si="371"/>
        <v>1580.4031310201017</v>
      </c>
      <c r="BL313">
        <f t="shared" si="372"/>
        <v>726.78811838317256</v>
      </c>
      <c r="BM313">
        <f t="shared" si="373"/>
        <v>886.66960415803419</v>
      </c>
    </row>
    <row r="314" spans="1:65" hidden="1" x14ac:dyDescent="0.4">
      <c r="A314" s="9">
        <v>21</v>
      </c>
      <c r="B314" s="16">
        <f t="shared" ref="B314:I314" si="380">V314+AE314+AN314+AW314+BF314+B184</f>
        <v>17947.439627176314</v>
      </c>
      <c r="C314" s="16">
        <f t="shared" si="380"/>
        <v>44973.202550740898</v>
      </c>
      <c r="D314" s="16">
        <f t="shared" si="380"/>
        <v>59647.598716316737</v>
      </c>
      <c r="E314" s="16">
        <f t="shared" si="380"/>
        <v>28029.237134067294</v>
      </c>
      <c r="F314" s="16">
        <f t="shared" si="380"/>
        <v>29544.537799173151</v>
      </c>
      <c r="G314" s="16">
        <f t="shared" si="380"/>
        <v>20263.238719921406</v>
      </c>
      <c r="H314" s="16">
        <f t="shared" si="380"/>
        <v>9730.8508751353038</v>
      </c>
      <c r="I314" s="16">
        <f t="shared" si="380"/>
        <v>12047.928261360237</v>
      </c>
      <c r="J314" s="16">
        <f t="shared" si="295"/>
        <v>222184.03368389135</v>
      </c>
      <c r="L314" s="9">
        <v>21</v>
      </c>
      <c r="M314" s="9">
        <f t="shared" ref="M314:T314" si="381">M119</f>
        <v>4218.807853714281</v>
      </c>
      <c r="N314" s="9">
        <f t="shared" si="381"/>
        <v>10570.544585142839</v>
      </c>
      <c r="O314" s="9">
        <f t="shared" si="381"/>
        <v>14020.870710857133</v>
      </c>
      <c r="P314" s="9">
        <f t="shared" si="381"/>
        <v>6592.2140068571334</v>
      </c>
      <c r="Q314" s="9">
        <f t="shared" si="381"/>
        <v>6952.9299199999896</v>
      </c>
      <c r="R314" s="9">
        <f t="shared" si="381"/>
        <v>4757.267839999995</v>
      </c>
      <c r="S314" s="9">
        <f t="shared" si="381"/>
        <v>2279.306349714283</v>
      </c>
      <c r="T314" s="9">
        <f t="shared" si="381"/>
        <v>2807.3108022857105</v>
      </c>
      <c r="V314">
        <f t="shared" si="304"/>
        <v>6105.4167477997125</v>
      </c>
      <c r="W314">
        <f t="shared" si="339"/>
        <v>15325.432022125562</v>
      </c>
      <c r="X314">
        <f t="shared" si="340"/>
        <v>20306.538206765777</v>
      </c>
      <c r="Y314">
        <f t="shared" si="341"/>
        <v>9437.2668246163375</v>
      </c>
      <c r="Z314">
        <f t="shared" si="342"/>
        <v>9798.1889574369325</v>
      </c>
      <c r="AA314">
        <f t="shared" si="343"/>
        <v>6625.395271116613</v>
      </c>
      <c r="AB314">
        <f t="shared" si="344"/>
        <v>3076.5451904339156</v>
      </c>
      <c r="AC314">
        <f t="shared" si="345"/>
        <v>3753.3347576523929</v>
      </c>
      <c r="AE314">
        <f t="shared" si="305"/>
        <v>4443.57588450816</v>
      </c>
      <c r="AF314">
        <f t="shared" si="346"/>
        <v>11153.983907442231</v>
      </c>
      <c r="AG314">
        <f t="shared" si="347"/>
        <v>14779.276698178983</v>
      </c>
      <c r="AH314">
        <f t="shared" si="348"/>
        <v>6868.525607633057</v>
      </c>
      <c r="AI314">
        <f t="shared" si="349"/>
        <v>7131.2079030168761</v>
      </c>
      <c r="AJ314">
        <f t="shared" si="350"/>
        <v>4822.0477039813331</v>
      </c>
      <c r="AK314">
        <f t="shared" si="351"/>
        <v>2239.1365864973022</v>
      </c>
      <c r="AL314">
        <f t="shared" si="352"/>
        <v>2731.7099723947595</v>
      </c>
      <c r="AN314">
        <f t="shared" si="306"/>
        <v>3234.0580306707502</v>
      </c>
      <c r="AO314">
        <f t="shared" si="353"/>
        <v>8117.9284808879947</v>
      </c>
      <c r="AP314">
        <f t="shared" si="354"/>
        <v>10756.435748039727</v>
      </c>
      <c r="AQ314">
        <f t="shared" si="355"/>
        <v>4998.9492646398357</v>
      </c>
      <c r="AR314">
        <f t="shared" si="356"/>
        <v>5190.1308285381419</v>
      </c>
      <c r="AS314">
        <f t="shared" si="357"/>
        <v>3509.7828987329171</v>
      </c>
      <c r="AT314">
        <f t="shared" si="358"/>
        <v>1629.6554503719972</v>
      </c>
      <c r="AU314">
        <f t="shared" si="359"/>
        <v>1988.1529658324935</v>
      </c>
      <c r="AW314">
        <f t="shared" si="307"/>
        <v>2353.6708897200892</v>
      </c>
      <c r="AX314">
        <f t="shared" si="360"/>
        <v>5908.0362099541198</v>
      </c>
      <c r="AY314">
        <f t="shared" si="361"/>
        <v>7828.2793497229886</v>
      </c>
      <c r="AZ314">
        <f t="shared" si="362"/>
        <v>3638.1169576385619</v>
      </c>
      <c r="BA314">
        <f t="shared" si="363"/>
        <v>3777.2543748806625</v>
      </c>
      <c r="BB314">
        <f t="shared" si="364"/>
        <v>2556.0703680991883</v>
      </c>
      <c r="BC314">
        <f t="shared" si="365"/>
        <v>1186.0246654320936</v>
      </c>
      <c r="BD314">
        <f t="shared" si="366"/>
        <v>1446.9306721190992</v>
      </c>
      <c r="BF314">
        <f t="shared" si="308"/>
        <v>1712.5468305083964</v>
      </c>
      <c r="BG314">
        <f t="shared" si="367"/>
        <v>4298.7270353201438</v>
      </c>
      <c r="BH314">
        <f t="shared" si="368"/>
        <v>5695.9089086141448</v>
      </c>
      <c r="BI314">
        <f t="shared" si="369"/>
        <v>2647.1184616485298</v>
      </c>
      <c r="BJ314">
        <f t="shared" si="370"/>
        <v>2748.3557858401978</v>
      </c>
      <c r="BK314">
        <f t="shared" si="371"/>
        <v>1867.7052992977574</v>
      </c>
      <c r="BL314">
        <f t="shared" si="372"/>
        <v>862.9595541847674</v>
      </c>
      <c r="BM314">
        <f t="shared" si="373"/>
        <v>1052.7965261947206</v>
      </c>
    </row>
    <row r="315" spans="1:65" hidden="1" x14ac:dyDescent="0.4">
      <c r="A315" s="9">
        <v>22</v>
      </c>
      <c r="B315" s="16">
        <f t="shared" ref="B315:I315" si="382">V315+AE315+AN315+AW315+BF315+B185</f>
        <v>21303.916860169964</v>
      </c>
      <c r="C315" s="16">
        <f t="shared" si="382"/>
        <v>53383.950394796986</v>
      </c>
      <c r="D315" s="16">
        <f t="shared" si="382"/>
        <v>70802.708734699961</v>
      </c>
      <c r="E315" s="16">
        <f t="shared" si="382"/>
        <v>33271.214813536375</v>
      </c>
      <c r="F315" s="16">
        <f t="shared" si="382"/>
        <v>35069.961614132662</v>
      </c>
      <c r="G315" s="16">
        <f t="shared" si="382"/>
        <v>24045.410492542684</v>
      </c>
      <c r="H315" s="16">
        <f t="shared" si="382"/>
        <v>11551.100743901807</v>
      </c>
      <c r="I315" s="16">
        <f t="shared" si="382"/>
        <v>14302.445226143858</v>
      </c>
      <c r="J315" s="16">
        <f t="shared" si="295"/>
        <v>263730.70887992432</v>
      </c>
      <c r="L315" s="9">
        <v>22</v>
      </c>
      <c r="M315" s="9">
        <f t="shared" ref="M315:T315" si="383">M120</f>
        <v>5007.697003322678</v>
      </c>
      <c r="N315" s="9">
        <f t="shared" si="383"/>
        <v>12547.166469291758</v>
      </c>
      <c r="O315" s="9">
        <f t="shared" si="383"/>
        <v>16642.680747102138</v>
      </c>
      <c r="P315" s="9">
        <f t="shared" si="383"/>
        <v>7824.9144004831405</v>
      </c>
      <c r="Q315" s="9">
        <f t="shared" si="383"/>
        <v>8253.0818022542244</v>
      </c>
      <c r="R315" s="9">
        <f t="shared" si="383"/>
        <v>5646.8454436476295</v>
      </c>
      <c r="S315" s="9">
        <f t="shared" si="383"/>
        <v>2705.5215532201823</v>
      </c>
      <c r="T315" s="9">
        <f t="shared" si="383"/>
        <v>3332.2593442184352</v>
      </c>
      <c r="V315">
        <f t="shared" si="304"/>
        <v>7247.0893301411315</v>
      </c>
      <c r="W315">
        <f t="shared" si="339"/>
        <v>18191.186527500387</v>
      </c>
      <c r="X315">
        <f t="shared" si="340"/>
        <v>24103.726649518328</v>
      </c>
      <c r="Y315">
        <f t="shared" si="341"/>
        <v>11201.973351781347</v>
      </c>
      <c r="Z315">
        <f t="shared" si="342"/>
        <v>11630.385538176084</v>
      </c>
      <c r="AA315">
        <f t="shared" si="343"/>
        <v>7864.2995274127024</v>
      </c>
      <c r="AB315">
        <f t="shared" si="344"/>
        <v>3651.8388087636667</v>
      </c>
      <c r="AC315">
        <f t="shared" si="345"/>
        <v>4455.1835522830097</v>
      </c>
      <c r="AE315">
        <f t="shared" si="305"/>
        <v>5274.4963161539363</v>
      </c>
      <c r="AF315">
        <f t="shared" si="346"/>
        <v>13239.707964783896</v>
      </c>
      <c r="AG315">
        <f t="shared" si="347"/>
        <v>17542.90745247238</v>
      </c>
      <c r="AH315">
        <f t="shared" si="348"/>
        <v>8152.8962161246973</v>
      </c>
      <c r="AI315">
        <f t="shared" si="349"/>
        <v>8464.6984302269047</v>
      </c>
      <c r="AJ315">
        <f t="shared" si="350"/>
        <v>5723.7214875489735</v>
      </c>
      <c r="AK315">
        <f t="shared" si="351"/>
        <v>2657.8408884656087</v>
      </c>
      <c r="AL315">
        <f t="shared" si="352"/>
        <v>3242.5223650235757</v>
      </c>
      <c r="AN315">
        <f t="shared" si="306"/>
        <v>3838.8169575894544</v>
      </c>
      <c r="AO315">
        <f t="shared" si="353"/>
        <v>9635.9561941651118</v>
      </c>
      <c r="AP315">
        <f t="shared" si="354"/>
        <v>12767.856223109355</v>
      </c>
      <c r="AQ315">
        <f t="shared" si="355"/>
        <v>5933.7374361364455</v>
      </c>
      <c r="AR315">
        <f t="shared" si="356"/>
        <v>6160.6693657775086</v>
      </c>
      <c r="AS315">
        <f t="shared" si="357"/>
        <v>4165.9153013571249</v>
      </c>
      <c r="AT315">
        <f t="shared" si="358"/>
        <v>1934.3960184346497</v>
      </c>
      <c r="AU315">
        <f t="shared" si="359"/>
        <v>2359.9314691136265</v>
      </c>
      <c r="AW315">
        <f t="shared" si="307"/>
        <v>2793.8644601954193</v>
      </c>
      <c r="AX315">
        <f t="shared" si="360"/>
        <v>7012.9823454210582</v>
      </c>
      <c r="AY315">
        <f t="shared" si="361"/>
        <v>9292.3575488813585</v>
      </c>
      <c r="AZ315">
        <f t="shared" si="362"/>
        <v>4318.5331111391988</v>
      </c>
      <c r="BA315">
        <f t="shared" si="363"/>
        <v>4483.692601709402</v>
      </c>
      <c r="BB315">
        <f t="shared" si="364"/>
        <v>3032.9266334160529</v>
      </c>
      <c r="BC315">
        <f t="shared" si="365"/>
        <v>1407.8400579020454</v>
      </c>
      <c r="BD315">
        <f t="shared" si="366"/>
        <v>1717.5418189757963</v>
      </c>
      <c r="BF315">
        <f t="shared" si="308"/>
        <v>2033.1088601142426</v>
      </c>
      <c r="BG315">
        <f t="shared" si="367"/>
        <v>5103.3816226371318</v>
      </c>
      <c r="BH315">
        <f t="shared" si="368"/>
        <v>6762.0941291685676</v>
      </c>
      <c r="BI315">
        <f t="shared" si="369"/>
        <v>3142.6177096435458</v>
      </c>
      <c r="BJ315">
        <f t="shared" si="370"/>
        <v>3262.8050803604301</v>
      </c>
      <c r="BK315">
        <f t="shared" si="371"/>
        <v>2211.8878336984726</v>
      </c>
      <c r="BL315">
        <f t="shared" si="372"/>
        <v>1024.4921098084305</v>
      </c>
      <c r="BM315">
        <f t="shared" si="373"/>
        <v>1249.8635991569099</v>
      </c>
    </row>
    <row r="316" spans="1:65" hidden="1" x14ac:dyDescent="0.4">
      <c r="A316" s="9">
        <v>23</v>
      </c>
      <c r="B316" s="16">
        <f t="shared" ref="B316:I316" si="384">V316+AE316+AN316+AW316+BF316+B186</f>
        <v>25287.866319868837</v>
      </c>
      <c r="C316" s="16">
        <f t="shared" si="384"/>
        <v>63367.036286335715</v>
      </c>
      <c r="D316" s="16">
        <f t="shared" si="384"/>
        <v>84043.198032936707</v>
      </c>
      <c r="E316" s="16">
        <f t="shared" si="384"/>
        <v>39493.139522866593</v>
      </c>
      <c r="F316" s="16">
        <f t="shared" si="384"/>
        <v>41628.307022214518</v>
      </c>
      <c r="G316" s="16">
        <f t="shared" si="384"/>
        <v>28537.480159555969</v>
      </c>
      <c r="H316" s="16">
        <f t="shared" si="384"/>
        <v>13711.560667917744</v>
      </c>
      <c r="I316" s="16">
        <f t="shared" si="384"/>
        <v>16978.256143178747</v>
      </c>
      <c r="J316" s="16">
        <f t="shared" si="295"/>
        <v>313046.84415487485</v>
      </c>
      <c r="L316" s="9">
        <v>23</v>
      </c>
      <c r="M316" s="9">
        <f t="shared" ref="M316:T316" si="385">M121</f>
        <v>5944.1032032328421</v>
      </c>
      <c r="N316" s="9">
        <f t="shared" si="385"/>
        <v>14893.403564977447</v>
      </c>
      <c r="O316" s="9">
        <f t="shared" si="385"/>
        <v>19754.751909628856</v>
      </c>
      <c r="P316" s="9">
        <f t="shared" si="385"/>
        <v>9288.1216100081911</v>
      </c>
      <c r="Q316" s="9">
        <f t="shared" si="385"/>
        <v>9796.3534824035651</v>
      </c>
      <c r="R316" s="9">
        <f t="shared" si="385"/>
        <v>6702.7681721708623</v>
      </c>
      <c r="S316" s="9">
        <f t="shared" si="385"/>
        <v>3211.4361791939509</v>
      </c>
      <c r="T316" s="9">
        <f t="shared" si="385"/>
        <v>3955.3697895118153</v>
      </c>
      <c r="V316">
        <f t="shared" si="304"/>
        <v>8602.247102744006</v>
      </c>
      <c r="W316">
        <f t="shared" si="339"/>
        <v>21592.818091924713</v>
      </c>
      <c r="X316">
        <f t="shared" si="340"/>
        <v>28610.964111313719</v>
      </c>
      <c r="Y316">
        <f t="shared" si="341"/>
        <v>13296.668278890947</v>
      </c>
      <c r="Z316">
        <f t="shared" si="342"/>
        <v>13805.190710630117</v>
      </c>
      <c r="AA316">
        <f t="shared" si="343"/>
        <v>9334.8710879519822</v>
      </c>
      <c r="AB316">
        <f t="shared" si="344"/>
        <v>4334.7085127986966</v>
      </c>
      <c r="AC316">
        <f t="shared" si="345"/>
        <v>5288.2734100468051</v>
      </c>
      <c r="AE316">
        <f t="shared" si="305"/>
        <v>6260.7928231475335</v>
      </c>
      <c r="AF316">
        <f t="shared" si="346"/>
        <v>15715.447246142139</v>
      </c>
      <c r="AG316">
        <f t="shared" si="347"/>
        <v>20823.317050995356</v>
      </c>
      <c r="AH316">
        <f t="shared" si="348"/>
        <v>9677.4347839530237</v>
      </c>
      <c r="AI316">
        <f t="shared" si="349"/>
        <v>10047.541984201494</v>
      </c>
      <c r="AJ316">
        <f t="shared" si="350"/>
        <v>6794.010507480838</v>
      </c>
      <c r="AK316">
        <f t="shared" si="351"/>
        <v>3154.839848614638</v>
      </c>
      <c r="AL316">
        <f t="shared" si="352"/>
        <v>3848.8529586532927</v>
      </c>
      <c r="AN316">
        <f t="shared" si="306"/>
        <v>4556.6566368716958</v>
      </c>
      <c r="AO316">
        <f t="shared" si="353"/>
        <v>11437.832079474505</v>
      </c>
      <c r="AP316">
        <f t="shared" si="354"/>
        <v>15155.381837790868</v>
      </c>
      <c r="AQ316">
        <f t="shared" si="355"/>
        <v>7043.3168261305709</v>
      </c>
      <c r="AR316">
        <f t="shared" si="356"/>
        <v>7312.6838980022067</v>
      </c>
      <c r="AS316">
        <f t="shared" si="357"/>
        <v>4944.8183944530492</v>
      </c>
      <c r="AT316">
        <f t="shared" si="358"/>
        <v>2296.1184534501294</v>
      </c>
      <c r="AU316">
        <f t="shared" si="359"/>
        <v>2801.2269170686013</v>
      </c>
      <c r="AW316">
        <f t="shared" si="307"/>
        <v>3316.3407088924373</v>
      </c>
      <c r="AX316">
        <f t="shared" si="360"/>
        <v>8324.4692697930841</v>
      </c>
      <c r="AY316">
        <f t="shared" si="361"/>
        <v>11030.106885995356</v>
      </c>
      <c r="AZ316">
        <f t="shared" si="362"/>
        <v>5126.1352736378221</v>
      </c>
      <c r="BA316">
        <f t="shared" si="363"/>
        <v>5322.1809837434557</v>
      </c>
      <c r="BB316">
        <f t="shared" si="364"/>
        <v>3599.4209673865889</v>
      </c>
      <c r="BC316">
        <f t="shared" si="365"/>
        <v>1671.1180381683475</v>
      </c>
      <c r="BD316">
        <f t="shared" si="366"/>
        <v>2038.7366440447113</v>
      </c>
      <c r="BF316">
        <f t="shared" si="308"/>
        <v>2413.4866601548306</v>
      </c>
      <c r="BG316">
        <f t="shared" si="367"/>
        <v>6058.1819840290955</v>
      </c>
      <c r="BH316">
        <f t="shared" si="368"/>
        <v>8027.2258390249626</v>
      </c>
      <c r="BI316">
        <f t="shared" si="369"/>
        <v>3730.5754103913723</v>
      </c>
      <c r="BJ316">
        <f t="shared" si="370"/>
        <v>3873.2488410349165</v>
      </c>
      <c r="BK316">
        <f t="shared" si="371"/>
        <v>2622.4072335572628</v>
      </c>
      <c r="BL316">
        <f t="shared" si="372"/>
        <v>1216.166083855238</v>
      </c>
      <c r="BM316">
        <f t="shared" si="373"/>
        <v>1483.7027090663532</v>
      </c>
    </row>
    <row r="317" spans="1:65" hidden="1" x14ac:dyDescent="0.4">
      <c r="A317" s="9">
        <v>24</v>
      </c>
      <c r="B317" s="16">
        <f t="shared" ref="B317:I317" si="386">V317+AE317+AN317+AW317+BF317+B187</f>
        <v>30016.685592746966</v>
      </c>
      <c r="C317" s="16">
        <f t="shared" si="386"/>
        <v>75216.638116632734</v>
      </c>
      <c r="D317" s="16">
        <f t="shared" si="386"/>
        <v>99759.232474024931</v>
      </c>
      <c r="E317" s="16">
        <f t="shared" si="386"/>
        <v>46878.357060934264</v>
      </c>
      <c r="F317" s="16">
        <f t="shared" si="386"/>
        <v>49412.834044836993</v>
      </c>
      <c r="G317" s="16">
        <f t="shared" si="386"/>
        <v>33871.179090742313</v>
      </c>
      <c r="H317" s="16">
        <f t="shared" si="386"/>
        <v>16275.893739644605</v>
      </c>
      <c r="I317" s="16">
        <f t="shared" si="386"/>
        <v>20154.200000000194</v>
      </c>
      <c r="J317" s="16">
        <f t="shared" si="295"/>
        <v>371585.02011956304</v>
      </c>
      <c r="L317" s="9">
        <v>24</v>
      </c>
      <c r="M317" s="9">
        <f t="shared" ref="M317:T317" si="387">M122</f>
        <v>7055.6111656195271</v>
      </c>
      <c r="N317" s="9">
        <f t="shared" si="387"/>
        <v>17678.371470734419</v>
      </c>
      <c r="O317" s="9">
        <f t="shared" si="387"/>
        <v>23448.75978462401</v>
      </c>
      <c r="P317" s="9">
        <f t="shared" si="387"/>
        <v>11024.938884567806</v>
      </c>
      <c r="Q317" s="9">
        <f t="shared" si="387"/>
        <v>11628.206753747172</v>
      </c>
      <c r="R317" s="9">
        <f t="shared" si="387"/>
        <v>7956.1414630901727</v>
      </c>
      <c r="S317" s="9">
        <f t="shared" si="387"/>
        <v>3811.9534922058401</v>
      </c>
      <c r="T317" s="9">
        <f t="shared" si="387"/>
        <v>4694.9977644828805</v>
      </c>
      <c r="V317">
        <f t="shared" si="304"/>
        <v>10210.810397058129</v>
      </c>
      <c r="W317">
        <f t="shared" si="339"/>
        <v>25630.532213435181</v>
      </c>
      <c r="X317">
        <f t="shared" si="340"/>
        <v>33961.025105227425</v>
      </c>
      <c r="Y317">
        <f t="shared" si="341"/>
        <v>15783.057274072478</v>
      </c>
      <c r="Z317">
        <f t="shared" si="342"/>
        <v>16386.670036077801</v>
      </c>
      <c r="AA317">
        <f t="shared" si="343"/>
        <v>11080.430001970257</v>
      </c>
      <c r="AB317">
        <f t="shared" si="344"/>
        <v>5145.2703255388515</v>
      </c>
      <c r="AC317">
        <f t="shared" si="345"/>
        <v>6277.1455496282397</v>
      </c>
      <c r="AE317">
        <f t="shared" si="305"/>
        <v>7431.5199629457693</v>
      </c>
      <c r="AF317">
        <f t="shared" si="346"/>
        <v>18654.132669033424</v>
      </c>
      <c r="AG317">
        <f t="shared" si="347"/>
        <v>24717.140581154537</v>
      </c>
      <c r="AH317">
        <f t="shared" si="348"/>
        <v>11487.051531421985</v>
      </c>
      <c r="AI317">
        <f t="shared" si="349"/>
        <v>11926.366347415806</v>
      </c>
      <c r="AJ317">
        <f t="shared" si="350"/>
        <v>8064.4407977164101</v>
      </c>
      <c r="AK317">
        <f t="shared" si="351"/>
        <v>3744.7741807066677</v>
      </c>
      <c r="AL317">
        <f t="shared" si="352"/>
        <v>4568.5631843500487</v>
      </c>
      <c r="AN317">
        <f t="shared" si="306"/>
        <v>5408.7247300096151</v>
      </c>
      <c r="AO317">
        <f t="shared" si="353"/>
        <v>13576.639662808322</v>
      </c>
      <c r="AP317">
        <f t="shared" si="354"/>
        <v>17989.349444393112</v>
      </c>
      <c r="AQ317">
        <f t="shared" si="355"/>
        <v>8360.3758050417964</v>
      </c>
      <c r="AR317">
        <f t="shared" si="356"/>
        <v>8680.1129411018501</v>
      </c>
      <c r="AS317">
        <f t="shared" si="357"/>
        <v>5869.4144509669441</v>
      </c>
      <c r="AT317">
        <f t="shared" si="358"/>
        <v>2725.4791510323839</v>
      </c>
      <c r="AU317">
        <f t="shared" si="359"/>
        <v>3325.0399378609472</v>
      </c>
      <c r="AW317">
        <f t="shared" si="307"/>
        <v>3936.4986728820668</v>
      </c>
      <c r="AX317">
        <f t="shared" si="360"/>
        <v>9881.1506746337946</v>
      </c>
      <c r="AY317">
        <f t="shared" si="361"/>
        <v>13092.744361893112</v>
      </c>
      <c r="AZ317">
        <f t="shared" si="362"/>
        <v>6084.726049884197</v>
      </c>
      <c r="BA317">
        <f t="shared" si="363"/>
        <v>6317.4324408728316</v>
      </c>
      <c r="BB317">
        <f t="shared" si="364"/>
        <v>4272.1196809198191</v>
      </c>
      <c r="BC317">
        <f t="shared" si="365"/>
        <v>1983.6182458092383</v>
      </c>
      <c r="BD317">
        <f t="shared" si="366"/>
        <v>2419.9817805566563</v>
      </c>
      <c r="BF317">
        <f t="shared" si="308"/>
        <v>2864.9136845236335</v>
      </c>
      <c r="BG317">
        <f t="shared" si="367"/>
        <v>7191.3256269110898</v>
      </c>
      <c r="BH317">
        <f t="shared" si="368"/>
        <v>9528.6663625101592</v>
      </c>
      <c r="BI317">
        <f t="shared" si="369"/>
        <v>4428.3553420145981</v>
      </c>
      <c r="BJ317">
        <f t="shared" si="370"/>
        <v>4597.7149123891859</v>
      </c>
      <c r="BK317">
        <f t="shared" si="371"/>
        <v>3110.9141004719263</v>
      </c>
      <c r="BL317">
        <f t="shared" si="372"/>
        <v>1443.642061011793</v>
      </c>
      <c r="BM317">
        <f t="shared" si="373"/>
        <v>1761.2196765555323</v>
      </c>
    </row>
    <row r="318" spans="1:65" hidden="1" x14ac:dyDescent="0.4">
      <c r="A318" s="9">
        <v>25</v>
      </c>
      <c r="B318" s="16">
        <f t="shared" ref="B318:I318" si="388">V318+AE318+AN318+AW318+BF318+B188</f>
        <v>35629.700485351015</v>
      </c>
      <c r="C318" s="16">
        <f t="shared" si="388"/>
        <v>89281.882128365323</v>
      </c>
      <c r="D318" s="16">
        <f t="shared" si="388"/>
        <v>118413.85548988302</v>
      </c>
      <c r="E318" s="16">
        <f t="shared" si="388"/>
        <v>55644.459414638935</v>
      </c>
      <c r="F318" s="16">
        <f t="shared" si="388"/>
        <v>58652.900281460592</v>
      </c>
      <c r="G318" s="16">
        <f t="shared" si="388"/>
        <v>40203.253649801954</v>
      </c>
      <c r="H318" s="16">
        <f t="shared" si="388"/>
        <v>19319.653470200636</v>
      </c>
      <c r="I318" s="16">
        <f t="shared" si="388"/>
        <v>23923.841934089618</v>
      </c>
      <c r="J318" s="16">
        <f t="shared" si="295"/>
        <v>441069.54685379111</v>
      </c>
      <c r="L318" s="9">
        <v>25</v>
      </c>
      <c r="M318" s="9">
        <f t="shared" ref="M318:T318" si="389">M123</f>
        <v>8374.9637612853039</v>
      </c>
      <c r="N318" s="9">
        <f t="shared" si="389"/>
        <v>20984.109944633052</v>
      </c>
      <c r="O318" s="9">
        <f t="shared" si="389"/>
        <v>27833.522686204695</v>
      </c>
      <c r="P318" s="9">
        <f t="shared" si="389"/>
        <v>13086.52949563911</v>
      </c>
      <c r="Q318" s="9">
        <f t="shared" si="389"/>
        <v>13802.604464076145</v>
      </c>
      <c r="R318" s="9">
        <f t="shared" si="389"/>
        <v>9443.887264894207</v>
      </c>
      <c r="S318" s="9">
        <f t="shared" si="389"/>
        <v>4524.7635686745862</v>
      </c>
      <c r="T318" s="9">
        <f t="shared" si="389"/>
        <v>5572.9312760969096</v>
      </c>
      <c r="V318">
        <f t="shared" si="304"/>
        <v>12120.164375499655</v>
      </c>
      <c r="W318">
        <f t="shared" si="339"/>
        <v>30423.27213791716</v>
      </c>
      <c r="X318">
        <f t="shared" si="340"/>
        <v>40311.512076888452</v>
      </c>
      <c r="Y318">
        <f t="shared" si="341"/>
        <v>18734.384546480083</v>
      </c>
      <c r="Z318">
        <f t="shared" si="342"/>
        <v>19450.86890082297</v>
      </c>
      <c r="AA318">
        <f t="shared" si="343"/>
        <v>13152.396982999086</v>
      </c>
      <c r="AB318">
        <f t="shared" si="344"/>
        <v>6107.4018297194798</v>
      </c>
      <c r="AC318">
        <f t="shared" si="345"/>
        <v>7450.9302309981267</v>
      </c>
      <c r="AE318">
        <f t="shared" si="305"/>
        <v>8821.1651800019499</v>
      </c>
      <c r="AF318">
        <f t="shared" si="346"/>
        <v>22142.332441234303</v>
      </c>
      <c r="AG318">
        <f t="shared" si="347"/>
        <v>29339.082843190983</v>
      </c>
      <c r="AH318">
        <f t="shared" si="348"/>
        <v>13635.054402747233</v>
      </c>
      <c r="AI318">
        <f t="shared" si="349"/>
        <v>14156.518191746802</v>
      </c>
      <c r="AJ318">
        <f t="shared" si="350"/>
        <v>9572.4353998433326</v>
      </c>
      <c r="AK318">
        <f t="shared" si="351"/>
        <v>4445.0222531227591</v>
      </c>
      <c r="AL318">
        <f t="shared" si="352"/>
        <v>5422.8543669891442</v>
      </c>
      <c r="AN318">
        <f t="shared" si="306"/>
        <v>6420.1223464776913</v>
      </c>
      <c r="AO318">
        <f t="shared" si="353"/>
        <v>16115.386165920874</v>
      </c>
      <c r="AP318">
        <f t="shared" si="354"/>
        <v>21353.245012773827</v>
      </c>
      <c r="AQ318">
        <f t="shared" si="355"/>
        <v>9923.7136682318906</v>
      </c>
      <c r="AR318">
        <f t="shared" si="356"/>
        <v>10303.239644258829</v>
      </c>
      <c r="AS318">
        <f t="shared" si="357"/>
        <v>6966.927624341678</v>
      </c>
      <c r="AT318">
        <f t="shared" si="358"/>
        <v>3235.1266658695263</v>
      </c>
      <c r="AU318">
        <f t="shared" si="359"/>
        <v>3946.801561105498</v>
      </c>
      <c r="AW318">
        <f t="shared" si="307"/>
        <v>4672.6117014458414</v>
      </c>
      <c r="AX318">
        <f t="shared" si="360"/>
        <v>11728.895168721059</v>
      </c>
      <c r="AY318">
        <f t="shared" si="361"/>
        <v>15541.046903143113</v>
      </c>
      <c r="AZ318">
        <f t="shared" si="362"/>
        <v>7222.5509274629967</v>
      </c>
      <c r="BA318">
        <f t="shared" si="363"/>
        <v>7498.77269098734</v>
      </c>
      <c r="BB318">
        <f t="shared" si="364"/>
        <v>5070.7670659433816</v>
      </c>
      <c r="BC318">
        <f t="shared" si="365"/>
        <v>2354.5486984208114</v>
      </c>
      <c r="BD318">
        <f t="shared" si="366"/>
        <v>2872.5108592088018</v>
      </c>
      <c r="BF318">
        <f t="shared" si="308"/>
        <v>3400.7061787028497</v>
      </c>
      <c r="BG318">
        <f t="shared" si="367"/>
        <v>8536.2381507724422</v>
      </c>
      <c r="BH318">
        <f t="shared" si="368"/>
        <v>11310.705362201636</v>
      </c>
      <c r="BI318">
        <f t="shared" si="369"/>
        <v>5256.5406959493976</v>
      </c>
      <c r="BJ318">
        <f t="shared" si="370"/>
        <v>5457.5736766310092</v>
      </c>
      <c r="BK318">
        <f t="shared" si="371"/>
        <v>3691.5168906958725</v>
      </c>
      <c r="BL318">
        <f t="shared" si="372"/>
        <v>1713.6301534105155</v>
      </c>
      <c r="BM318">
        <f t="shared" si="373"/>
        <v>2090.6007285560945</v>
      </c>
    </row>
    <row r="319" spans="1:65" hidden="1" x14ac:dyDescent="0.4">
      <c r="A319" s="9">
        <v>26</v>
      </c>
      <c r="B319" s="16">
        <f t="shared" ref="B319:I319" si="390">V319+AE319+AN319+AW319+BF319+B189</f>
        <v>42292.274396834757</v>
      </c>
      <c r="C319" s="16">
        <f t="shared" si="390"/>
        <v>105977.14029970294</v>
      </c>
      <c r="D319" s="16">
        <f t="shared" si="390"/>
        <v>140556.64541460556</v>
      </c>
      <c r="E319" s="16">
        <f t="shared" si="390"/>
        <v>66049.702526704059</v>
      </c>
      <c r="F319" s="16">
        <f t="shared" si="390"/>
        <v>69620.725632443515</v>
      </c>
      <c r="G319" s="16">
        <f t="shared" si="390"/>
        <v>47720.002354900818</v>
      </c>
      <c r="H319" s="16">
        <f t="shared" si="390"/>
        <v>22932.51186768409</v>
      </c>
      <c r="I319" s="16">
        <f t="shared" si="390"/>
        <v>28398.23224538166</v>
      </c>
      <c r="J319" s="16">
        <f t="shared" si="295"/>
        <v>523547.23473825736</v>
      </c>
      <c r="L319" s="9">
        <v>26</v>
      </c>
      <c r="M319" s="9">
        <f t="shared" ref="M319:T319" si="391">M124</f>
        <v>9941.0265611885297</v>
      </c>
      <c r="N319" s="9">
        <f t="shared" si="391"/>
        <v>24907.999636583882</v>
      </c>
      <c r="O319" s="9">
        <f t="shared" si="391"/>
        <v>33038.207233094967</v>
      </c>
      <c r="P319" s="9">
        <f t="shared" si="391"/>
        <v>15533.623907879464</v>
      </c>
      <c r="Q319" s="9">
        <f t="shared" si="391"/>
        <v>16383.600156605622</v>
      </c>
      <c r="R319" s="9">
        <f t="shared" si="391"/>
        <v>11209.831686098587</v>
      </c>
      <c r="S319" s="9">
        <f t="shared" si="391"/>
        <v>5370.8644122406404</v>
      </c>
      <c r="T319" s="9">
        <f t="shared" si="391"/>
        <v>6615.0325444339996</v>
      </c>
      <c r="V319">
        <f t="shared" si="304"/>
        <v>14386.554908857292</v>
      </c>
      <c r="W319">
        <f t="shared" si="339"/>
        <v>36112.222702524996</v>
      </c>
      <c r="X319">
        <f t="shared" si="340"/>
        <v>47849.498074922863</v>
      </c>
      <c r="Y319">
        <f t="shared" si="341"/>
        <v>22237.590482387499</v>
      </c>
      <c r="Z319">
        <f t="shared" si="342"/>
        <v>23088.052669676625</v>
      </c>
      <c r="AA319">
        <f t="shared" si="343"/>
        <v>15611.808128595809</v>
      </c>
      <c r="AB319">
        <f t="shared" si="344"/>
        <v>7249.4455563101683</v>
      </c>
      <c r="AC319">
        <f t="shared" si="345"/>
        <v>8844.2048778649696</v>
      </c>
      <c r="AE319">
        <f t="shared" si="305"/>
        <v>10470.664777750802</v>
      </c>
      <c r="AF319">
        <f t="shared" si="346"/>
        <v>26282.802289575731</v>
      </c>
      <c r="AG319">
        <f t="shared" si="347"/>
        <v>34825.297460039714</v>
      </c>
      <c r="AH319">
        <f t="shared" si="348"/>
        <v>16184.719474613659</v>
      </c>
      <c r="AI319">
        <f t="shared" si="349"/>
        <v>16803.693546284885</v>
      </c>
      <c r="AJ319">
        <f t="shared" si="350"/>
        <v>11362.416191421209</v>
      </c>
      <c r="AK319">
        <f t="shared" si="351"/>
        <v>5276.2120414211195</v>
      </c>
      <c r="AL319">
        <f t="shared" si="352"/>
        <v>6436.8922989936364</v>
      </c>
      <c r="AN319">
        <f t="shared" si="306"/>
        <v>7620.6437632398192</v>
      </c>
      <c r="AO319">
        <f t="shared" si="353"/>
        <v>19128.859303577585</v>
      </c>
      <c r="AP319">
        <f t="shared" si="354"/>
        <v>25346.163927982408</v>
      </c>
      <c r="AQ319">
        <f t="shared" si="355"/>
        <v>11779.384035489562</v>
      </c>
      <c r="AR319">
        <f t="shared" si="356"/>
        <v>12229.878918002814</v>
      </c>
      <c r="AS319">
        <f t="shared" si="357"/>
        <v>8269.6815120925039</v>
      </c>
      <c r="AT319">
        <f t="shared" si="358"/>
        <v>3840.0744594961425</v>
      </c>
      <c r="AU319">
        <f t="shared" si="359"/>
        <v>4684.8279640473211</v>
      </c>
      <c r="AW319">
        <f t="shared" si="307"/>
        <v>5546.3670239617668</v>
      </c>
      <c r="AX319">
        <f t="shared" si="360"/>
        <v>13922.140667320968</v>
      </c>
      <c r="AY319">
        <f t="shared" si="361"/>
        <v>18447.14595795847</v>
      </c>
      <c r="AZ319">
        <f t="shared" si="362"/>
        <v>8573.1322978474454</v>
      </c>
      <c r="BA319">
        <f t="shared" si="363"/>
        <v>8901.0061676230835</v>
      </c>
      <c r="BB319">
        <f t="shared" si="364"/>
        <v>6018.8473451425289</v>
      </c>
      <c r="BC319">
        <f t="shared" si="365"/>
        <v>2794.8376821451693</v>
      </c>
      <c r="BD319">
        <f t="shared" si="366"/>
        <v>3409.6562101571499</v>
      </c>
      <c r="BF319">
        <f t="shared" si="308"/>
        <v>4036.6589400743455</v>
      </c>
      <c r="BG319">
        <f t="shared" si="367"/>
        <v>10132.56665974675</v>
      </c>
      <c r="BH319">
        <f t="shared" si="368"/>
        <v>13425.876132672374</v>
      </c>
      <c r="BI319">
        <f t="shared" si="369"/>
        <v>6239.545811706198</v>
      </c>
      <c r="BJ319">
        <f t="shared" si="370"/>
        <v>6478.1731838091755</v>
      </c>
      <c r="BK319">
        <f t="shared" si="371"/>
        <v>4381.141978319627</v>
      </c>
      <c r="BL319">
        <f t="shared" si="372"/>
        <v>2034.0894259156637</v>
      </c>
      <c r="BM319">
        <f t="shared" si="373"/>
        <v>2481.5557938824481</v>
      </c>
    </row>
    <row r="320" spans="1:65" hidden="1" x14ac:dyDescent="0.4">
      <c r="A320" s="9">
        <v>27</v>
      </c>
      <c r="B320" s="16">
        <f t="shared" ref="B320:I320" si="392">V320+AE320+AN320+AW320+BF320+B190</f>
        <v>50200.682961835162</v>
      </c>
      <c r="C320" s="16">
        <f t="shared" si="392"/>
        <v>125794.2453584383</v>
      </c>
      <c r="D320" s="16">
        <f t="shared" si="392"/>
        <v>166839.91615878165</v>
      </c>
      <c r="E320" s="16">
        <f t="shared" si="392"/>
        <v>78400.619240158281</v>
      </c>
      <c r="F320" s="16">
        <f t="shared" si="392"/>
        <v>82639.416848892957</v>
      </c>
      <c r="G320" s="16">
        <f t="shared" si="392"/>
        <v>56642.711314540604</v>
      </c>
      <c r="H320" s="16">
        <f t="shared" si="392"/>
        <v>27220.902590058548</v>
      </c>
      <c r="I320" s="16">
        <f t="shared" si="392"/>
        <v>33709.179472986063</v>
      </c>
      <c r="J320" s="16">
        <f t="shared" si="295"/>
        <v>621447.67394569155</v>
      </c>
      <c r="L320" s="9">
        <v>27</v>
      </c>
      <c r="M320" s="9">
        <f t="shared" ref="M320:T320" si="393">M125</f>
        <v>11799.932740853954</v>
      </c>
      <c r="N320" s="9">
        <f t="shared" si="393"/>
        <v>29565.630733589442</v>
      </c>
      <c r="O320" s="9">
        <f t="shared" si="393"/>
        <v>39216.133346927272</v>
      </c>
      <c r="P320" s="9">
        <f t="shared" si="393"/>
        <v>18438.308780937827</v>
      </c>
      <c r="Q320" s="9">
        <f t="shared" si="393"/>
        <v>19447.224963241326</v>
      </c>
      <c r="R320" s="9">
        <f t="shared" si="393"/>
        <v>13305.996027480911</v>
      </c>
      <c r="S320" s="9">
        <f t="shared" si="393"/>
        <v>6375.1805142655785</v>
      </c>
      <c r="T320" s="9">
        <f t="shared" si="393"/>
        <v>7851.9998535793929</v>
      </c>
      <c r="V320">
        <f t="shared" si="304"/>
        <v>17076.745471827897</v>
      </c>
      <c r="W320">
        <f t="shared" si="339"/>
        <v>42864.969370347084</v>
      </c>
      <c r="X320">
        <f t="shared" si="340"/>
        <v>56797.037564365644</v>
      </c>
      <c r="Y320">
        <f t="shared" si="341"/>
        <v>26395.872742311491</v>
      </c>
      <c r="Z320">
        <f t="shared" si="342"/>
        <v>27405.36573057438</v>
      </c>
      <c r="AA320">
        <f t="shared" si="343"/>
        <v>18531.112908081592</v>
      </c>
      <c r="AB320">
        <f t="shared" si="344"/>
        <v>8605.0439011472536</v>
      </c>
      <c r="AC320">
        <f t="shared" si="345"/>
        <v>10498.012662295881</v>
      </c>
      <c r="AE320">
        <f t="shared" si="305"/>
        <v>12428.609843304046</v>
      </c>
      <c r="AF320">
        <f t="shared" si="346"/>
        <v>31197.512496050367</v>
      </c>
      <c r="AG320">
        <f t="shared" si="347"/>
        <v>41337.397767481285</v>
      </c>
      <c r="AH320">
        <f t="shared" si="348"/>
        <v>19211.154978500581</v>
      </c>
      <c r="AI320">
        <f t="shared" si="349"/>
        <v>19945.873107980755</v>
      </c>
      <c r="AJ320">
        <f t="shared" si="350"/>
        <v>13487.11216000851</v>
      </c>
      <c r="AK320">
        <f t="shared" si="351"/>
        <v>6262.828798865643</v>
      </c>
      <c r="AL320">
        <f t="shared" si="352"/>
        <v>7640.548588429303</v>
      </c>
      <c r="AN320">
        <f t="shared" si="306"/>
        <v>9045.6542704953117</v>
      </c>
      <c r="AO320">
        <f t="shared" si="353"/>
        <v>22705.830796576658</v>
      </c>
      <c r="AP320">
        <f t="shared" si="354"/>
        <v>30085.730694011061</v>
      </c>
      <c r="AQ320">
        <f t="shared" si="355"/>
        <v>13982.051755051611</v>
      </c>
      <c r="AR320">
        <f t="shared" si="356"/>
        <v>14516.78623214385</v>
      </c>
      <c r="AS320">
        <f t="shared" si="357"/>
        <v>9816.0488517568556</v>
      </c>
      <c r="AT320">
        <f t="shared" si="358"/>
        <v>4558.1432504586301</v>
      </c>
      <c r="AU320">
        <f t="shared" si="359"/>
        <v>5560.8601315204787</v>
      </c>
      <c r="AW320">
        <f t="shared" si="307"/>
        <v>6583.5053936007916</v>
      </c>
      <c r="AX320">
        <f t="shared" si="360"/>
        <v>16525.499985449278</v>
      </c>
      <c r="AY320">
        <f t="shared" si="361"/>
        <v>21896.654942970439</v>
      </c>
      <c r="AZ320">
        <f t="shared" si="362"/>
        <v>10176.258166668504</v>
      </c>
      <c r="BA320">
        <f t="shared" si="363"/>
        <v>10565.442542812949</v>
      </c>
      <c r="BB320">
        <f t="shared" si="364"/>
        <v>7144.2644286175173</v>
      </c>
      <c r="BC320">
        <f t="shared" si="365"/>
        <v>3317.4560708206564</v>
      </c>
      <c r="BD320">
        <f t="shared" si="366"/>
        <v>4047.2420871022355</v>
      </c>
      <c r="BF320">
        <f t="shared" si="308"/>
        <v>4791.5129820180564</v>
      </c>
      <c r="BG320">
        <f t="shared" si="367"/>
        <v>12027.353663533861</v>
      </c>
      <c r="BH320">
        <f t="shared" si="368"/>
        <v>15936.511045315419</v>
      </c>
      <c r="BI320">
        <f t="shared" si="369"/>
        <v>7406.3390547768231</v>
      </c>
      <c r="BJ320">
        <f t="shared" si="370"/>
        <v>7689.5896757161299</v>
      </c>
      <c r="BK320">
        <f t="shared" si="371"/>
        <v>5199.9946617310779</v>
      </c>
      <c r="BL320">
        <f t="shared" si="372"/>
        <v>2414.4635540304166</v>
      </c>
      <c r="BM320">
        <f t="shared" si="373"/>
        <v>2945.6060020197992</v>
      </c>
    </row>
    <row r="321" spans="1:65" hidden="1" x14ac:dyDescent="0.4">
      <c r="A321" s="9">
        <v>28</v>
      </c>
      <c r="B321" s="16">
        <f t="shared" ref="B321:I321" si="394">V321+AE321+AN321+AW321+BF321+B191</f>
        <v>59587.898115942065</v>
      </c>
      <c r="C321" s="16">
        <f t="shared" si="394"/>
        <v>149316.98464926952</v>
      </c>
      <c r="D321" s="16">
        <f t="shared" si="394"/>
        <v>198037.94031080324</v>
      </c>
      <c r="E321" s="16">
        <f t="shared" si="394"/>
        <v>93061.052538956239</v>
      </c>
      <c r="F321" s="16">
        <f t="shared" si="394"/>
        <v>98092.489184925973</v>
      </c>
      <c r="G321" s="16">
        <f t="shared" si="394"/>
        <v>67234.139114734367</v>
      </c>
      <c r="H321" s="16">
        <f t="shared" si="394"/>
        <v>32311.15730138135</v>
      </c>
      <c r="I321" s="16">
        <f t="shared" si="394"/>
        <v>40013.134289984657</v>
      </c>
      <c r="J321" s="16">
        <f t="shared" si="295"/>
        <v>737654.79550599738</v>
      </c>
      <c r="L321" s="9">
        <v>28</v>
      </c>
      <c r="M321" s="9">
        <f t="shared" ref="M321:T321" si="395">M126</f>
        <v>14006.442074331409</v>
      </c>
      <c r="N321" s="9">
        <f t="shared" si="395"/>
        <v>35094.208022674218</v>
      </c>
      <c r="O321" s="9">
        <f t="shared" si="395"/>
        <v>46549.29076004566</v>
      </c>
      <c r="P321" s="9">
        <f t="shared" si="395"/>
        <v>21886.150502765671</v>
      </c>
      <c r="Q321" s="9">
        <f t="shared" si="395"/>
        <v>23083.727334399955</v>
      </c>
      <c r="R321" s="9">
        <f t="shared" si="395"/>
        <v>15794.129228799975</v>
      </c>
      <c r="S321" s="9">
        <f t="shared" si="395"/>
        <v>7567.2970810514153</v>
      </c>
      <c r="T321" s="9">
        <f t="shared" si="395"/>
        <v>9320.271863588554</v>
      </c>
      <c r="V321">
        <f t="shared" si="304"/>
        <v>20269.983866198356</v>
      </c>
      <c r="W321">
        <f t="shared" si="339"/>
        <v>50880.434974886237</v>
      </c>
      <c r="X321">
        <f t="shared" si="340"/>
        <v>67417.707722870982</v>
      </c>
      <c r="Y321">
        <f t="shared" si="341"/>
        <v>31331.726265028636</v>
      </c>
      <c r="Z321">
        <f t="shared" si="342"/>
        <v>32529.987761570039</v>
      </c>
      <c r="AA321">
        <f t="shared" si="343"/>
        <v>21996.308374809094</v>
      </c>
      <c r="AB321">
        <f t="shared" si="344"/>
        <v>10214.130165021019</v>
      </c>
      <c r="AC321">
        <f t="shared" si="345"/>
        <v>12461.071557395886</v>
      </c>
      <c r="AE321">
        <f t="shared" si="305"/>
        <v>14752.677657565971</v>
      </c>
      <c r="AF321">
        <f t="shared" si="346"/>
        <v>37031.240933198729</v>
      </c>
      <c r="AG321">
        <f t="shared" si="347"/>
        <v>49067.217665923468</v>
      </c>
      <c r="AH321">
        <f t="shared" si="348"/>
        <v>22803.513860406034</v>
      </c>
      <c r="AI321">
        <f t="shared" si="349"/>
        <v>23675.619419277569</v>
      </c>
      <c r="AJ321">
        <f t="shared" si="350"/>
        <v>16009.112534045049</v>
      </c>
      <c r="AK321">
        <f t="shared" si="351"/>
        <v>7433.9363500064474</v>
      </c>
      <c r="AL321">
        <f t="shared" si="352"/>
        <v>9069.2806253625931</v>
      </c>
      <c r="AN321">
        <f t="shared" si="306"/>
        <v>10737.132056899678</v>
      </c>
      <c r="AO321">
        <f t="shared" si="353"/>
        <v>26951.671646313509</v>
      </c>
      <c r="AP321">
        <f t="shared" si="354"/>
        <v>35711.564230746175</v>
      </c>
      <c r="AQ321">
        <f t="shared" si="355"/>
        <v>16596.603366776097</v>
      </c>
      <c r="AR321">
        <f t="shared" si="356"/>
        <v>17231.3296700623</v>
      </c>
      <c r="AS321">
        <f t="shared" si="357"/>
        <v>11651.580505882683</v>
      </c>
      <c r="AT321">
        <f t="shared" si="358"/>
        <v>5410.4860246621365</v>
      </c>
      <c r="AU321">
        <f t="shared" si="359"/>
        <v>6600.7043599748904</v>
      </c>
      <c r="AW321">
        <f t="shared" si="307"/>
        <v>7814.5798320480526</v>
      </c>
      <c r="AX321">
        <f t="shared" si="360"/>
        <v>19615.665391012968</v>
      </c>
      <c r="AY321">
        <f t="shared" si="361"/>
        <v>25991.192818490748</v>
      </c>
      <c r="AZ321">
        <f t="shared" si="362"/>
        <v>12079.154960860056</v>
      </c>
      <c r="BA321">
        <f t="shared" si="363"/>
        <v>12541.114387478399</v>
      </c>
      <c r="BB321">
        <f t="shared" si="364"/>
        <v>8480.1566401871878</v>
      </c>
      <c r="BC321">
        <f t="shared" si="365"/>
        <v>3937.7996606396432</v>
      </c>
      <c r="BD321">
        <f t="shared" si="366"/>
        <v>4804.0511093113573</v>
      </c>
      <c r="BF321">
        <f t="shared" si="308"/>
        <v>5687.5091878094245</v>
      </c>
      <c r="BG321">
        <f t="shared" si="367"/>
        <v>14276.426824491569</v>
      </c>
      <c r="BH321">
        <f t="shared" si="368"/>
        <v>18916.582994142929</v>
      </c>
      <c r="BI321">
        <f t="shared" si="369"/>
        <v>8791.2986107226643</v>
      </c>
      <c r="BJ321">
        <f t="shared" si="370"/>
        <v>9127.5161092645394</v>
      </c>
      <c r="BK321">
        <f t="shared" si="371"/>
        <v>6172.1295451742972</v>
      </c>
      <c r="BL321">
        <f t="shared" si="372"/>
        <v>2865.9598124255363</v>
      </c>
      <c r="BM321">
        <f t="shared" si="373"/>
        <v>3496.4240445610171</v>
      </c>
    </row>
    <row r="322" spans="1:65" hidden="1" x14ac:dyDescent="0.4">
      <c r="A322" s="9">
        <v>29</v>
      </c>
      <c r="B322" s="16">
        <f t="shared" ref="B322:I322" si="396">V322+AE322+AN322+AW322+BF322+B192</f>
        <v>70730.452371260006</v>
      </c>
      <c r="C322" s="16">
        <f t="shared" si="396"/>
        <v>177238.30081977657</v>
      </c>
      <c r="D322" s="16">
        <f t="shared" si="396"/>
        <v>235069.76227155051</v>
      </c>
      <c r="E322" s="16">
        <f t="shared" si="396"/>
        <v>110462.87580512626</v>
      </c>
      <c r="F322" s="16">
        <f t="shared" si="396"/>
        <v>116435.16628358533</v>
      </c>
      <c r="G322" s="16">
        <f t="shared" si="396"/>
        <v>79806.235813468913</v>
      </c>
      <c r="H322" s="16">
        <f t="shared" si="396"/>
        <v>38353.22781342933</v>
      </c>
      <c r="I322" s="16">
        <f t="shared" si="396"/>
        <v>47495.7988678814</v>
      </c>
      <c r="J322" s="16">
        <f t="shared" si="295"/>
        <v>875591.82004607841</v>
      </c>
      <c r="L322" s="9">
        <v>29</v>
      </c>
      <c r="M322" s="9">
        <f t="shared" ref="M322:T322" si="397">M127</f>
        <v>16625.554051031286</v>
      </c>
      <c r="N322" s="9">
        <f t="shared" si="397"/>
        <v>41656.592678048626</v>
      </c>
      <c r="O322" s="9">
        <f t="shared" si="397"/>
        <v>55253.70008037908</v>
      </c>
      <c r="P322" s="9">
        <f t="shared" si="397"/>
        <v>25978.715809604015</v>
      </c>
      <c r="Q322" s="9">
        <f t="shared" si="397"/>
        <v>27400.231583484012</v>
      </c>
      <c r="R322" s="9">
        <f t="shared" si="397"/>
        <v>18747.526872910119</v>
      </c>
      <c r="S322" s="9">
        <f t="shared" si="397"/>
        <v>8982.3315566910005</v>
      </c>
      <c r="T322" s="9">
        <f t="shared" si="397"/>
        <v>11063.1010228052</v>
      </c>
      <c r="V322">
        <f t="shared" si="304"/>
        <v>24060.336707820206</v>
      </c>
      <c r="W322">
        <f t="shared" si="339"/>
        <v>60394.739602015965</v>
      </c>
      <c r="X322">
        <f t="shared" si="340"/>
        <v>80024.372914605134</v>
      </c>
      <c r="Y322">
        <f t="shared" si="341"/>
        <v>37190.551731565254</v>
      </c>
      <c r="Z322">
        <f t="shared" si="342"/>
        <v>38612.880198184306</v>
      </c>
      <c r="AA322">
        <f t="shared" si="343"/>
        <v>26109.472468361131</v>
      </c>
      <c r="AB322">
        <f t="shared" si="344"/>
        <v>12124.10491148558</v>
      </c>
      <c r="AC322">
        <f t="shared" si="345"/>
        <v>14791.209474574556</v>
      </c>
      <c r="AE322">
        <f t="shared" si="305"/>
        <v>17511.330761882164</v>
      </c>
      <c r="AF322">
        <f t="shared" si="346"/>
        <v>43955.837954042487</v>
      </c>
      <c r="AG322">
        <f t="shared" si="347"/>
        <v>58242.462694397225</v>
      </c>
      <c r="AH322">
        <f t="shared" si="348"/>
        <v>27067.620062717338</v>
      </c>
      <c r="AI322">
        <f t="shared" si="349"/>
        <v>28102.803590423799</v>
      </c>
      <c r="AJ322">
        <f t="shared" si="350"/>
        <v>19002.71045442707</v>
      </c>
      <c r="AK322">
        <f t="shared" si="351"/>
        <v>8824.0332575137345</v>
      </c>
      <c r="AL322">
        <f t="shared" si="352"/>
        <v>10765.17609137924</v>
      </c>
      <c r="AN322">
        <f t="shared" si="306"/>
        <v>12744.904857232823</v>
      </c>
      <c r="AO322">
        <f t="shared" si="353"/>
        <v>31991.456289756119</v>
      </c>
      <c r="AP322">
        <f t="shared" si="354"/>
        <v>42389.390948334825</v>
      </c>
      <c r="AQ322">
        <f t="shared" si="355"/>
        <v>19700.058613591063</v>
      </c>
      <c r="AR322">
        <f t="shared" si="356"/>
        <v>20453.474544669931</v>
      </c>
      <c r="AS322">
        <f t="shared" si="357"/>
        <v>13830.346519963867</v>
      </c>
      <c r="AT322">
        <f t="shared" si="358"/>
        <v>6422.2111873342928</v>
      </c>
      <c r="AU322">
        <f t="shared" si="359"/>
        <v>7834.9924926687418</v>
      </c>
      <c r="AW322">
        <f t="shared" si="307"/>
        <v>9275.8559444738639</v>
      </c>
      <c r="AX322">
        <f t="shared" si="360"/>
        <v>23283.668518663239</v>
      </c>
      <c r="AY322">
        <f t="shared" si="361"/>
        <v>30851.378524618463</v>
      </c>
      <c r="AZ322">
        <f t="shared" si="362"/>
        <v>14337.879163818077</v>
      </c>
      <c r="BA322">
        <f t="shared" si="363"/>
        <v>14886.222028770348</v>
      </c>
      <c r="BB322">
        <f t="shared" si="364"/>
        <v>10065.868573034935</v>
      </c>
      <c r="BC322">
        <f t="shared" si="365"/>
        <v>4674.1428426508901</v>
      </c>
      <c r="BD322">
        <f t="shared" si="366"/>
        <v>5702.3777346431234</v>
      </c>
      <c r="BF322">
        <f t="shared" si="308"/>
        <v>6751.044509928739</v>
      </c>
      <c r="BG322">
        <f t="shared" si="367"/>
        <v>16946.04610775227</v>
      </c>
      <c r="BH322">
        <f t="shared" si="368"/>
        <v>22453.887906316842</v>
      </c>
      <c r="BI322">
        <f t="shared" si="369"/>
        <v>10435.226785791359</v>
      </c>
      <c r="BJ322">
        <f t="shared" si="370"/>
        <v>10834.315248371469</v>
      </c>
      <c r="BK322">
        <f t="shared" si="371"/>
        <v>7326.1430926807416</v>
      </c>
      <c r="BL322">
        <f t="shared" si="372"/>
        <v>3401.8797365325895</v>
      </c>
      <c r="BM322">
        <f t="shared" si="373"/>
        <v>4150.237576936187</v>
      </c>
    </row>
    <row r="323" spans="1:65" hidden="1" x14ac:dyDescent="0.4">
      <c r="A323" s="9">
        <v>30</v>
      </c>
      <c r="B323" s="16">
        <f t="shared" ref="B323:I323" si="398">V323+AE323+AN323+AW323+BF323+B193</f>
        <v>83956.585787526012</v>
      </c>
      <c r="C323" s="16">
        <f t="shared" si="398"/>
        <v>210380.70671962434</v>
      </c>
      <c r="D323" s="16">
        <f t="shared" si="398"/>
        <v>279026.27437524818</v>
      </c>
      <c r="E323" s="16">
        <f t="shared" si="398"/>
        <v>131118.7163194216</v>
      </c>
      <c r="F323" s="16">
        <f t="shared" si="398"/>
        <v>138207.7916149002</v>
      </c>
      <c r="G323" s="16">
        <f t="shared" si="398"/>
        <v>94729.319048963443</v>
      </c>
      <c r="H323" s="16">
        <f t="shared" si="398"/>
        <v>45525.103791163769</v>
      </c>
      <c r="I323" s="16">
        <f t="shared" si="398"/>
        <v>56377.597657538565</v>
      </c>
      <c r="J323" s="16">
        <f t="shared" si="295"/>
        <v>1039322.0953143861</v>
      </c>
      <c r="L323" s="9">
        <v>30</v>
      </c>
      <c r="M323" s="9">
        <f t="shared" ref="M323:T323" si="399">M128</f>
        <v>19734.42263473303</v>
      </c>
      <c r="N323" s="9">
        <f t="shared" si="399"/>
        <v>49446.099835725108</v>
      </c>
      <c r="O323" s="9">
        <f t="shared" si="399"/>
        <v>65585.776339967779</v>
      </c>
      <c r="P323" s="9">
        <f t="shared" si="399"/>
        <v>30836.56374522718</v>
      </c>
      <c r="Q323" s="9">
        <f t="shared" si="399"/>
        <v>32523.893561579818</v>
      </c>
      <c r="R323" s="9">
        <f t="shared" si="399"/>
        <v>22253.190331607249</v>
      </c>
      <c r="S323" s="9">
        <f t="shared" si="399"/>
        <v>10661.968114923911</v>
      </c>
      <c r="T323" s="9">
        <f t="shared" si="399"/>
        <v>13131.827701179222</v>
      </c>
      <c r="V323">
        <f t="shared" si="304"/>
        <v>28559.460446985922</v>
      </c>
      <c r="W323">
        <f t="shared" si="339"/>
        <v>71688.156230547378</v>
      </c>
      <c r="X323">
        <f t="shared" si="340"/>
        <v>94988.401068663661</v>
      </c>
      <c r="Y323">
        <f t="shared" si="341"/>
        <v>44144.938787743529</v>
      </c>
      <c r="Z323">
        <f t="shared" si="342"/>
        <v>45833.233265011833</v>
      </c>
      <c r="AA323">
        <f t="shared" si="343"/>
        <v>30991.771030676049</v>
      </c>
      <c r="AB323">
        <f t="shared" si="344"/>
        <v>14391.232295686772</v>
      </c>
      <c r="AC323">
        <f t="shared" si="345"/>
        <v>17557.067761852872</v>
      </c>
      <c r="AE323">
        <f t="shared" si="305"/>
        <v>20785.833734851185</v>
      </c>
      <c r="AF323">
        <f t="shared" si="346"/>
        <v>52175.288778029237</v>
      </c>
      <c r="AG323">
        <f t="shared" si="347"/>
        <v>69133.417804501179</v>
      </c>
      <c r="AH323">
        <f t="shared" si="348"/>
        <v>32129.085897141296</v>
      </c>
      <c r="AI323">
        <f t="shared" si="349"/>
        <v>33357.841894304045</v>
      </c>
      <c r="AJ323">
        <f t="shared" si="350"/>
        <v>22556.091461394099</v>
      </c>
      <c r="AK323">
        <f t="shared" si="351"/>
        <v>10474.069084499657</v>
      </c>
      <c r="AL323">
        <f t="shared" si="352"/>
        <v>12778.192782976897</v>
      </c>
      <c r="AN323">
        <f t="shared" si="306"/>
        <v>15128.117809557491</v>
      </c>
      <c r="AO323">
        <f t="shared" si="353"/>
        <v>37973.64712189931</v>
      </c>
      <c r="AP323">
        <f t="shared" si="354"/>
        <v>50315.926821366025</v>
      </c>
      <c r="AQ323">
        <f t="shared" si="355"/>
        <v>23383.839338154201</v>
      </c>
      <c r="AR323">
        <f t="shared" si="356"/>
        <v>24278.139067546861</v>
      </c>
      <c r="AS323">
        <f t="shared" si="357"/>
        <v>16416.528487195468</v>
      </c>
      <c r="AT323">
        <f t="shared" si="358"/>
        <v>7623.1222224240128</v>
      </c>
      <c r="AU323">
        <f t="shared" si="359"/>
        <v>9300.0842920239902</v>
      </c>
      <c r="AW323">
        <f t="shared" si="307"/>
        <v>11010.380400853344</v>
      </c>
      <c r="AX323">
        <f t="shared" si="360"/>
        <v>27637.562404209675</v>
      </c>
      <c r="AY323">
        <f t="shared" si="361"/>
        <v>36620.384736476641</v>
      </c>
      <c r="AZ323">
        <f t="shared" si="362"/>
        <v>17018.96888870457</v>
      </c>
      <c r="BA323">
        <f t="shared" si="363"/>
        <v>17669.848286720142</v>
      </c>
      <c r="BB323">
        <f t="shared" si="364"/>
        <v>11948.107546499401</v>
      </c>
      <c r="BC323">
        <f t="shared" si="365"/>
        <v>5548.1770149925915</v>
      </c>
      <c r="BD323">
        <f t="shared" si="366"/>
        <v>6768.6851136559326</v>
      </c>
      <c r="BF323">
        <f t="shared" si="308"/>
        <v>8013.4502272013015</v>
      </c>
      <c r="BG323">
        <f t="shared" si="367"/>
        <v>20114.857313207754</v>
      </c>
      <c r="BH323">
        <f t="shared" si="368"/>
        <v>26652.633215467649</v>
      </c>
      <c r="BI323">
        <f t="shared" si="369"/>
        <v>12386.552974804716</v>
      </c>
      <c r="BJ323">
        <f t="shared" si="370"/>
        <v>12860.268638570908</v>
      </c>
      <c r="BK323">
        <f t="shared" si="371"/>
        <v>8696.0058328578398</v>
      </c>
      <c r="BL323">
        <f t="shared" si="372"/>
        <v>4038.01128959174</v>
      </c>
      <c r="BM323">
        <f t="shared" si="373"/>
        <v>4926.3076557896547</v>
      </c>
    </row>
    <row r="324" spans="1:65" hidden="1" x14ac:dyDescent="0.4">
      <c r="A324" s="9">
        <v>31</v>
      </c>
      <c r="B324" s="16">
        <f t="shared" ref="B324:I324" si="400">V324+AE324+AN324+AW324+BF324+B194</f>
        <v>99655.915818972891</v>
      </c>
      <c r="C324" s="16">
        <f t="shared" si="400"/>
        <v>249720.51636357341</v>
      </c>
      <c r="D324" s="16">
        <f t="shared" si="400"/>
        <v>331202.35422584455</v>
      </c>
      <c r="E324" s="16">
        <f t="shared" si="400"/>
        <v>155637.05710362026</v>
      </c>
      <c r="F324" s="16">
        <f t="shared" si="400"/>
        <v>164051.7468413575</v>
      </c>
      <c r="G324" s="16">
        <f t="shared" si="400"/>
        <v>112442.97464901654</v>
      </c>
      <c r="H324" s="16">
        <f t="shared" si="400"/>
        <v>54038.056246546839</v>
      </c>
      <c r="I324" s="16">
        <f t="shared" si="400"/>
        <v>66920.17085345948</v>
      </c>
      <c r="J324" s="16">
        <f t="shared" si="295"/>
        <v>1233668.7921023914</v>
      </c>
      <c r="L324" s="9">
        <v>31</v>
      </c>
      <c r="M324" s="9">
        <f t="shared" ref="M324:T324" si="401">M129</f>
        <v>23424.629069856823</v>
      </c>
      <c r="N324" s="9">
        <f t="shared" si="401"/>
        <v>58692.193282838249</v>
      </c>
      <c r="O324" s="9">
        <f t="shared" si="401"/>
        <v>77849.882484951682</v>
      </c>
      <c r="P324" s="9">
        <f t="shared" si="401"/>
        <v>36602.797096765098</v>
      </c>
      <c r="Q324" s="9">
        <f t="shared" si="401"/>
        <v>38605.646422440586</v>
      </c>
      <c r="R324" s="9">
        <f t="shared" si="401"/>
        <v>26414.389657459356</v>
      </c>
      <c r="S324" s="9">
        <f t="shared" si="401"/>
        <v>12655.685594123383</v>
      </c>
      <c r="T324" s="9">
        <f t="shared" si="401"/>
        <v>15587.392578083156</v>
      </c>
      <c r="V324">
        <f t="shared" si="304"/>
        <v>33899.890551170894</v>
      </c>
      <c r="W324">
        <f t="shared" si="339"/>
        <v>85093.367031283458</v>
      </c>
      <c r="X324">
        <f t="shared" si="340"/>
        <v>112750.60345890607</v>
      </c>
      <c r="Y324">
        <f t="shared" si="341"/>
        <v>52399.750200833398</v>
      </c>
      <c r="Z324">
        <f t="shared" si="342"/>
        <v>54403.744572638199</v>
      </c>
      <c r="AA324">
        <f t="shared" si="343"/>
        <v>36787.027115878969</v>
      </c>
      <c r="AB324">
        <f t="shared" si="344"/>
        <v>17082.297497386535</v>
      </c>
      <c r="AC324">
        <f t="shared" si="345"/>
        <v>20840.123245014489</v>
      </c>
      <c r="AE324">
        <f t="shared" si="305"/>
        <v>24672.647090918552</v>
      </c>
      <c r="AF324">
        <f t="shared" si="346"/>
        <v>61931.722504288307</v>
      </c>
      <c r="AG324">
        <f t="shared" si="347"/>
        <v>82060.909436582413</v>
      </c>
      <c r="AH324">
        <f t="shared" si="348"/>
        <v>38137.012342442416</v>
      </c>
      <c r="AI324">
        <f t="shared" si="349"/>
        <v>39595.537579657939</v>
      </c>
      <c r="AJ324">
        <f t="shared" si="350"/>
        <v>26773.931246035077</v>
      </c>
      <c r="AK324">
        <f t="shared" si="351"/>
        <v>12432.650690093215</v>
      </c>
      <c r="AL324">
        <f t="shared" si="352"/>
        <v>15167.630272414885</v>
      </c>
      <c r="AN324">
        <f t="shared" si="306"/>
        <v>17956.975772204336</v>
      </c>
      <c r="AO324">
        <f t="shared" si="353"/>
        <v>45074.467949964273</v>
      </c>
      <c r="AP324">
        <f t="shared" si="354"/>
        <v>59724.672312933595</v>
      </c>
      <c r="AQ324">
        <f t="shared" si="355"/>
        <v>27756.462617647754</v>
      </c>
      <c r="AR324">
        <f t="shared" si="356"/>
        <v>28817.990480925459</v>
      </c>
      <c r="AS324">
        <f t="shared" si="357"/>
        <v>19486.309974294782</v>
      </c>
      <c r="AT324">
        <f t="shared" si="358"/>
        <v>9048.5956534618344</v>
      </c>
      <c r="AU324">
        <f t="shared" si="359"/>
        <v>11039.138537500443</v>
      </c>
      <c r="AW324">
        <f t="shared" si="307"/>
        <v>13069.249105205419</v>
      </c>
      <c r="AX324">
        <f t="shared" si="360"/>
        <v>32805.604763054493</v>
      </c>
      <c r="AY324">
        <f t="shared" si="361"/>
        <v>43468.155778921333</v>
      </c>
      <c r="AZ324">
        <f t="shared" si="362"/>
        <v>20201.404113429384</v>
      </c>
      <c r="BA324">
        <f t="shared" si="363"/>
        <v>20973.993677133505</v>
      </c>
      <c r="BB324">
        <f t="shared" si="364"/>
        <v>14182.318016847436</v>
      </c>
      <c r="BC324">
        <f t="shared" si="365"/>
        <v>6585.649618708303</v>
      </c>
      <c r="BD324">
        <f t="shared" si="366"/>
        <v>8034.3847028399623</v>
      </c>
      <c r="BF324">
        <f t="shared" si="308"/>
        <v>9511.9153140273229</v>
      </c>
      <c r="BG324">
        <f t="shared" si="367"/>
        <v>23876.209858708709</v>
      </c>
      <c r="BH324">
        <f t="shared" si="368"/>
        <v>31636.508975972145</v>
      </c>
      <c r="BI324">
        <f t="shared" si="369"/>
        <v>14702.760931754643</v>
      </c>
      <c r="BJ324">
        <f t="shared" si="370"/>
        <v>15265.058462645524</v>
      </c>
      <c r="BK324">
        <f t="shared" si="371"/>
        <v>10322.056689678622</v>
      </c>
      <c r="BL324">
        <f t="shared" si="372"/>
        <v>4793.0941522921657</v>
      </c>
      <c r="BM324">
        <f t="shared" si="373"/>
        <v>5847.4963847227928</v>
      </c>
    </row>
    <row r="325" spans="1:65" hidden="1" x14ac:dyDescent="0.4">
      <c r="A325" s="9">
        <v>32</v>
      </c>
      <c r="B325" s="16">
        <f t="shared" ref="B325:I325" si="402">V325+AE325+AN325+AW325+BF325+B195</f>
        <v>118290.91501393569</v>
      </c>
      <c r="C325" s="16">
        <f t="shared" si="402"/>
        <v>296416.60606167669</v>
      </c>
      <c r="D325" s="16">
        <f t="shared" si="402"/>
        <v>393135.01035842521</v>
      </c>
      <c r="E325" s="16">
        <f t="shared" si="402"/>
        <v>184740.16216481104</v>
      </c>
      <c r="F325" s="16">
        <f t="shared" si="402"/>
        <v>194728.34623249737</v>
      </c>
      <c r="G325" s="16">
        <f t="shared" si="402"/>
        <v>133469.00094632391</v>
      </c>
      <c r="H325" s="16">
        <f t="shared" si="402"/>
        <v>64142.861340655065</v>
      </c>
      <c r="I325" s="16">
        <f t="shared" si="402"/>
        <v>79434.081895645897</v>
      </c>
      <c r="J325" s="16">
        <f t="shared" si="295"/>
        <v>1464356.9840139707</v>
      </c>
      <c r="L325" s="9">
        <v>32</v>
      </c>
      <c r="M325" s="9">
        <f t="shared" ref="M325:T325" si="403">M130</f>
        <v>27804.879687467197</v>
      </c>
      <c r="N325" s="9">
        <f t="shared" si="403"/>
        <v>69667.245016181711</v>
      </c>
      <c r="O325" s="9">
        <f t="shared" si="403"/>
        <v>92407.29531819954</v>
      </c>
      <c r="P325" s="9">
        <f t="shared" si="403"/>
        <v>43447.277925521827</v>
      </c>
      <c r="Q325" s="9">
        <f t="shared" si="403"/>
        <v>45824.646820732771</v>
      </c>
      <c r="R325" s="9">
        <f t="shared" si="403"/>
        <v>31353.70571944875</v>
      </c>
      <c r="S325" s="9">
        <f t="shared" si="403"/>
        <v>15022.215047999618</v>
      </c>
      <c r="T325" s="9">
        <f t="shared" si="403"/>
        <v>18502.131836641733</v>
      </c>
      <c r="V325">
        <f t="shared" si="304"/>
        <v>40238.945743127799</v>
      </c>
      <c r="W325">
        <f t="shared" si="339"/>
        <v>101005.26353922428</v>
      </c>
      <c r="X325">
        <f t="shared" si="340"/>
        <v>133834.22015004512</v>
      </c>
      <c r="Y325">
        <f t="shared" si="341"/>
        <v>62198.156719770239</v>
      </c>
      <c r="Z325">
        <f t="shared" si="342"/>
        <v>64576.884777162188</v>
      </c>
      <c r="AA325">
        <f t="shared" si="343"/>
        <v>43665.957738225814</v>
      </c>
      <c r="AB325">
        <f t="shared" si="344"/>
        <v>20276.57408296744</v>
      </c>
      <c r="AC325">
        <f t="shared" si="345"/>
        <v>24737.088377038141</v>
      </c>
      <c r="AE325">
        <f t="shared" si="305"/>
        <v>29286.268821044727</v>
      </c>
      <c r="AF325">
        <f t="shared" si="346"/>
        <v>73512.544767785876</v>
      </c>
      <c r="AG325">
        <f t="shared" si="347"/>
        <v>97405.756447744236</v>
      </c>
      <c r="AH325">
        <f t="shared" si="348"/>
        <v>45268.381271637903</v>
      </c>
      <c r="AI325">
        <f t="shared" si="349"/>
        <v>46999.641076148066</v>
      </c>
      <c r="AJ325">
        <f t="shared" si="350"/>
        <v>31780.479180957023</v>
      </c>
      <c r="AK325">
        <f t="shared" si="351"/>
        <v>14757.474093739875</v>
      </c>
      <c r="AL325">
        <f t="shared" si="352"/>
        <v>18003.876758714687</v>
      </c>
      <c r="AN325">
        <f t="shared" si="306"/>
        <v>21314.811431561444</v>
      </c>
      <c r="AO325">
        <f t="shared" si="353"/>
        <v>53503.095227126294</v>
      </c>
      <c r="AP325">
        <f t="shared" si="354"/>
        <v>70892.790874758008</v>
      </c>
      <c r="AQ325">
        <f t="shared" si="355"/>
        <v>32946.737480045093</v>
      </c>
      <c r="AR325">
        <f t="shared" si="356"/>
        <v>34206.764030291699</v>
      </c>
      <c r="AS325">
        <f t="shared" si="357"/>
        <v>23130.12061016493</v>
      </c>
      <c r="AT325">
        <f t="shared" si="358"/>
        <v>10740.623171777524</v>
      </c>
      <c r="AU325">
        <f t="shared" si="359"/>
        <v>13103.384404957664</v>
      </c>
      <c r="AW325">
        <f t="shared" si="307"/>
        <v>15513.11243870488</v>
      </c>
      <c r="AX325">
        <f t="shared" si="360"/>
        <v>38940.036356509387</v>
      </c>
      <c r="AY325">
        <f t="shared" si="361"/>
        <v>51596.414045927464</v>
      </c>
      <c r="AZ325">
        <f t="shared" si="362"/>
        <v>23978.933365538571</v>
      </c>
      <c r="BA325">
        <f t="shared" si="363"/>
        <v>24895.992079029478</v>
      </c>
      <c r="BB325">
        <f t="shared" si="364"/>
        <v>16834.313995571109</v>
      </c>
      <c r="BC325">
        <f t="shared" si="365"/>
        <v>7817.1226360850687</v>
      </c>
      <c r="BD325">
        <f t="shared" si="366"/>
        <v>9536.761620170204</v>
      </c>
      <c r="BF325">
        <f t="shared" si="308"/>
        <v>11290.58220961637</v>
      </c>
      <c r="BG325">
        <f t="shared" si="367"/>
        <v>28340.907310881601</v>
      </c>
      <c r="BH325">
        <f t="shared" si="368"/>
        <v>37552.332377446735</v>
      </c>
      <c r="BI325">
        <f t="shared" si="369"/>
        <v>17452.082522592013</v>
      </c>
      <c r="BJ325">
        <f t="shared" si="370"/>
        <v>18119.526069889514</v>
      </c>
      <c r="BK325">
        <f t="shared" si="371"/>
        <v>12252.187353263029</v>
      </c>
      <c r="BL325">
        <f t="shared" si="372"/>
        <v>5689.3718855002344</v>
      </c>
      <c r="BM325">
        <f t="shared" si="373"/>
        <v>6940.9405437813784</v>
      </c>
    </row>
    <row r="326" spans="1:65" hidden="1" x14ac:dyDescent="0.4">
      <c r="A326" s="9">
        <v>33</v>
      </c>
      <c r="B326" s="16">
        <f t="shared" ref="B326:I326" si="404">V326+AE326+AN326+AW326+BF326+B196</f>
        <v>140410.53475639189</v>
      </c>
      <c r="C326" s="16">
        <f t="shared" si="404"/>
        <v>351844.55316044693</v>
      </c>
      <c r="D326" s="16">
        <f t="shared" si="404"/>
        <v>466648.66018360091</v>
      </c>
      <c r="E326" s="16">
        <f t="shared" si="404"/>
        <v>219285.35330645079</v>
      </c>
      <c r="F326" s="16">
        <f t="shared" si="404"/>
        <v>231141.26384890644</v>
      </c>
      <c r="G326" s="16">
        <f t="shared" si="404"/>
        <v>158426.77689500456</v>
      </c>
      <c r="H326" s="16">
        <f t="shared" si="404"/>
        <v>76137.187871342467</v>
      </c>
      <c r="I326" s="16">
        <f t="shared" si="404"/>
        <v>94287.966100269769</v>
      </c>
      <c r="J326" s="16">
        <f t="shared" si="295"/>
        <v>1738182.2961224138</v>
      </c>
      <c r="L326" s="9">
        <v>33</v>
      </c>
      <c r="M326" s="9">
        <f t="shared" ref="M326:T326" si="405">M131</f>
        <v>33004.2081831459</v>
      </c>
      <c r="N326" s="9">
        <f t="shared" si="405"/>
        <v>82694.558793458462</v>
      </c>
      <c r="O326" s="9">
        <f t="shared" si="405"/>
        <v>109686.84801387523</v>
      </c>
      <c r="P326" s="9">
        <f t="shared" si="405"/>
        <v>51571.631374159799</v>
      </c>
      <c r="Q326" s="9">
        <f t="shared" si="405"/>
        <v>54393.552519930628</v>
      </c>
      <c r="R326" s="9">
        <f t="shared" si="405"/>
        <v>37216.64119784729</v>
      </c>
      <c r="S326" s="9">
        <f t="shared" si="405"/>
        <v>17831.269848638916</v>
      </c>
      <c r="T326" s="9">
        <f t="shared" si="405"/>
        <v>21961.908047520868</v>
      </c>
      <c r="V326">
        <f t="shared" si="304"/>
        <v>47763.362305640658</v>
      </c>
      <c r="W326">
        <f t="shared" si="339"/>
        <v>119892.57939305261</v>
      </c>
      <c r="X326">
        <f t="shared" si="340"/>
        <v>158860.3336361316</v>
      </c>
      <c r="Y326">
        <f t="shared" si="341"/>
        <v>73828.800414254656</v>
      </c>
      <c r="Z326">
        <f t="shared" si="342"/>
        <v>76652.334876541325</v>
      </c>
      <c r="AA326">
        <f t="shared" si="343"/>
        <v>51831.202864272491</v>
      </c>
      <c r="AB326">
        <f t="shared" si="344"/>
        <v>24068.159251099136</v>
      </c>
      <c r="AC326">
        <f t="shared" si="345"/>
        <v>29362.760199573877</v>
      </c>
      <c r="AE326">
        <f t="shared" si="305"/>
        <v>34762.607282086268</v>
      </c>
      <c r="AF326">
        <f t="shared" si="346"/>
        <v>87258.904153505078</v>
      </c>
      <c r="AG326">
        <f t="shared" si="347"/>
        <v>115619.98829889468</v>
      </c>
      <c r="AH326">
        <f t="shared" si="348"/>
        <v>53733.268995704078</v>
      </c>
      <c r="AI326">
        <f t="shared" si="349"/>
        <v>55788.26292665513</v>
      </c>
      <c r="AJ326">
        <f t="shared" si="350"/>
        <v>37723.218459591415</v>
      </c>
      <c r="AK326">
        <f t="shared" si="351"/>
        <v>17517.024088353657</v>
      </c>
      <c r="AL326">
        <f t="shared" si="352"/>
        <v>21370.482567876414</v>
      </c>
      <c r="AN326">
        <f t="shared" si="306"/>
        <v>25300.540126303084</v>
      </c>
      <c r="AO326">
        <f t="shared" si="353"/>
        <v>63507.819997456085</v>
      </c>
      <c r="AP326">
        <f t="shared" si="354"/>
        <v>84149.273661251122</v>
      </c>
      <c r="AQ326">
        <f t="shared" si="355"/>
        <v>39107.559375841498</v>
      </c>
      <c r="AR326">
        <f t="shared" si="356"/>
        <v>40603.202553219882</v>
      </c>
      <c r="AS326">
        <f t="shared" si="357"/>
        <v>27455.299895560973</v>
      </c>
      <c r="AT326">
        <f t="shared" si="358"/>
        <v>12749.048632758699</v>
      </c>
      <c r="AU326">
        <f t="shared" si="359"/>
        <v>15553.630581836176</v>
      </c>
      <c r="AW326">
        <f t="shared" si="307"/>
        <v>18413.961935133164</v>
      </c>
      <c r="AX326">
        <f t="shared" si="360"/>
        <v>46221.56579181784</v>
      </c>
      <c r="AY326">
        <f t="shared" si="361"/>
        <v>61244.602460342736</v>
      </c>
      <c r="AZ326">
        <f t="shared" si="362"/>
        <v>28462.835422791832</v>
      </c>
      <c r="BA326">
        <f t="shared" si="363"/>
        <v>29551.378054660589</v>
      </c>
      <c r="BB326">
        <f t="shared" si="364"/>
        <v>19982.217302868019</v>
      </c>
      <c r="BC326">
        <f t="shared" si="365"/>
        <v>9278.8729039312966</v>
      </c>
      <c r="BD326">
        <f t="shared" si="366"/>
        <v>11320.073012563935</v>
      </c>
      <c r="BF326">
        <f t="shared" si="308"/>
        <v>13401.847324160626</v>
      </c>
      <c r="BG326">
        <f t="shared" si="367"/>
        <v>33640.471833695497</v>
      </c>
      <c r="BH326">
        <f t="shared" si="368"/>
        <v>44574.373211687096</v>
      </c>
      <c r="BI326">
        <f t="shared" si="369"/>
        <v>20715.507944065292</v>
      </c>
      <c r="BJ326">
        <f t="shared" si="370"/>
        <v>21507.759074459496</v>
      </c>
      <c r="BK326">
        <f t="shared" si="371"/>
        <v>14543.250674417068</v>
      </c>
      <c r="BL326">
        <f t="shared" si="372"/>
        <v>6753.247260792652</v>
      </c>
      <c r="BM326">
        <f t="shared" si="373"/>
        <v>8238.8510819757903</v>
      </c>
    </row>
    <row r="327" spans="1:65" hidden="1" x14ac:dyDescent="0.4">
      <c r="A327" s="9">
        <v>34</v>
      </c>
      <c r="B327" s="16">
        <f t="shared" ref="B327:I327" si="406">V327+AE327+AN327+AW327+BF327+B197</f>
        <v>166666.37642798352</v>
      </c>
      <c r="C327" s="16">
        <f t="shared" si="406"/>
        <v>417637.15818031615</v>
      </c>
      <c r="D327" s="16">
        <f t="shared" si="406"/>
        <v>553908.87417999364</v>
      </c>
      <c r="E327" s="16">
        <f t="shared" si="406"/>
        <v>260290.26535692872</v>
      </c>
      <c r="F327" s="16">
        <f t="shared" si="406"/>
        <v>274363.15423792467</v>
      </c>
      <c r="G327" s="16">
        <f t="shared" si="406"/>
        <v>188051.50593575995</v>
      </c>
      <c r="H327" s="16">
        <f t="shared" si="406"/>
        <v>90374.366090101146</v>
      </c>
      <c r="I327" s="16">
        <f t="shared" si="406"/>
        <v>111919.38994618409</v>
      </c>
      <c r="J327" s="16">
        <f t="shared" si="295"/>
        <v>2063211.0903551918</v>
      </c>
      <c r="L327" s="9">
        <v>34</v>
      </c>
      <c r="M327" s="9">
        <f t="shared" ref="M327:T327" si="407">M132</f>
        <v>39175.776699635106</v>
      </c>
      <c r="N327" s="9">
        <f t="shared" si="407"/>
        <v>98157.894035516918</v>
      </c>
      <c r="O327" s="9">
        <f t="shared" si="407"/>
        <v>130197.56271179847</v>
      </c>
      <c r="P327" s="9">
        <f t="shared" si="407"/>
        <v>61215.185152713559</v>
      </c>
      <c r="Q327" s="9">
        <f t="shared" si="407"/>
        <v>64564.78687796116</v>
      </c>
      <c r="R327" s="9">
        <f t="shared" si="407"/>
        <v>44175.906811236608</v>
      </c>
      <c r="S327" s="9">
        <f t="shared" si="407"/>
        <v>21165.599307361706</v>
      </c>
      <c r="T327" s="9">
        <f t="shared" si="407"/>
        <v>26068.639513883572</v>
      </c>
      <c r="V327">
        <f t="shared" si="304"/>
        <v>56694.794970585819</v>
      </c>
      <c r="W327">
        <f t="shared" si="339"/>
        <v>142311.6983198871</v>
      </c>
      <c r="X327">
        <f t="shared" si="340"/>
        <v>188566.16472738772</v>
      </c>
      <c r="Y327">
        <f t="shared" si="341"/>
        <v>87634.297510838223</v>
      </c>
      <c r="Z327">
        <f t="shared" si="342"/>
        <v>90985.814232114353</v>
      </c>
      <c r="AA327">
        <f t="shared" si="343"/>
        <v>61523.294793498077</v>
      </c>
      <c r="AB327">
        <f t="shared" si="344"/>
        <v>28568.745753883559</v>
      </c>
      <c r="AC327">
        <f t="shared" si="345"/>
        <v>34853.402041353402</v>
      </c>
      <c r="AE327">
        <f t="shared" si="305"/>
        <v>41262.984793863463</v>
      </c>
      <c r="AF327">
        <f t="shared" si="346"/>
        <v>103575.74177327885</v>
      </c>
      <c r="AG327">
        <f t="shared" si="347"/>
        <v>137240.16096751313</v>
      </c>
      <c r="AH327">
        <f t="shared" si="348"/>
        <v>63781.034704979364</v>
      </c>
      <c r="AI327">
        <f t="shared" si="349"/>
        <v>66220.298901598231</v>
      </c>
      <c r="AJ327">
        <f t="shared" si="350"/>
        <v>44777.210661931953</v>
      </c>
      <c r="AK327">
        <f t="shared" si="351"/>
        <v>20792.591669726397</v>
      </c>
      <c r="AL327">
        <f t="shared" si="352"/>
        <v>25366.621383725142</v>
      </c>
      <c r="AN327">
        <f t="shared" si="306"/>
        <v>30031.573704194678</v>
      </c>
      <c r="AO327">
        <f t="shared" si="353"/>
        <v>75383.362075480574</v>
      </c>
      <c r="AP327">
        <f t="shared" si="354"/>
        <v>99884.630980072892</v>
      </c>
      <c r="AQ327">
        <f t="shared" si="355"/>
        <v>46420.414185772795</v>
      </c>
      <c r="AR327">
        <f t="shared" si="356"/>
        <v>48195.732739937506</v>
      </c>
      <c r="AS327">
        <f t="shared" si="357"/>
        <v>32589.259177576194</v>
      </c>
      <c r="AT327">
        <f t="shared" si="358"/>
        <v>15133.03636055618</v>
      </c>
      <c r="AU327">
        <f t="shared" si="359"/>
        <v>18462.056574856295</v>
      </c>
      <c r="AW327">
        <f t="shared" si="307"/>
        <v>21857.251030718122</v>
      </c>
      <c r="AX327">
        <f t="shared" si="360"/>
        <v>54864.692894636959</v>
      </c>
      <c r="AY327">
        <f t="shared" si="361"/>
        <v>72696.938060796936</v>
      </c>
      <c r="AZ327">
        <f t="shared" si="362"/>
        <v>33785.197399316661</v>
      </c>
      <c r="BA327">
        <f t="shared" si="363"/>
        <v>35077.290303940237</v>
      </c>
      <c r="BB327">
        <f t="shared" si="364"/>
        <v>23718.758599214492</v>
      </c>
      <c r="BC327">
        <f t="shared" si="365"/>
        <v>11013.960768344998</v>
      </c>
      <c r="BD327">
        <f t="shared" si="366"/>
        <v>13436.851797200057</v>
      </c>
      <c r="BF327">
        <f t="shared" si="308"/>
        <v>15907.904629646895</v>
      </c>
      <c r="BG327">
        <f t="shared" si="367"/>
        <v>39931.018812756673</v>
      </c>
      <c r="BH327">
        <f t="shared" si="368"/>
        <v>52909.487836014909</v>
      </c>
      <c r="BI327">
        <f t="shared" si="369"/>
        <v>24589.171683428562</v>
      </c>
      <c r="BJ327">
        <f t="shared" si="370"/>
        <v>25529.568564560046</v>
      </c>
      <c r="BK327">
        <f t="shared" si="371"/>
        <v>17262.733988642543</v>
      </c>
      <c r="BL327">
        <f t="shared" si="372"/>
        <v>8016.0600823619743</v>
      </c>
      <c r="BM327">
        <f t="shared" si="373"/>
        <v>9779.4620472698625</v>
      </c>
    </row>
    <row r="328" spans="1:65" hidden="1" x14ac:dyDescent="0.4">
      <c r="A328" s="9">
        <v>35</v>
      </c>
      <c r="B328" s="16">
        <f t="shared" ref="B328:I328" si="408">V328+AE328+AN328+AW328+BF328+B198</f>
        <v>197831.88639245581</v>
      </c>
      <c r="C328" s="16">
        <f t="shared" si="408"/>
        <v>495732.54413031123</v>
      </c>
      <c r="D328" s="16">
        <f t="shared" si="408"/>
        <v>657486.16963706596</v>
      </c>
      <c r="E328" s="16">
        <f t="shared" si="408"/>
        <v>308962.82383387344</v>
      </c>
      <c r="F328" s="16">
        <f t="shared" si="408"/>
        <v>325667.2508859231</v>
      </c>
      <c r="G328" s="16">
        <f t="shared" si="408"/>
        <v>223215.87256194651</v>
      </c>
      <c r="H328" s="16">
        <f t="shared" si="408"/>
        <v>107273.7961744076</v>
      </c>
      <c r="I328" s="16">
        <f t="shared" si="408"/>
        <v>132847.74092606988</v>
      </c>
      <c r="J328" s="16">
        <f t="shared" si="295"/>
        <v>2449018.0845420533</v>
      </c>
      <c r="L328" s="9">
        <v>35</v>
      </c>
      <c r="M328" s="9">
        <f t="shared" ref="M328:T328" si="409">M133</f>
        <v>46501.387686780254</v>
      </c>
      <c r="N328" s="9">
        <f t="shared" si="409"/>
        <v>116512.77063527836</v>
      </c>
      <c r="O328" s="9">
        <f t="shared" si="409"/>
        <v>154543.64532335149</v>
      </c>
      <c r="P328" s="9">
        <f t="shared" si="409"/>
        <v>72662.019669182002</v>
      </c>
      <c r="Q328" s="9">
        <f t="shared" si="409"/>
        <v>76637.97475020781</v>
      </c>
      <c r="R328" s="9">
        <f t="shared" si="409"/>
        <v>52436.509039615892</v>
      </c>
      <c r="S328" s="9">
        <f t="shared" si="409"/>
        <v>25123.426309090682</v>
      </c>
      <c r="T328" s="9">
        <f t="shared" si="409"/>
        <v>30943.302587113987</v>
      </c>
      <c r="V328">
        <f t="shared" si="304"/>
        <v>67296.346437837128</v>
      </c>
      <c r="W328">
        <f t="shared" si="339"/>
        <v>168923.04412178966</v>
      </c>
      <c r="X328">
        <f t="shared" si="340"/>
        <v>223826.78964677849</v>
      </c>
      <c r="Y328">
        <f t="shared" si="341"/>
        <v>104021.33120307709</v>
      </c>
      <c r="Z328">
        <f t="shared" si="342"/>
        <v>107999.5593717162</v>
      </c>
      <c r="AA328">
        <f t="shared" si="343"/>
        <v>73027.743773699767</v>
      </c>
      <c r="AB328">
        <f t="shared" si="344"/>
        <v>33910.912148907111</v>
      </c>
      <c r="AC328">
        <f t="shared" si="345"/>
        <v>41370.757571819864</v>
      </c>
      <c r="AE328">
        <f t="shared" si="305"/>
        <v>48978.889882224641</v>
      </c>
      <c r="AF328">
        <f t="shared" si="346"/>
        <v>122943.72004658295</v>
      </c>
      <c r="AG328">
        <f t="shared" si="347"/>
        <v>162903.16284745041</v>
      </c>
      <c r="AH328">
        <f t="shared" si="348"/>
        <v>75707.666107908793</v>
      </c>
      <c r="AI328">
        <f t="shared" si="349"/>
        <v>78603.056566856292</v>
      </c>
      <c r="AJ328">
        <f t="shared" si="350"/>
        <v>53150.252727715007</v>
      </c>
      <c r="AK328">
        <f t="shared" si="351"/>
        <v>24680.668711804978</v>
      </c>
      <c r="AL328">
        <f t="shared" si="352"/>
        <v>30110.011712539272</v>
      </c>
      <c r="AN328">
        <f t="shared" si="306"/>
        <v>35647.279249029074</v>
      </c>
      <c r="AO328">
        <f t="shared" si="353"/>
        <v>89479.551924379717</v>
      </c>
      <c r="AP328">
        <f t="shared" si="354"/>
        <v>118562.395973793</v>
      </c>
      <c r="AQ328">
        <f t="shared" si="355"/>
        <v>55100.72444537608</v>
      </c>
      <c r="AR328">
        <f t="shared" si="356"/>
        <v>57208.015820767869</v>
      </c>
      <c r="AS328">
        <f t="shared" si="357"/>
        <v>38683.234919754075</v>
      </c>
      <c r="AT328">
        <f t="shared" si="358"/>
        <v>17962.814015141288</v>
      </c>
      <c r="AU328">
        <f t="shared" si="359"/>
        <v>21914.338979290718</v>
      </c>
      <c r="AW328">
        <f t="shared" si="307"/>
        <v>25944.412367456403</v>
      </c>
      <c r="AX328">
        <f t="shared" si="360"/>
        <v>65124.027485058767</v>
      </c>
      <c r="AY328">
        <f t="shared" si="361"/>
        <v>86290.784520434914</v>
      </c>
      <c r="AZ328">
        <f t="shared" si="362"/>
        <v>40102.805792544728</v>
      </c>
      <c r="BA328">
        <f t="shared" si="363"/>
        <v>41636.511521938868</v>
      </c>
      <c r="BB328">
        <f t="shared" si="364"/>
        <v>28154.008888395343</v>
      </c>
      <c r="BC328">
        <f t="shared" si="365"/>
        <v>13073.498564450589</v>
      </c>
      <c r="BD328">
        <f t="shared" si="366"/>
        <v>15949.454186028175</v>
      </c>
      <c r="BF328">
        <f t="shared" si="308"/>
        <v>18882.577830182508</v>
      </c>
      <c r="BG328">
        <f t="shared" si="367"/>
        <v>47397.855853696819</v>
      </c>
      <c r="BH328">
        <f t="shared" si="368"/>
        <v>62803.212948405926</v>
      </c>
      <c r="BI328">
        <f t="shared" si="369"/>
        <v>29187.184541372611</v>
      </c>
      <c r="BJ328">
        <f t="shared" si="370"/>
        <v>30303.429434250145</v>
      </c>
      <c r="BK328">
        <f t="shared" si="371"/>
        <v>20490.746293928518</v>
      </c>
      <c r="BL328">
        <f t="shared" si="372"/>
        <v>9515.0104253534846</v>
      </c>
      <c r="BM328">
        <f t="shared" si="373"/>
        <v>11608.156922234959</v>
      </c>
    </row>
    <row r="329" spans="1:65" hidden="1" x14ac:dyDescent="0.4">
      <c r="A329" s="9">
        <v>36</v>
      </c>
      <c r="B329" s="16">
        <f t="shared" ref="B329:I329" si="410">V329+AE329+AN329+AW329+BF329+B199</f>
        <v>234825.14026852473</v>
      </c>
      <c r="C329" s="16">
        <f t="shared" si="410"/>
        <v>588431.24996005977</v>
      </c>
      <c r="D329" s="16">
        <f t="shared" si="410"/>
        <v>780431.73325134825</v>
      </c>
      <c r="E329" s="16">
        <f t="shared" si="410"/>
        <v>366736.82815781509</v>
      </c>
      <c r="F329" s="16">
        <f t="shared" si="410"/>
        <v>386564.87328781054</v>
      </c>
      <c r="G329" s="16">
        <f t="shared" si="410"/>
        <v>264955.74925444962</v>
      </c>
      <c r="H329" s="16">
        <f t="shared" si="410"/>
        <v>127333.30297750703</v>
      </c>
      <c r="I329" s="16">
        <f t="shared" si="410"/>
        <v>157689.52768081924</v>
      </c>
      <c r="J329" s="16">
        <f t="shared" si="295"/>
        <v>2906968.4048383348</v>
      </c>
      <c r="L329" s="9">
        <v>36</v>
      </c>
      <c r="M329" s="9">
        <f t="shared" ref="M329:T329" si="411">M134</f>
        <v>55196.839449423838</v>
      </c>
      <c r="N329" s="9">
        <f t="shared" si="411"/>
        <v>138299.88769112137</v>
      </c>
      <c r="O329" s="9">
        <f t="shared" si="411"/>
        <v>183442.28426685842</v>
      </c>
      <c r="P329" s="9">
        <f t="shared" si="411"/>
        <v>86249.336487885288</v>
      </c>
      <c r="Q329" s="9">
        <f t="shared" si="411"/>
        <v>90968.76885716687</v>
      </c>
      <c r="R329" s="9">
        <f t="shared" si="411"/>
        <v>62241.789218061567</v>
      </c>
      <c r="S329" s="9">
        <f t="shared" si="411"/>
        <v>29821.340768214104</v>
      </c>
      <c r="T329" s="9">
        <f t="shared" si="411"/>
        <v>36729.495395713246</v>
      </c>
      <c r="V329">
        <f t="shared" si="304"/>
        <v>79880.317870992352</v>
      </c>
      <c r="W329">
        <f t="shared" si="339"/>
        <v>200510.53548127663</v>
      </c>
      <c r="X329">
        <f t="shared" si="340"/>
        <v>265680.91807991243</v>
      </c>
      <c r="Y329">
        <f t="shared" si="341"/>
        <v>123472.63175038763</v>
      </c>
      <c r="Z329">
        <f t="shared" si="342"/>
        <v>128194.76225962369</v>
      </c>
      <c r="AA329">
        <f t="shared" si="343"/>
        <v>86683.448579625707</v>
      </c>
      <c r="AB329">
        <f t="shared" si="344"/>
        <v>40252.028306650769</v>
      </c>
      <c r="AC329">
        <f t="shared" si="345"/>
        <v>49106.815456220276</v>
      </c>
      <c r="AE329">
        <f t="shared" si="305"/>
        <v>58137.618160030877</v>
      </c>
      <c r="AF329">
        <f t="shared" si="346"/>
        <v>145933.38208418631</v>
      </c>
      <c r="AG329">
        <f t="shared" si="347"/>
        <v>193364.97624711445</v>
      </c>
      <c r="AH329">
        <f t="shared" si="348"/>
        <v>89864.498655492949</v>
      </c>
      <c r="AI329">
        <f t="shared" si="349"/>
        <v>93301.307969286252</v>
      </c>
      <c r="AJ329">
        <f t="shared" si="350"/>
        <v>63088.998250707387</v>
      </c>
      <c r="AK329">
        <f t="shared" si="351"/>
        <v>29295.790430356043</v>
      </c>
      <c r="AL329">
        <f t="shared" si="352"/>
        <v>35740.384642179568</v>
      </c>
      <c r="AN329">
        <f t="shared" si="306"/>
        <v>42313.084565626858</v>
      </c>
      <c r="AO329">
        <f t="shared" si="353"/>
        <v>106211.63598548135</v>
      </c>
      <c r="AP329">
        <f t="shared" si="354"/>
        <v>140732.7794106217</v>
      </c>
      <c r="AQ329">
        <f t="shared" si="355"/>
        <v>65404.195276642437</v>
      </c>
      <c r="AR329">
        <f t="shared" si="356"/>
        <v>67905.536193812077</v>
      </c>
      <c r="AS329">
        <f t="shared" si="357"/>
        <v>45916.743823734541</v>
      </c>
      <c r="AT329">
        <f t="shared" si="358"/>
        <v>21321.741363473131</v>
      </c>
      <c r="AU329">
        <f t="shared" si="359"/>
        <v>26012.175345914995</v>
      </c>
      <c r="AW329">
        <f t="shared" si="307"/>
        <v>30795.845808242739</v>
      </c>
      <c r="AX329">
        <f t="shared" si="360"/>
        <v>77301.789704719238</v>
      </c>
      <c r="AY329">
        <f t="shared" si="361"/>
        <v>102426.59024711396</v>
      </c>
      <c r="AZ329">
        <f t="shared" si="362"/>
        <v>47601.765118960408</v>
      </c>
      <c r="BA329">
        <f t="shared" si="363"/>
        <v>49422.263671353372</v>
      </c>
      <c r="BB329">
        <f t="shared" si="364"/>
        <v>33418.621904074709</v>
      </c>
      <c r="BC329">
        <f t="shared" si="365"/>
        <v>15518.156289795941</v>
      </c>
      <c r="BD329">
        <f t="shared" si="366"/>
        <v>18931.896582659447</v>
      </c>
      <c r="BF329">
        <f t="shared" si="308"/>
        <v>22413.495098819454</v>
      </c>
      <c r="BG329">
        <f t="shared" si="367"/>
        <v>56260.941669377789</v>
      </c>
      <c r="BH329">
        <f t="shared" si="368"/>
        <v>74546.998734420427</v>
      </c>
      <c r="BI329">
        <f t="shared" si="369"/>
        <v>34644.995166958674</v>
      </c>
      <c r="BJ329">
        <f t="shared" si="370"/>
        <v>35969.970478094503</v>
      </c>
      <c r="BK329">
        <f t="shared" si="371"/>
        <v>24322.37759116193</v>
      </c>
      <c r="BL329">
        <f t="shared" si="372"/>
        <v>11294.254494902036</v>
      </c>
      <c r="BM329">
        <f t="shared" si="373"/>
        <v>13778.805554131566</v>
      </c>
    </row>
    <row r="330" spans="1:65" hidden="1" x14ac:dyDescent="0.4">
      <c r="A330" s="9">
        <v>37</v>
      </c>
      <c r="B330" s="16">
        <f t="shared" ref="B330:I330" si="412">V330+AE330+AN330+AW330+BF330+B200</f>
        <v>278735.88768324407</v>
      </c>
      <c r="C330" s="16">
        <f t="shared" si="412"/>
        <v>698464.00004047772</v>
      </c>
      <c r="D330" s="16">
        <f t="shared" si="412"/>
        <v>926367.30325534206</v>
      </c>
      <c r="E330" s="16">
        <f t="shared" si="412"/>
        <v>435314.1886458802</v>
      </c>
      <c r="F330" s="16">
        <f t="shared" si="412"/>
        <v>458849.94753872917</v>
      </c>
      <c r="G330" s="16">
        <f t="shared" si="412"/>
        <v>314500.71088401094</v>
      </c>
      <c r="H330" s="16">
        <f t="shared" si="412"/>
        <v>151143.80100781852</v>
      </c>
      <c r="I330" s="16">
        <f t="shared" si="412"/>
        <v>187176.54113400143</v>
      </c>
      <c r="J330" s="16">
        <f t="shared" si="295"/>
        <v>3450552.380189504</v>
      </c>
      <c r="L330" s="9">
        <v>37</v>
      </c>
      <c r="M330" s="9">
        <f t="shared" ref="M330:T330" si="413">M135</f>
        <v>65518.283147313618</v>
      </c>
      <c r="N330" s="9">
        <f t="shared" si="413"/>
        <v>164161.05145460728</v>
      </c>
      <c r="O330" s="9">
        <f t="shared" si="413"/>
        <v>217744.77744869285</v>
      </c>
      <c r="P330" s="9">
        <f t="shared" si="413"/>
        <v>102377.39163415419</v>
      </c>
      <c r="Q330" s="9">
        <f t="shared" si="413"/>
        <v>107979.32662444493</v>
      </c>
      <c r="R330" s="9">
        <f t="shared" si="413"/>
        <v>73880.591900936037</v>
      </c>
      <c r="S330" s="9">
        <f t="shared" si="413"/>
        <v>35397.734141547364</v>
      </c>
      <c r="T330" s="9">
        <f t="shared" si="413"/>
        <v>43597.667967914997</v>
      </c>
      <c r="V330">
        <f t="shared" si="304"/>
        <v>94817.408684507856</v>
      </c>
      <c r="W330">
        <f t="shared" si="339"/>
        <v>238004.67868670906</v>
      </c>
      <c r="X330">
        <f t="shared" si="340"/>
        <v>315361.491549675</v>
      </c>
      <c r="Y330">
        <f t="shared" si="341"/>
        <v>146561.19677610399</v>
      </c>
      <c r="Z330">
        <f t="shared" si="342"/>
        <v>152166.33444066514</v>
      </c>
      <c r="AA330">
        <f t="shared" si="343"/>
        <v>102892.67981417783</v>
      </c>
      <c r="AB330">
        <f t="shared" si="344"/>
        <v>47778.89122193939</v>
      </c>
      <c r="AC330">
        <f t="shared" si="345"/>
        <v>58289.464969667897</v>
      </c>
      <c r="AE330">
        <f t="shared" si="305"/>
        <v>69008.968015511608</v>
      </c>
      <c r="AF330">
        <f t="shared" si="346"/>
        <v>173221.95878273147</v>
      </c>
      <c r="AG330">
        <f t="shared" si="347"/>
        <v>229522.94716351345</v>
      </c>
      <c r="AH330">
        <f t="shared" si="348"/>
        <v>106668.56520294028</v>
      </c>
      <c r="AI330">
        <f t="shared" si="349"/>
        <v>110748.03511445496</v>
      </c>
      <c r="AJ330">
        <f t="shared" si="350"/>
        <v>74886.223415166547</v>
      </c>
      <c r="AK330">
        <f t="shared" si="351"/>
        <v>34773.909368503402</v>
      </c>
      <c r="AL330">
        <f t="shared" si="352"/>
        <v>42423.600049199929</v>
      </c>
      <c r="AN330">
        <f t="shared" si="306"/>
        <v>50225.351362828864</v>
      </c>
      <c r="AO330">
        <f t="shared" si="353"/>
        <v>126072.50903483383</v>
      </c>
      <c r="AP330">
        <f t="shared" si="354"/>
        <v>167048.87782886805</v>
      </c>
      <c r="AQ330">
        <f t="shared" si="355"/>
        <v>77634.346966067678</v>
      </c>
      <c r="AR330">
        <f t="shared" si="356"/>
        <v>80603.422081549157</v>
      </c>
      <c r="AS330">
        <f t="shared" si="357"/>
        <v>54502.871037220961</v>
      </c>
      <c r="AT330">
        <f t="shared" si="358"/>
        <v>25308.765896914585</v>
      </c>
      <c r="AU330">
        <f t="shared" si="359"/>
        <v>30876.279994047283</v>
      </c>
      <c r="AW330">
        <f t="shared" si="307"/>
        <v>36554.465186934802</v>
      </c>
      <c r="AX330">
        <f t="shared" si="360"/>
        <v>91756.712845100294</v>
      </c>
      <c r="AY330">
        <f t="shared" si="361"/>
        <v>121579.68482886784</v>
      </c>
      <c r="AZ330">
        <f t="shared" si="362"/>
        <v>56502.980197801429</v>
      </c>
      <c r="BA330">
        <f t="shared" si="363"/>
        <v>58663.899932582732</v>
      </c>
      <c r="BB330">
        <f t="shared" si="364"/>
        <v>39667.682863904629</v>
      </c>
      <c r="BC330">
        <f t="shared" si="365"/>
        <v>18419.948826634536</v>
      </c>
      <c r="BD330">
        <f t="shared" si="366"/>
        <v>22472.035964287221</v>
      </c>
      <c r="BF330">
        <f t="shared" si="308"/>
        <v>26604.670453531096</v>
      </c>
      <c r="BG330">
        <f t="shared" si="367"/>
        <v>66781.365687048514</v>
      </c>
      <c r="BH330">
        <f t="shared" si="368"/>
        <v>88486.794490767192</v>
      </c>
      <c r="BI330">
        <f t="shared" si="369"/>
        <v>41123.380142959541</v>
      </c>
      <c r="BJ330">
        <f t="shared" si="370"/>
        <v>42696.117074723938</v>
      </c>
      <c r="BK330">
        <f t="shared" si="371"/>
        <v>28870.49974761832</v>
      </c>
      <c r="BL330">
        <f t="shared" si="372"/>
        <v>13406.205392348988</v>
      </c>
      <c r="BM330">
        <f t="shared" si="373"/>
        <v>16355.351068395505</v>
      </c>
    </row>
    <row r="331" spans="1:65" hidden="1" x14ac:dyDescent="0.4">
      <c r="A331" s="9">
        <v>38</v>
      </c>
      <c r="B331" s="16">
        <f t="shared" ref="B331:I331" si="414">V331+AE331+AN331+AW331+BF331+B201</f>
        <v>330857.65419885836</v>
      </c>
      <c r="C331" s="16">
        <f t="shared" si="414"/>
        <v>829072.14604812453</v>
      </c>
      <c r="D331" s="16">
        <f t="shared" si="414"/>
        <v>1099591.8588555416</v>
      </c>
      <c r="E331" s="16">
        <f t="shared" si="414"/>
        <v>516715.06151651416</v>
      </c>
      <c r="F331" s="16">
        <f t="shared" si="414"/>
        <v>544651.85195014498</v>
      </c>
      <c r="G331" s="16">
        <f t="shared" si="414"/>
        <v>373310.25536897936</v>
      </c>
      <c r="H331" s="16">
        <f t="shared" si="414"/>
        <v>179406.70164300827</v>
      </c>
      <c r="I331" s="16">
        <f t="shared" si="414"/>
        <v>222177.4116204243</v>
      </c>
      <c r="J331" s="16">
        <f t="shared" si="295"/>
        <v>4095782.9412015951</v>
      </c>
      <c r="L331" s="9">
        <v>38</v>
      </c>
      <c r="M331" s="9">
        <f t="shared" ref="M331:T331" si="415">M136</f>
        <v>77769.768511924602</v>
      </c>
      <c r="N331" s="9">
        <f t="shared" si="415"/>
        <v>194858.08169902291</v>
      </c>
      <c r="O331" s="9">
        <f t="shared" si="415"/>
        <v>258461.60985003939</v>
      </c>
      <c r="P331" s="9">
        <f t="shared" si="415"/>
        <v>121521.28636126006</v>
      </c>
      <c r="Q331" s="9">
        <f t="shared" si="415"/>
        <v>128170.74612250268</v>
      </c>
      <c r="R331" s="9">
        <f t="shared" si="415"/>
        <v>87695.77366276503</v>
      </c>
      <c r="S331" s="9">
        <f t="shared" si="415"/>
        <v>42016.876172489603</v>
      </c>
      <c r="T331" s="9">
        <f t="shared" si="415"/>
        <v>51750.143359236055</v>
      </c>
      <c r="V331">
        <f t="shared" si="304"/>
        <v>112547.6366301446</v>
      </c>
      <c r="W331">
        <f t="shared" si="339"/>
        <v>282509.97854450688</v>
      </c>
      <c r="X331">
        <f t="shared" si="340"/>
        <v>374332.00348442391</v>
      </c>
      <c r="Y331">
        <f t="shared" si="341"/>
        <v>173967.17066716458</v>
      </c>
      <c r="Z331">
        <f t="shared" si="342"/>
        <v>180620.43198157169</v>
      </c>
      <c r="AA331">
        <f t="shared" si="343"/>
        <v>122132.93002088483</v>
      </c>
      <c r="AB331">
        <f t="shared" si="344"/>
        <v>56713.227691452936</v>
      </c>
      <c r="AC331">
        <f t="shared" si="345"/>
        <v>69189.209173606272</v>
      </c>
      <c r="AE331">
        <f t="shared" si="305"/>
        <v>81913.188350009732</v>
      </c>
      <c r="AF331">
        <f t="shared" si="346"/>
        <v>205613.31873472029</v>
      </c>
      <c r="AG331">
        <f t="shared" si="347"/>
        <v>272442.21935659426</v>
      </c>
      <c r="AH331">
        <f t="shared" si="348"/>
        <v>126614.88098952213</v>
      </c>
      <c r="AI331">
        <f t="shared" si="349"/>
        <v>131457.18477756003</v>
      </c>
      <c r="AJ331">
        <f t="shared" si="350"/>
        <v>88889.451614672187</v>
      </c>
      <c r="AK331">
        <f t="shared" si="351"/>
        <v>41276.400295221392</v>
      </c>
      <c r="AL331">
        <f t="shared" si="352"/>
        <v>50356.532509433913</v>
      </c>
      <c r="AN331">
        <f t="shared" si="306"/>
        <v>59617.159689170236</v>
      </c>
      <c r="AO331">
        <f t="shared" si="353"/>
        <v>149647.23390878265</v>
      </c>
      <c r="AP331">
        <f t="shared" si="354"/>
        <v>198285.91249619078</v>
      </c>
      <c r="AQ331">
        <f t="shared" si="355"/>
        <v>92151.456084503981</v>
      </c>
      <c r="AR331">
        <f t="shared" si="356"/>
        <v>95675.728598002068</v>
      </c>
      <c r="AS331">
        <f t="shared" si="357"/>
        <v>64694.547226193754</v>
      </c>
      <c r="AT331">
        <f t="shared" si="358"/>
        <v>30041.337632708994</v>
      </c>
      <c r="AU331">
        <f t="shared" si="359"/>
        <v>36649.94002162361</v>
      </c>
      <c r="AW331">
        <f t="shared" si="307"/>
        <v>43389.908274881833</v>
      </c>
      <c r="AX331">
        <f t="shared" si="360"/>
        <v>108914.61093996705</v>
      </c>
      <c r="AY331">
        <f t="shared" si="361"/>
        <v>144314.28132886795</v>
      </c>
      <c r="AZ331">
        <f t="shared" si="362"/>
        <v>67068.663581934554</v>
      </c>
      <c r="BA331">
        <f t="shared" si="363"/>
        <v>69633.661007065937</v>
      </c>
      <c r="BB331">
        <f t="shared" si="364"/>
        <v>47085.276950562795</v>
      </c>
      <c r="BC331">
        <f t="shared" si="365"/>
        <v>21864.357361774561</v>
      </c>
      <c r="BD331">
        <f t="shared" si="366"/>
        <v>26674.157979167248</v>
      </c>
      <c r="BF331">
        <f t="shared" si="308"/>
        <v>31579.567820232951</v>
      </c>
      <c r="BG331">
        <f t="shared" si="367"/>
        <v>79269.039266074396</v>
      </c>
      <c r="BH331">
        <f t="shared" si="368"/>
        <v>105033.23965981754</v>
      </c>
      <c r="BI331">
        <f t="shared" si="369"/>
        <v>48813.180170380481</v>
      </c>
      <c r="BJ331">
        <f t="shared" si="370"/>
        <v>50680.008503653342</v>
      </c>
      <c r="BK331">
        <f t="shared" si="371"/>
        <v>34269.091305761474</v>
      </c>
      <c r="BL331">
        <f t="shared" si="372"/>
        <v>15913.077109491762</v>
      </c>
      <c r="BM331">
        <f t="shared" si="373"/>
        <v>19413.693516341362</v>
      </c>
    </row>
    <row r="332" spans="1:65" hidden="1" x14ac:dyDescent="0.4">
      <c r="A332" s="9">
        <v>39</v>
      </c>
      <c r="B332" s="16">
        <f t="shared" ref="B332:I332" si="416">V332+AE332+AN332+AW332+BF332+B202</f>
        <v>392725.84607786406</v>
      </c>
      <c r="C332" s="16">
        <f t="shared" si="416"/>
        <v>984103.1509256612</v>
      </c>
      <c r="D332" s="16">
        <f t="shared" si="416"/>
        <v>1305208.2598574837</v>
      </c>
      <c r="E332" s="16">
        <f t="shared" si="416"/>
        <v>613337.35879195016</v>
      </c>
      <c r="F332" s="16">
        <f t="shared" si="416"/>
        <v>646498.14442698949</v>
      </c>
      <c r="G332" s="16">
        <f t="shared" si="416"/>
        <v>443116.797514709</v>
      </c>
      <c r="H332" s="16">
        <f t="shared" si="416"/>
        <v>212954.57536348174</v>
      </c>
      <c r="I332" s="16">
        <f t="shared" si="416"/>
        <v>263723.19704089081</v>
      </c>
      <c r="J332" s="16">
        <f t="shared" si="295"/>
        <v>4861667.3299990296</v>
      </c>
      <c r="L332" s="9">
        <v>39</v>
      </c>
      <c r="M332" s="9">
        <f t="shared" ref="M332:T332" si="417">M137</f>
        <v>92312.200562391037</v>
      </c>
      <c r="N332" s="9">
        <f t="shared" si="417"/>
        <v>231295.25345372318</v>
      </c>
      <c r="O332" s="9">
        <f t="shared" si="417"/>
        <v>306792.22045642225</v>
      </c>
      <c r="P332" s="9">
        <f t="shared" si="417"/>
        <v>144244.96271273238</v>
      </c>
      <c r="Q332" s="9">
        <f t="shared" si="417"/>
        <v>152137.82744483271</v>
      </c>
      <c r="R332" s="9">
        <f t="shared" si="417"/>
        <v>104094.30298856981</v>
      </c>
      <c r="S332" s="9">
        <f t="shared" si="417"/>
        <v>49873.753959358699</v>
      </c>
      <c r="T332" s="9">
        <f t="shared" si="417"/>
        <v>61427.077697650522</v>
      </c>
      <c r="V332">
        <f t="shared" si="304"/>
        <v>133593.29986731286</v>
      </c>
      <c r="W332">
        <f t="shared" si="339"/>
        <v>335337.47495054745</v>
      </c>
      <c r="X332">
        <f t="shared" si="340"/>
        <v>444329.61089857749</v>
      </c>
      <c r="Y332">
        <f t="shared" si="341"/>
        <v>206497.88030983595</v>
      </c>
      <c r="Z332">
        <f t="shared" si="342"/>
        <v>214395.25746038486</v>
      </c>
      <c r="AA332">
        <f t="shared" si="343"/>
        <v>144970.97968899296</v>
      </c>
      <c r="AB332">
        <f t="shared" si="344"/>
        <v>67318.225955516711</v>
      </c>
      <c r="AC332">
        <f t="shared" si="345"/>
        <v>82127.133411845687</v>
      </c>
      <c r="AE332">
        <f t="shared" si="305"/>
        <v>97230.412490077171</v>
      </c>
      <c r="AF332">
        <f t="shared" si="346"/>
        <v>244061.64863961356</v>
      </c>
      <c r="AG332">
        <f t="shared" si="347"/>
        <v>323387.11142050911</v>
      </c>
      <c r="AH332">
        <f t="shared" si="348"/>
        <v>150291.02582834335</v>
      </c>
      <c r="AI332">
        <f t="shared" si="349"/>
        <v>156038.80837956583</v>
      </c>
      <c r="AJ332">
        <f t="shared" si="350"/>
        <v>105511.19081777849</v>
      </c>
      <c r="AK332">
        <f t="shared" si="351"/>
        <v>48994.813993337171</v>
      </c>
      <c r="AL332">
        <f t="shared" si="352"/>
        <v>59772.870841520082</v>
      </c>
      <c r="AN332">
        <f t="shared" si="306"/>
        <v>70765.174019589991</v>
      </c>
      <c r="AO332">
        <f t="shared" si="353"/>
        <v>177630.27632175147</v>
      </c>
      <c r="AP332">
        <f t="shared" si="354"/>
        <v>235364.06592639256</v>
      </c>
      <c r="AQ332">
        <f t="shared" si="355"/>
        <v>109383.16853701306</v>
      </c>
      <c r="AR332">
        <f t="shared" si="356"/>
        <v>113566.45668778106</v>
      </c>
      <c r="AS332">
        <f t="shared" si="357"/>
        <v>76791.999420432956</v>
      </c>
      <c r="AT332">
        <f t="shared" si="358"/>
        <v>35658.868963965193</v>
      </c>
      <c r="AU332">
        <f t="shared" si="359"/>
        <v>43503.236265528765</v>
      </c>
      <c r="AW332">
        <f t="shared" si="307"/>
        <v>51503.533982026041</v>
      </c>
      <c r="AX332">
        <f t="shared" si="360"/>
        <v>129280.92242437488</v>
      </c>
      <c r="AY332">
        <f t="shared" si="361"/>
        <v>171300.09691252935</v>
      </c>
      <c r="AZ332">
        <f t="shared" si="362"/>
        <v>79610.05983321926</v>
      </c>
      <c r="BA332">
        <f t="shared" si="363"/>
        <v>82654.694802533995</v>
      </c>
      <c r="BB332">
        <f t="shared" si="364"/>
        <v>55889.912088378267</v>
      </c>
      <c r="BC332">
        <f t="shared" si="365"/>
        <v>25952.847497241783</v>
      </c>
      <c r="BD332">
        <f t="shared" si="366"/>
        <v>31662.049000395429</v>
      </c>
      <c r="BF332">
        <f t="shared" si="308"/>
        <v>37484.738047557388</v>
      </c>
      <c r="BG332">
        <f t="shared" si="367"/>
        <v>94091.825103020718</v>
      </c>
      <c r="BH332">
        <f t="shared" si="368"/>
        <v>124673.76049434274</v>
      </c>
      <c r="BI332">
        <f t="shared" si="369"/>
        <v>57940.921876157518</v>
      </c>
      <c r="BJ332">
        <f t="shared" si="370"/>
        <v>60156.83475535964</v>
      </c>
      <c r="BK332">
        <f t="shared" si="371"/>
        <v>40677.184128162131</v>
      </c>
      <c r="BL332">
        <f t="shared" si="372"/>
        <v>18888.717235633165</v>
      </c>
      <c r="BM332">
        <f t="shared" si="373"/>
        <v>23043.925747754307</v>
      </c>
    </row>
    <row r="333" spans="1:65" hidden="1" x14ac:dyDescent="0.4">
      <c r="A333" s="9">
        <v>40</v>
      </c>
      <c r="B333" s="16">
        <f t="shared" ref="B333:I333" si="418">V333+AE333+AN333+AW333+BF333+B203</f>
        <v>466162.98038129252</v>
      </c>
      <c r="C333" s="16">
        <f t="shared" si="418"/>
        <v>1168123.9276970306</v>
      </c>
      <c r="D333" s="16">
        <f t="shared" si="418"/>
        <v>1549273.5670439722</v>
      </c>
      <c r="E333" s="16">
        <f t="shared" si="418"/>
        <v>728027.38614880608</v>
      </c>
      <c r="F333" s="16">
        <f t="shared" si="418"/>
        <v>767389.01943720912</v>
      </c>
      <c r="G333" s="16">
        <f t="shared" si="418"/>
        <v>525976.70251159696</v>
      </c>
      <c r="H333" s="16">
        <f t="shared" si="418"/>
        <v>252775.67767588384</v>
      </c>
      <c r="I333" s="16">
        <f t="shared" si="418"/>
        <v>313037.75582076365</v>
      </c>
      <c r="J333" s="16">
        <f t="shared" si="295"/>
        <v>5770767.0167165557</v>
      </c>
      <c r="L333" s="9">
        <v>40</v>
      </c>
      <c r="M333" s="9">
        <f t="shared" ref="M333:T333" si="419">M138</f>
        <v>109573.97116804433</v>
      </c>
      <c r="N333" s="9">
        <f t="shared" si="419"/>
        <v>274545.93519428198</v>
      </c>
      <c r="O333" s="9">
        <f t="shared" si="419"/>
        <v>364160.33540606551</v>
      </c>
      <c r="P333" s="9">
        <f t="shared" si="419"/>
        <v>171217.81616221042</v>
      </c>
      <c r="Q333" s="9">
        <f t="shared" si="419"/>
        <v>180586.59436616959</v>
      </c>
      <c r="R333" s="9">
        <f t="shared" si="419"/>
        <v>123559.24877685294</v>
      </c>
      <c r="S333" s="9">
        <f t="shared" si="419"/>
        <v>59199.815897481167</v>
      </c>
      <c r="T333" s="9">
        <f t="shared" si="419"/>
        <v>72913.534717769246</v>
      </c>
      <c r="V333">
        <f t="shared" si="304"/>
        <v>158574.36285479122</v>
      </c>
      <c r="W333">
        <f t="shared" si="339"/>
        <v>398043.36358509603</v>
      </c>
      <c r="X333">
        <f t="shared" si="340"/>
        <v>527416.30767217046</v>
      </c>
      <c r="Y333">
        <f t="shared" si="341"/>
        <v>245111.61737542474</v>
      </c>
      <c r="Z333">
        <f t="shared" si="342"/>
        <v>254485.75179022033</v>
      </c>
      <c r="AA333">
        <f t="shared" si="343"/>
        <v>172079.59350842627</v>
      </c>
      <c r="AB333">
        <f t="shared" si="344"/>
        <v>79906.288713681497</v>
      </c>
      <c r="AC333">
        <f t="shared" si="345"/>
        <v>97484.363862624756</v>
      </c>
      <c r="AE333">
        <f t="shared" si="305"/>
        <v>115411.856178695</v>
      </c>
      <c r="AF333">
        <f t="shared" si="346"/>
        <v>289699.56179508055</v>
      </c>
      <c r="AG333">
        <f t="shared" si="347"/>
        <v>383858.36115954327</v>
      </c>
      <c r="AH333">
        <f t="shared" si="348"/>
        <v>178394.45306908965</v>
      </c>
      <c r="AI333">
        <f t="shared" si="349"/>
        <v>185217.03291997535</v>
      </c>
      <c r="AJ333">
        <f t="shared" si="350"/>
        <v>125241.08525338573</v>
      </c>
      <c r="AK333">
        <f t="shared" si="351"/>
        <v>58156.519974426941</v>
      </c>
      <c r="AL333">
        <f t="shared" si="352"/>
        <v>70950.002126682884</v>
      </c>
      <c r="AN333">
        <f t="shared" si="306"/>
        <v>83997.793254833581</v>
      </c>
      <c r="AO333">
        <f t="shared" si="353"/>
        <v>210845.9624806825</v>
      </c>
      <c r="AP333">
        <f t="shared" si="354"/>
        <v>279375.58867345087</v>
      </c>
      <c r="AQ333">
        <f t="shared" si="355"/>
        <v>129837.0971826782</v>
      </c>
      <c r="AR333">
        <f t="shared" si="356"/>
        <v>134802.63253367343</v>
      </c>
      <c r="AS333">
        <f t="shared" si="357"/>
        <v>91151.595119105725</v>
      </c>
      <c r="AT333">
        <f t="shared" si="358"/>
        <v>42326.841478651186</v>
      </c>
      <c r="AU333">
        <f t="shared" si="359"/>
        <v>51638.053553524427</v>
      </c>
      <c r="AW333">
        <f t="shared" si="307"/>
        <v>61134.354000808016</v>
      </c>
      <c r="AX333">
        <f t="shared" si="360"/>
        <v>153455.59937306319</v>
      </c>
      <c r="AY333">
        <f t="shared" si="361"/>
        <v>203332.08141946094</v>
      </c>
      <c r="AZ333">
        <f t="shared" si="362"/>
        <v>94496.614185116137</v>
      </c>
      <c r="BA333">
        <f t="shared" si="363"/>
        <v>98110.575745157519</v>
      </c>
      <c r="BB333">
        <f t="shared" si="364"/>
        <v>66340.955754405615</v>
      </c>
      <c r="BC333">
        <f t="shared" si="365"/>
        <v>30805.858230603491</v>
      </c>
      <c r="BD333">
        <f t="shared" si="366"/>
        <v>37582.642632962095</v>
      </c>
      <c r="BF333">
        <f t="shared" si="308"/>
        <v>44494.136014791715</v>
      </c>
      <c r="BG333">
        <f t="shared" si="367"/>
        <v>111686.3737636978</v>
      </c>
      <c r="BH333">
        <f t="shared" si="368"/>
        <v>147986.92870343605</v>
      </c>
      <c r="BI333">
        <f t="shared" si="369"/>
        <v>68775.490854688396</v>
      </c>
      <c r="BJ333">
        <f t="shared" si="370"/>
        <v>71405.764778946817</v>
      </c>
      <c r="BK333">
        <f t="shared" si="371"/>
        <v>48283.548108270203</v>
      </c>
      <c r="BL333">
        <f t="shared" si="372"/>
        <v>22420.782366437474</v>
      </c>
      <c r="BM333">
        <f t="shared" si="373"/>
        <v>27352.98737407487</v>
      </c>
    </row>
    <row r="334" spans="1:65" hidden="1" x14ac:dyDescent="0.4">
      <c r="A334" s="9">
        <v>41</v>
      </c>
      <c r="B334" s="16">
        <f t="shared" ref="B334:I334" si="420">V334+AE334+AN334+AW334+BF334+B204</f>
        <v>553332.3727927258</v>
      </c>
      <c r="C334" s="16">
        <f t="shared" si="420"/>
        <v>1386555.371882871</v>
      </c>
      <c r="D334" s="16">
        <f t="shared" si="420"/>
        <v>1838977.4714583722</v>
      </c>
      <c r="E334" s="16">
        <f t="shared" si="420"/>
        <v>864163.68957338075</v>
      </c>
      <c r="F334" s="16">
        <f t="shared" si="420"/>
        <v>910885.68793442438</v>
      </c>
      <c r="G334" s="16">
        <f t="shared" si="420"/>
        <v>624330.86241706787</v>
      </c>
      <c r="H334" s="16">
        <f t="shared" si="420"/>
        <v>300043.06121358351</v>
      </c>
      <c r="I334" s="16">
        <f t="shared" si="420"/>
        <v>371573.79940065852</v>
      </c>
      <c r="J334" s="16">
        <f t="shared" si="295"/>
        <v>6849862.3166730851</v>
      </c>
      <c r="L334" s="9">
        <v>41</v>
      </c>
      <c r="M334" s="9">
        <f t="shared" ref="M334:T334" si="421">M139</f>
        <v>130063.57864278849</v>
      </c>
      <c r="N334" s="9">
        <f t="shared" si="421"/>
        <v>325884.20819791598</v>
      </c>
      <c r="O334" s="9">
        <f t="shared" si="421"/>
        <v>432255.90820317063</v>
      </c>
      <c r="P334" s="9">
        <f t="shared" si="421"/>
        <v>203234.41470700889</v>
      </c>
      <c r="Q334" s="9">
        <f t="shared" si="421"/>
        <v>214355.09243483093</v>
      </c>
      <c r="R334" s="9">
        <f t="shared" si="421"/>
        <v>146664.01061330547</v>
      </c>
      <c r="S334" s="9">
        <f t="shared" si="421"/>
        <v>70269.78970044083</v>
      </c>
      <c r="T334" s="9">
        <f t="shared" si="421"/>
        <v>86547.883186093415</v>
      </c>
      <c r="V334">
        <f t="shared" si="304"/>
        <v>188226.71930237697</v>
      </c>
      <c r="W334">
        <f t="shared" si="339"/>
        <v>472474.83842210576</v>
      </c>
      <c r="X334">
        <f t="shared" si="340"/>
        <v>626039.66689503379</v>
      </c>
      <c r="Y334">
        <f t="shared" si="341"/>
        <v>290945.86773603241</v>
      </c>
      <c r="Z334">
        <f t="shared" si="342"/>
        <v>302072.90325067122</v>
      </c>
      <c r="AA334">
        <f t="shared" si="343"/>
        <v>204257.33871393432</v>
      </c>
      <c r="AB334">
        <f t="shared" si="344"/>
        <v>94848.235902909568</v>
      </c>
      <c r="AC334">
        <f t="shared" si="345"/>
        <v>115713.29477731301</v>
      </c>
      <c r="AE334">
        <f t="shared" si="305"/>
        <v>136993.1095167431</v>
      </c>
      <c r="AF334">
        <f t="shared" si="346"/>
        <v>343871.46269008832</v>
      </c>
      <c r="AG334">
        <f t="shared" si="347"/>
        <v>455637.33441585687</v>
      </c>
      <c r="AH334">
        <f t="shared" si="348"/>
        <v>211753.0352222572</v>
      </c>
      <c r="AI334">
        <f t="shared" si="349"/>
        <v>219851.39235509787</v>
      </c>
      <c r="AJ334">
        <f t="shared" si="350"/>
        <v>148660.33938090602</v>
      </c>
      <c r="AK334">
        <f t="shared" si="351"/>
        <v>69031.404344054215</v>
      </c>
      <c r="AL334">
        <f t="shared" si="352"/>
        <v>84217.18299465382</v>
      </c>
      <c r="AN334">
        <f t="shared" si="306"/>
        <v>99704.824716764284</v>
      </c>
      <c r="AO334">
        <f t="shared" si="353"/>
        <v>250272.76213788154</v>
      </c>
      <c r="AP334">
        <f t="shared" si="354"/>
        <v>331616.97491649707</v>
      </c>
      <c r="AQ334">
        <f t="shared" si="355"/>
        <v>154115.77512588393</v>
      </c>
      <c r="AR334">
        <f t="shared" si="356"/>
        <v>160009.83272682439</v>
      </c>
      <c r="AS334">
        <f t="shared" si="357"/>
        <v>108196.34018624574</v>
      </c>
      <c r="AT334">
        <f t="shared" si="358"/>
        <v>50241.680726539067</v>
      </c>
      <c r="AU334">
        <f t="shared" si="359"/>
        <v>61294.027840103663</v>
      </c>
      <c r="AW334">
        <f t="shared" si="307"/>
        <v>72566.073627820791</v>
      </c>
      <c r="AX334">
        <f t="shared" si="360"/>
        <v>182150.78092687286</v>
      </c>
      <c r="AY334">
        <f t="shared" si="361"/>
        <v>241353.8350464559</v>
      </c>
      <c r="AZ334">
        <f t="shared" si="362"/>
        <v>112166.85568389716</v>
      </c>
      <c r="BA334">
        <f t="shared" si="363"/>
        <v>116456.60413941547</v>
      </c>
      <c r="BB334">
        <f t="shared" si="364"/>
        <v>78746.275436755663</v>
      </c>
      <c r="BC334">
        <f t="shared" si="365"/>
        <v>36566.34985462734</v>
      </c>
      <c r="BD334">
        <f t="shared" si="366"/>
        <v>44610.348093243258</v>
      </c>
      <c r="BF334">
        <f t="shared" si="308"/>
        <v>52814.245007799858</v>
      </c>
      <c r="BG334">
        <f t="shared" si="367"/>
        <v>132570.9865683805</v>
      </c>
      <c r="BH334">
        <f t="shared" si="368"/>
        <v>175659.50506144849</v>
      </c>
      <c r="BI334">
        <f t="shared" si="369"/>
        <v>81636.052519902267</v>
      </c>
      <c r="BJ334">
        <f t="shared" si="370"/>
        <v>84758.170262052168</v>
      </c>
      <c r="BK334">
        <f t="shared" si="371"/>
        <v>57312.251931337909</v>
      </c>
      <c r="BL334">
        <f t="shared" si="372"/>
        <v>26613.320298520484</v>
      </c>
      <c r="BM334">
        <f t="shared" si="373"/>
        <v>32467.815003518481</v>
      </c>
    </row>
    <row r="335" spans="1:65" hidden="1" x14ac:dyDescent="0.4">
      <c r="A335" s="9">
        <v>42</v>
      </c>
      <c r="B335" s="16">
        <f t="shared" ref="B335:I335" si="422">V335+AE335+AN335+AW335+BF335+B205</f>
        <v>656801.86470816669</v>
      </c>
      <c r="C335" s="16">
        <f t="shared" si="422"/>
        <v>1645832.0505825644</v>
      </c>
      <c r="D335" s="16">
        <f t="shared" si="422"/>
        <v>2182854.0887767449</v>
      </c>
      <c r="E335" s="16">
        <f t="shared" si="422"/>
        <v>1025756.5807830534</v>
      </c>
      <c r="F335" s="16">
        <f t="shared" si="422"/>
        <v>1081215.2837365763</v>
      </c>
      <c r="G335" s="16">
        <f t="shared" si="422"/>
        <v>741076.60007387423</v>
      </c>
      <c r="H335" s="16">
        <f t="shared" si="422"/>
        <v>356149.1316007445</v>
      </c>
      <c r="I335" s="16">
        <f t="shared" si="422"/>
        <v>441055.68629545195</v>
      </c>
      <c r="J335" s="16">
        <f t="shared" si="295"/>
        <v>8130741.2865571752</v>
      </c>
      <c r="L335" s="9">
        <v>42</v>
      </c>
      <c r="M335" s="9">
        <f t="shared" ref="M335:T335" si="423">M140</f>
        <v>154384.60712011036</v>
      </c>
      <c r="N335" s="9">
        <f t="shared" si="423"/>
        <v>386822.39850912394</v>
      </c>
      <c r="O335" s="9">
        <f t="shared" si="423"/>
        <v>513084.90247352666</v>
      </c>
      <c r="P335" s="9">
        <f t="shared" si="423"/>
        <v>241237.90530168408</v>
      </c>
      <c r="Q335" s="9">
        <f t="shared" si="423"/>
        <v>254438.07617068978</v>
      </c>
      <c r="R335" s="9">
        <f t="shared" si="423"/>
        <v>174089.21001152467</v>
      </c>
      <c r="S335" s="9">
        <f t="shared" si="423"/>
        <v>83409.775346181021</v>
      </c>
      <c r="T335" s="9">
        <f t="shared" si="423"/>
        <v>102731.76458921838</v>
      </c>
      <c r="V335">
        <f t="shared" si="304"/>
        <v>223423.87017363525</v>
      </c>
      <c r="W335">
        <f t="shared" si="339"/>
        <v>560824.50648438185</v>
      </c>
      <c r="X335">
        <f t="shared" si="340"/>
        <v>743104.94162735762</v>
      </c>
      <c r="Y335">
        <f t="shared" si="341"/>
        <v>345350.81959424063</v>
      </c>
      <c r="Z335">
        <f t="shared" si="342"/>
        <v>358558.53711412346</v>
      </c>
      <c r="AA335">
        <f t="shared" si="343"/>
        <v>242452.10932844348</v>
      </c>
      <c r="AB335">
        <f t="shared" si="344"/>
        <v>112584.22833437966</v>
      </c>
      <c r="AC335">
        <f t="shared" si="345"/>
        <v>137350.91513845179</v>
      </c>
      <c r="AE335">
        <f t="shared" si="305"/>
        <v>162609.91440956003</v>
      </c>
      <c r="AF335">
        <f t="shared" si="346"/>
        <v>408173.1505560971</v>
      </c>
      <c r="AG335">
        <f t="shared" si="347"/>
        <v>540838.50065544527</v>
      </c>
      <c r="AH335">
        <f t="shared" si="348"/>
        <v>251349.45147914477</v>
      </c>
      <c r="AI335">
        <f t="shared" si="349"/>
        <v>260962.14780288454</v>
      </c>
      <c r="AJ335">
        <f t="shared" si="350"/>
        <v>176458.83904742016</v>
      </c>
      <c r="AK335">
        <f t="shared" si="351"/>
        <v>81939.820123481884</v>
      </c>
      <c r="AL335">
        <f t="shared" si="352"/>
        <v>99965.238885983417</v>
      </c>
      <c r="AN335">
        <f t="shared" si="306"/>
        <v>118348.96711675369</v>
      </c>
      <c r="AO335">
        <f t="shared" si="353"/>
        <v>297072.11241398496</v>
      </c>
      <c r="AP335">
        <f t="shared" si="354"/>
        <v>393627.154666177</v>
      </c>
      <c r="AQ335">
        <f t="shared" si="355"/>
        <v>182934.40517407056</v>
      </c>
      <c r="AR335">
        <f t="shared" si="356"/>
        <v>189930.6125409611</v>
      </c>
      <c r="AS335">
        <f t="shared" si="357"/>
        <v>128428.33978357588</v>
      </c>
      <c r="AT335">
        <f t="shared" si="358"/>
        <v>59636.542535296634</v>
      </c>
      <c r="AU335">
        <f t="shared" si="359"/>
        <v>72755.605417378742</v>
      </c>
      <c r="AW335">
        <f t="shared" si="307"/>
        <v>86135.44917229253</v>
      </c>
      <c r="AX335">
        <f t="shared" si="360"/>
        <v>216211.77153237717</v>
      </c>
      <c r="AY335">
        <f t="shared" si="361"/>
        <v>286485.40498147649</v>
      </c>
      <c r="AZ335">
        <f t="shared" si="362"/>
        <v>133141.31540489054</v>
      </c>
      <c r="BA335">
        <f t="shared" si="363"/>
        <v>138233.21843311991</v>
      </c>
      <c r="BB335">
        <f t="shared" si="364"/>
        <v>93471.307811500708</v>
      </c>
      <c r="BC335">
        <f t="shared" si="365"/>
        <v>43404.015290583207</v>
      </c>
      <c r="BD335">
        <f t="shared" si="366"/>
        <v>52952.18796667346</v>
      </c>
      <c r="BF335">
        <f t="shared" si="308"/>
        <v>62690.159317810336</v>
      </c>
      <c r="BG335">
        <f t="shared" si="367"/>
        <v>157360.88374762668</v>
      </c>
      <c r="BH335">
        <f t="shared" si="368"/>
        <v>208506.67005395217</v>
      </c>
      <c r="BI335">
        <f t="shared" si="369"/>
        <v>96901.454101899712</v>
      </c>
      <c r="BJ335">
        <f t="shared" si="370"/>
        <v>100607.38720073382</v>
      </c>
      <c r="BK335">
        <f t="shared" si="371"/>
        <v>68029.263684046789</v>
      </c>
      <c r="BL335">
        <f t="shared" si="372"/>
        <v>31589.835076573909</v>
      </c>
      <c r="BM335">
        <f t="shared" si="373"/>
        <v>38539.081548380869</v>
      </c>
    </row>
    <row r="336" spans="1:65" hidden="1" x14ac:dyDescent="0.4">
      <c r="A336" s="9">
        <v>43</v>
      </c>
      <c r="B336" s="16">
        <f t="shared" ref="B336:I336" si="424">V336+AE336+AN336+AW336+BF336+B206</f>
        <v>779619.46686884668</v>
      </c>
      <c r="C336" s="16">
        <f t="shared" si="424"/>
        <v>1953591.7523550931</v>
      </c>
      <c r="D336" s="16">
        <f t="shared" si="424"/>
        <v>2591033.3578222836</v>
      </c>
      <c r="E336" s="16">
        <f t="shared" si="424"/>
        <v>1217566.2732406899</v>
      </c>
      <c r="F336" s="16">
        <f t="shared" si="424"/>
        <v>1283395.3867001783</v>
      </c>
      <c r="G336" s="16">
        <f t="shared" si="424"/>
        <v>879653.0186068865</v>
      </c>
      <c r="H336" s="16">
        <f t="shared" si="424"/>
        <v>422746.66502915451</v>
      </c>
      <c r="I336" s="16">
        <f t="shared" si="424"/>
        <v>523530.21835130005</v>
      </c>
      <c r="J336" s="16">
        <f t="shared" si="295"/>
        <v>9651136.1389744338</v>
      </c>
      <c r="L336" s="9">
        <v>43</v>
      </c>
      <c r="M336" s="9">
        <f t="shared" ref="M336:T336" si="425">M141</f>
        <v>183253.50697208705</v>
      </c>
      <c r="N336" s="9">
        <f t="shared" si="425"/>
        <v>459155.62713452277</v>
      </c>
      <c r="O336" s="9">
        <f t="shared" si="425"/>
        <v>609028.38376596966</v>
      </c>
      <c r="P336" s="9">
        <f t="shared" si="425"/>
        <v>286347.79713977897</v>
      </c>
      <c r="Q336" s="9">
        <f t="shared" si="425"/>
        <v>302016.31260579382</v>
      </c>
      <c r="R336" s="9">
        <f t="shared" si="425"/>
        <v>206642.74020396429</v>
      </c>
      <c r="S336" s="9">
        <f t="shared" si="425"/>
        <v>99006.851350470766</v>
      </c>
      <c r="T336" s="9">
        <f t="shared" si="425"/>
        <v>121941.92471376792</v>
      </c>
      <c r="V336">
        <f t="shared" si="304"/>
        <v>265202.65533170255</v>
      </c>
      <c r="W336">
        <f t="shared" si="339"/>
        <v>665694.9777978583</v>
      </c>
      <c r="X336">
        <f t="shared" si="340"/>
        <v>882060.64802533528</v>
      </c>
      <c r="Y336">
        <f t="shared" si="341"/>
        <v>409929.13741129922</v>
      </c>
      <c r="Z336">
        <f t="shared" si="342"/>
        <v>425606.61070196325</v>
      </c>
      <c r="AA336">
        <f t="shared" si="343"/>
        <v>287789.04928423744</v>
      </c>
      <c r="AB336">
        <f t="shared" si="344"/>
        <v>133636.73397808455</v>
      </c>
      <c r="AC336">
        <f t="shared" si="345"/>
        <v>163034.62731465622</v>
      </c>
      <c r="AE336">
        <f t="shared" si="305"/>
        <v>193016.89229159761</v>
      </c>
      <c r="AF336">
        <f t="shared" si="346"/>
        <v>484498.82852023945</v>
      </c>
      <c r="AG336">
        <f t="shared" si="347"/>
        <v>641971.72114140145</v>
      </c>
      <c r="AH336">
        <f t="shared" si="348"/>
        <v>298350.13553669275</v>
      </c>
      <c r="AI336">
        <f t="shared" si="349"/>
        <v>309760.34245850396</v>
      </c>
      <c r="AJ336">
        <f t="shared" si="350"/>
        <v>209455.4741879318</v>
      </c>
      <c r="AK336">
        <f t="shared" si="351"/>
        <v>97262.024228930779</v>
      </c>
      <c r="AL336">
        <f t="shared" si="352"/>
        <v>118658.0770122176</v>
      </c>
      <c r="AN336">
        <f t="shared" si="306"/>
        <v>140479.44076315686</v>
      </c>
      <c r="AO336">
        <f t="shared" si="353"/>
        <v>352622.631485041</v>
      </c>
      <c r="AP336">
        <f t="shared" si="354"/>
        <v>467232.82766081113</v>
      </c>
      <c r="AQ336">
        <f t="shared" si="355"/>
        <v>217141.92832660765</v>
      </c>
      <c r="AR336">
        <f t="shared" si="356"/>
        <v>225446.38017192279</v>
      </c>
      <c r="AS336">
        <f t="shared" si="357"/>
        <v>152443.58941549802</v>
      </c>
      <c r="AT336">
        <f t="shared" si="358"/>
        <v>70788.181329389248</v>
      </c>
      <c r="AU336">
        <f t="shared" si="359"/>
        <v>86360.422151681079</v>
      </c>
      <c r="AW336">
        <f t="shared" si="307"/>
        <v>102242.20814452312</v>
      </c>
      <c r="AX336">
        <f t="shared" si="360"/>
        <v>256641.94197318106</v>
      </c>
      <c r="AY336">
        <f t="shared" si="361"/>
        <v>340056.27982382674</v>
      </c>
      <c r="AZ336">
        <f t="shared" si="362"/>
        <v>158037.86028948054</v>
      </c>
      <c r="BA336">
        <f t="shared" si="363"/>
        <v>164081.91548704047</v>
      </c>
      <c r="BB336">
        <f t="shared" si="364"/>
        <v>110949.82379753831</v>
      </c>
      <c r="BC336">
        <f t="shared" si="365"/>
        <v>51520.278912939924</v>
      </c>
      <c r="BD336">
        <f t="shared" si="366"/>
        <v>62853.896692026101</v>
      </c>
      <c r="BF336">
        <f t="shared" si="308"/>
        <v>74412.804245051433</v>
      </c>
      <c r="BG336">
        <f t="shared" si="367"/>
        <v>186786.32764000195</v>
      </c>
      <c r="BH336">
        <f t="shared" si="368"/>
        <v>247496.03751771431</v>
      </c>
      <c r="BI336">
        <f t="shared" si="369"/>
        <v>115021.38475339513</v>
      </c>
      <c r="BJ336">
        <f t="shared" si="370"/>
        <v>119420.30281692688</v>
      </c>
      <c r="BK336">
        <f t="shared" si="371"/>
        <v>80750.285747773742</v>
      </c>
      <c r="BL336">
        <f t="shared" si="372"/>
        <v>37496.925183578554</v>
      </c>
      <c r="BM336">
        <f t="shared" si="373"/>
        <v>45745.634757527165</v>
      </c>
    </row>
    <row r="337" spans="1:65" hidden="1" x14ac:dyDescent="0.4">
      <c r="A337" s="9">
        <v>44</v>
      </c>
      <c r="B337" s="16">
        <f t="shared" ref="B337:I337" si="426">V337+AE337+AN337+AW337+BF337+B207</f>
        <v>925403.147852113</v>
      </c>
      <c r="C337" s="16">
        <f t="shared" si="426"/>
        <v>2318900.4816716183</v>
      </c>
      <c r="D337" s="16">
        <f t="shared" si="426"/>
        <v>3075539.4489361113</v>
      </c>
      <c r="E337" s="16">
        <f t="shared" si="426"/>
        <v>1445243.108820627</v>
      </c>
      <c r="F337" s="16">
        <f t="shared" si="426"/>
        <v>1523381.8309022016</v>
      </c>
      <c r="G337" s="16">
        <f t="shared" si="426"/>
        <v>1044142.3107244626</v>
      </c>
      <c r="H337" s="16">
        <f t="shared" si="426"/>
        <v>501797.49584641709</v>
      </c>
      <c r="I337" s="16">
        <f t="shared" si="426"/>
        <v>621426.93555962876</v>
      </c>
      <c r="J337" s="16">
        <f t="shared" si="295"/>
        <v>11455834.760313179</v>
      </c>
      <c r="L337" s="9">
        <v>44</v>
      </c>
      <c r="M337" s="9">
        <f t="shared" ref="M337:T337" si="427">M142</f>
        <v>217520.70004908112</v>
      </c>
      <c r="N337" s="9">
        <f t="shared" si="427"/>
        <v>545014.6908292959</v>
      </c>
      <c r="O337" s="9">
        <f t="shared" si="427"/>
        <v>722912.66112965997</v>
      </c>
      <c r="P337" s="9">
        <f t="shared" si="427"/>
        <v>339892.94022539171</v>
      </c>
      <c r="Q337" s="9">
        <f t="shared" si="427"/>
        <v>358491.36439315695</v>
      </c>
      <c r="R337" s="9">
        <f t="shared" si="427"/>
        <v>245283.56511110751</v>
      </c>
      <c r="S337" s="9">
        <f t="shared" si="427"/>
        <v>117520.47734993718</v>
      </c>
      <c r="T337" s="9">
        <f t="shared" si="427"/>
        <v>144744.25765347772</v>
      </c>
      <c r="V337">
        <f t="shared" si="304"/>
        <v>314793.79683256993</v>
      </c>
      <c r="W337">
        <f t="shared" si="339"/>
        <v>790175.53323988384</v>
      </c>
      <c r="X337">
        <f t="shared" si="340"/>
        <v>1047000.1519449337</v>
      </c>
      <c r="Y337">
        <f t="shared" si="341"/>
        <v>486583.17329667113</v>
      </c>
      <c r="Z337">
        <f t="shared" si="342"/>
        <v>505192.23034301435</v>
      </c>
      <c r="AA337">
        <f t="shared" si="343"/>
        <v>341603.69698301028</v>
      </c>
      <c r="AB337">
        <f t="shared" si="344"/>
        <v>158625.9188568407</v>
      </c>
      <c r="AC337">
        <f t="shared" si="345"/>
        <v>193521.02369929981</v>
      </c>
      <c r="AE337">
        <f t="shared" si="305"/>
        <v>229109.77381165008</v>
      </c>
      <c r="AF337">
        <f t="shared" si="346"/>
        <v>575096.90315904887</v>
      </c>
      <c r="AG337">
        <f t="shared" si="347"/>
        <v>762016.18458336836</v>
      </c>
      <c r="AH337">
        <f t="shared" si="348"/>
        <v>354139.63647399598</v>
      </c>
      <c r="AI337">
        <f t="shared" si="349"/>
        <v>367683.47658023355</v>
      </c>
      <c r="AJ337">
        <f t="shared" si="350"/>
        <v>248622.26173608462</v>
      </c>
      <c r="AK337">
        <f t="shared" si="351"/>
        <v>115449.37910350767</v>
      </c>
      <c r="AL337">
        <f t="shared" si="352"/>
        <v>140846.35216343691</v>
      </c>
      <c r="AN337">
        <f t="shared" si="306"/>
        <v>166748.16652737724</v>
      </c>
      <c r="AO337">
        <f t="shared" si="353"/>
        <v>418560.73000264016</v>
      </c>
      <c r="AP337">
        <f t="shared" si="354"/>
        <v>554602.27440110629</v>
      </c>
      <c r="AQ337">
        <f t="shared" si="355"/>
        <v>257746.03193165018</v>
      </c>
      <c r="AR337">
        <f t="shared" si="356"/>
        <v>267603.36131521338</v>
      </c>
      <c r="AS337">
        <f t="shared" si="357"/>
        <v>180949.53180171491</v>
      </c>
      <c r="AT337">
        <f t="shared" si="358"/>
        <v>84025.102779160006</v>
      </c>
      <c r="AU337">
        <f t="shared" si="359"/>
        <v>102509.24958194935</v>
      </c>
      <c r="AW337">
        <f t="shared" si="307"/>
        <v>121360.82445383999</v>
      </c>
      <c r="AX337">
        <f t="shared" si="360"/>
        <v>304632.28672911105</v>
      </c>
      <c r="AY337">
        <f t="shared" si="361"/>
        <v>403644.55374231894</v>
      </c>
      <c r="AZ337">
        <f t="shared" si="362"/>
        <v>187589.89430804411</v>
      </c>
      <c r="BA337">
        <f t="shared" si="363"/>
        <v>194764.14782948166</v>
      </c>
      <c r="BB337">
        <f t="shared" si="364"/>
        <v>131696.70660651819</v>
      </c>
      <c r="BC337">
        <f t="shared" si="365"/>
        <v>61154.230121164597</v>
      </c>
      <c r="BD337">
        <f t="shared" si="366"/>
        <v>74607.159421853576</v>
      </c>
      <c r="BF337">
        <f t="shared" si="308"/>
        <v>88327.506194787275</v>
      </c>
      <c r="BG337">
        <f t="shared" si="367"/>
        <v>221714.13480659152</v>
      </c>
      <c r="BH337">
        <f t="shared" si="368"/>
        <v>293776.15867077053</v>
      </c>
      <c r="BI337">
        <f t="shared" si="369"/>
        <v>136529.62252143782</v>
      </c>
      <c r="BJ337">
        <f t="shared" si="370"/>
        <v>141751.10915198369</v>
      </c>
      <c r="BK337">
        <f t="shared" si="371"/>
        <v>95850.054772656018</v>
      </c>
      <c r="BL337">
        <f t="shared" si="372"/>
        <v>44508.602048259236</v>
      </c>
      <c r="BM337">
        <f t="shared" si="373"/>
        <v>54299.765724776626</v>
      </c>
    </row>
    <row r="338" spans="1:65" hidden="1" x14ac:dyDescent="0.4">
      <c r="A338" s="9">
        <v>45</v>
      </c>
      <c r="B338" s="16">
        <f t="shared" ref="B338:I338" si="428">V338+AE338+AN338+AW338+BF338+B208</f>
        <v>1098447.4124155226</v>
      </c>
      <c r="C338" s="16">
        <f t="shared" si="428"/>
        <v>2752519.5258408021</v>
      </c>
      <c r="D338" s="16">
        <f t="shared" si="428"/>
        <v>3650644.9727373733</v>
      </c>
      <c r="E338" s="16">
        <f t="shared" si="428"/>
        <v>1715494.0059323933</v>
      </c>
      <c r="F338" s="16">
        <f t="shared" si="428"/>
        <v>1808244.1519725947</v>
      </c>
      <c r="G338" s="16">
        <f t="shared" si="428"/>
        <v>1239390.0121973106</v>
      </c>
      <c r="H338" s="16">
        <f t="shared" si="428"/>
        <v>595630.30839772301</v>
      </c>
      <c r="I338" s="16">
        <f t="shared" si="428"/>
        <v>737629.68559618737</v>
      </c>
      <c r="J338" s="16">
        <f t="shared" si="295"/>
        <v>13598000.075089905</v>
      </c>
      <c r="L338" s="9">
        <v>45</v>
      </c>
      <c r="M338" s="9">
        <f t="shared" ref="M338:T338" si="429">M143</f>
        <v>258195.63145958958</v>
      </c>
      <c r="N338" s="9">
        <f t="shared" si="429"/>
        <v>646928.83124075562</v>
      </c>
      <c r="O338" s="9">
        <f t="shared" si="429"/>
        <v>858092.54470213049</v>
      </c>
      <c r="P338" s="9">
        <f t="shared" si="429"/>
        <v>403450.67071938317</v>
      </c>
      <c r="Q338" s="9">
        <f t="shared" si="429"/>
        <v>425526.87712670863</v>
      </c>
      <c r="R338" s="9">
        <f t="shared" si="429"/>
        <v>291149.96856037976</v>
      </c>
      <c r="S338" s="9">
        <f t="shared" si="429"/>
        <v>139496.0288926654</v>
      </c>
      <c r="T338" s="9">
        <f t="shared" si="429"/>
        <v>171810.47595266363</v>
      </c>
      <c r="V338">
        <f t="shared" si="304"/>
        <v>373658.15361208189</v>
      </c>
      <c r="W338">
        <f t="shared" si="339"/>
        <v>937933.12876776722</v>
      </c>
      <c r="X338">
        <f t="shared" si="340"/>
        <v>1242782.2515682932</v>
      </c>
      <c r="Y338">
        <f t="shared" si="341"/>
        <v>577571.00661498914</v>
      </c>
      <c r="Z338">
        <f t="shared" si="342"/>
        <v>599659.83417882095</v>
      </c>
      <c r="AA338">
        <f t="shared" si="343"/>
        <v>405481.32766930747</v>
      </c>
      <c r="AB338">
        <f t="shared" si="344"/>
        <v>188287.91593562462</v>
      </c>
      <c r="AC338">
        <f t="shared" si="345"/>
        <v>229708.17445637396</v>
      </c>
      <c r="AE338">
        <f t="shared" si="305"/>
        <v>271951.78532210999</v>
      </c>
      <c r="AF338">
        <f t="shared" si="346"/>
        <v>682636.21819946636</v>
      </c>
      <c r="AG338">
        <f t="shared" si="347"/>
        <v>904508.16826415109</v>
      </c>
      <c r="AH338">
        <f t="shared" si="348"/>
        <v>420361.40488533356</v>
      </c>
      <c r="AI338">
        <f t="shared" si="349"/>
        <v>436437.85346162401</v>
      </c>
      <c r="AJ338">
        <f t="shared" si="350"/>
        <v>295112.97935954743</v>
      </c>
      <c r="AK338">
        <f t="shared" si="351"/>
        <v>137037.64898017418</v>
      </c>
      <c r="AL338">
        <f t="shared" si="352"/>
        <v>167183.68793136836</v>
      </c>
      <c r="AN338">
        <f t="shared" si="306"/>
        <v>197928.97016951366</v>
      </c>
      <c r="AO338">
        <f t="shared" si="353"/>
        <v>496828.81658084452</v>
      </c>
      <c r="AP338">
        <f t="shared" si="354"/>
        <v>658309.22949223733</v>
      </c>
      <c r="AQ338">
        <f t="shared" si="355"/>
        <v>305942.83420282311</v>
      </c>
      <c r="AR338">
        <f t="shared" si="356"/>
        <v>317643.41894772346</v>
      </c>
      <c r="AS338">
        <f t="shared" si="357"/>
        <v>214785.89676889975</v>
      </c>
      <c r="AT338">
        <f t="shared" si="358"/>
        <v>99737.240941333817</v>
      </c>
      <c r="AU338">
        <f t="shared" si="359"/>
        <v>121677.80087269311</v>
      </c>
      <c r="AW338">
        <f t="shared" si="307"/>
        <v>144054.49549060862</v>
      </c>
      <c r="AX338">
        <f t="shared" si="360"/>
        <v>361596.50836587558</v>
      </c>
      <c r="AY338">
        <f t="shared" si="361"/>
        <v>479123.41407171264</v>
      </c>
      <c r="AZ338">
        <f t="shared" si="362"/>
        <v>222667.96311984712</v>
      </c>
      <c r="BA338">
        <f t="shared" si="363"/>
        <v>231183.75457234751</v>
      </c>
      <c r="BB338">
        <f t="shared" si="364"/>
        <v>156323.11920411655</v>
      </c>
      <c r="BC338">
        <f t="shared" si="365"/>
        <v>72589.666450162302</v>
      </c>
      <c r="BD338">
        <f t="shared" si="366"/>
        <v>88558.204501901462</v>
      </c>
      <c r="BF338">
        <f t="shared" si="308"/>
        <v>104844.16532431362</v>
      </c>
      <c r="BG338">
        <f t="shared" si="367"/>
        <v>263173.21076785127</v>
      </c>
      <c r="BH338">
        <f t="shared" si="368"/>
        <v>348710.35620654479</v>
      </c>
      <c r="BI338">
        <f t="shared" si="369"/>
        <v>162059.75841474097</v>
      </c>
      <c r="BJ338">
        <f t="shared" si="370"/>
        <v>168257.62849073266</v>
      </c>
      <c r="BK338">
        <f t="shared" si="371"/>
        <v>113773.38068958712</v>
      </c>
      <c r="BL338">
        <f t="shared" si="372"/>
        <v>52831.41608471192</v>
      </c>
      <c r="BM338">
        <f t="shared" si="373"/>
        <v>64453.46257331509</v>
      </c>
    </row>
    <row r="339" spans="1:65" hidden="1" x14ac:dyDescent="0.4">
      <c r="A339" s="9">
        <v>46</v>
      </c>
      <c r="B339" s="16">
        <f t="shared" ref="B339:I339" si="430">V339+AE339+AN339+AW339+BF339+B209</f>
        <v>1303849.8092857392</v>
      </c>
      <c r="C339" s="16">
        <f t="shared" si="430"/>
        <v>3267222.4616812463</v>
      </c>
      <c r="D339" s="16">
        <f t="shared" si="430"/>
        <v>4333291.4235766763</v>
      </c>
      <c r="E339" s="16">
        <f t="shared" si="430"/>
        <v>2036280.032341545</v>
      </c>
      <c r="F339" s="16">
        <f t="shared" si="430"/>
        <v>2146373.8419161141</v>
      </c>
      <c r="G339" s="16">
        <f t="shared" si="430"/>
        <v>1471147.7419476337</v>
      </c>
      <c r="H339" s="16">
        <f t="shared" si="430"/>
        <v>707009.23555703543</v>
      </c>
      <c r="I339" s="16">
        <f t="shared" si="430"/>
        <v>875561.576384858</v>
      </c>
      <c r="J339" s="16">
        <f t="shared" si="295"/>
        <v>16140736.122690847</v>
      </c>
      <c r="L339" s="9">
        <v>46</v>
      </c>
      <c r="M339" s="9">
        <f t="shared" ref="M339:T339" si="431">M144</f>
        <v>306476.50586713816</v>
      </c>
      <c r="N339" s="9">
        <f t="shared" si="431"/>
        <v>767900.2414663604</v>
      </c>
      <c r="O339" s="9">
        <f t="shared" si="431"/>
        <v>1018550.1719153216</v>
      </c>
      <c r="P339" s="9">
        <f t="shared" si="431"/>
        <v>478893.27620627126</v>
      </c>
      <c r="Q339" s="9">
        <f t="shared" si="431"/>
        <v>505097.58711684431</v>
      </c>
      <c r="R339" s="9">
        <f t="shared" si="431"/>
        <v>345593.08592205157</v>
      </c>
      <c r="S339" s="9">
        <f t="shared" si="431"/>
        <v>165580.86314507079</v>
      </c>
      <c r="T339" s="9">
        <f t="shared" si="431"/>
        <v>203937.89795619965</v>
      </c>
      <c r="V339">
        <f t="shared" si="304"/>
        <v>443529.75555947958</v>
      </c>
      <c r="W339">
        <f t="shared" si="339"/>
        <v>1113320.4168358194</v>
      </c>
      <c r="X339">
        <f t="shared" si="340"/>
        <v>1475174.3081832798</v>
      </c>
      <c r="Y339">
        <f t="shared" si="341"/>
        <v>685572.96262865653</v>
      </c>
      <c r="Z339">
        <f t="shared" si="342"/>
        <v>711792.25476847903</v>
      </c>
      <c r="AA339">
        <f t="shared" si="343"/>
        <v>481303.6525674414</v>
      </c>
      <c r="AB339">
        <f t="shared" si="344"/>
        <v>223496.51017231581</v>
      </c>
      <c r="AC339">
        <f t="shared" si="345"/>
        <v>272662.08292732819</v>
      </c>
      <c r="AE339">
        <f t="shared" si="305"/>
        <v>322804.96946709591</v>
      </c>
      <c r="AF339">
        <f t="shared" si="346"/>
        <v>810284.67348361667</v>
      </c>
      <c r="AG339">
        <f t="shared" si="347"/>
        <v>1073645.2099162221</v>
      </c>
      <c r="AH339">
        <f t="shared" si="348"/>
        <v>498966.20575016132</v>
      </c>
      <c r="AI339">
        <f t="shared" si="349"/>
        <v>518048.84382022248</v>
      </c>
      <c r="AJ339">
        <f t="shared" si="350"/>
        <v>350297.15351442748</v>
      </c>
      <c r="AK339">
        <f t="shared" si="351"/>
        <v>162662.78245789942</v>
      </c>
      <c r="AL339">
        <f t="shared" si="352"/>
        <v>198445.93119387119</v>
      </c>
      <c r="AN339">
        <f t="shared" si="306"/>
        <v>234940.37774581186</v>
      </c>
      <c r="AO339">
        <f t="shared" si="353"/>
        <v>589732.51739015547</v>
      </c>
      <c r="AP339">
        <f t="shared" si="354"/>
        <v>781408.69887819421</v>
      </c>
      <c r="AQ339">
        <f t="shared" si="355"/>
        <v>363152.1195440783</v>
      </c>
      <c r="AR339">
        <f t="shared" si="356"/>
        <v>377040.63620467379</v>
      </c>
      <c r="AS339">
        <f t="shared" si="357"/>
        <v>254949.43806422356</v>
      </c>
      <c r="AT339">
        <f t="shared" si="358"/>
        <v>118387.44496075402</v>
      </c>
      <c r="AU339">
        <f t="shared" si="359"/>
        <v>144430.74440203074</v>
      </c>
      <c r="AW339">
        <f t="shared" si="307"/>
        <v>170991.73283006114</v>
      </c>
      <c r="AX339">
        <f t="shared" si="360"/>
        <v>429212.66247336008</v>
      </c>
      <c r="AY339">
        <f t="shared" si="361"/>
        <v>568716.32178197498</v>
      </c>
      <c r="AZ339">
        <f t="shared" si="362"/>
        <v>264305.39866133512</v>
      </c>
      <c r="BA339">
        <f t="shared" si="363"/>
        <v>274413.58676003548</v>
      </c>
      <c r="BB339">
        <f t="shared" si="364"/>
        <v>185554.50798650819</v>
      </c>
      <c r="BC339">
        <f t="shared" si="365"/>
        <v>86163.45369574806</v>
      </c>
      <c r="BD339">
        <f t="shared" si="366"/>
        <v>105118.0026872973</v>
      </c>
      <c r="BF339">
        <f t="shared" si="308"/>
        <v>124449.33040746112</v>
      </c>
      <c r="BG339">
        <f t="shared" si="367"/>
        <v>312384.85956686339</v>
      </c>
      <c r="BH339">
        <f t="shared" si="368"/>
        <v>413916.88513912872</v>
      </c>
      <c r="BI339">
        <f t="shared" si="369"/>
        <v>192363.86076729404</v>
      </c>
      <c r="BJ339">
        <f t="shared" si="370"/>
        <v>199720.69153154007</v>
      </c>
      <c r="BK339">
        <f t="shared" si="371"/>
        <v>135048.24994685187</v>
      </c>
      <c r="BL339">
        <f t="shared" si="372"/>
        <v>62710.541267437111</v>
      </c>
      <c r="BM339">
        <f t="shared" si="373"/>
        <v>76505.833537608269</v>
      </c>
    </row>
    <row r="340" spans="1:65" hidden="1" x14ac:dyDescent="0.4">
      <c r="A340" s="9">
        <v>47</v>
      </c>
      <c r="B340" s="16">
        <f t="shared" ref="B340:I340" si="432">V340+AE340+AN340+AW340+BF340+B210</f>
        <v>1547661.0950666224</v>
      </c>
      <c r="C340" s="16">
        <f t="shared" si="432"/>
        <v>3878171.4403434759</v>
      </c>
      <c r="D340" s="16">
        <f t="shared" si="432"/>
        <v>5143588.2431324879</v>
      </c>
      <c r="E340" s="16">
        <f t="shared" si="432"/>
        <v>2417050.9228001907</v>
      </c>
      <c r="F340" s="16">
        <f t="shared" si="432"/>
        <v>2547731.5462071388</v>
      </c>
      <c r="G340" s="16">
        <f t="shared" si="432"/>
        <v>1746242.6335939865</v>
      </c>
      <c r="H340" s="16">
        <f t="shared" si="432"/>
        <v>839215.28472762578</v>
      </c>
      <c r="I340" s="16">
        <f t="shared" si="432"/>
        <v>1039285.8142239422</v>
      </c>
      <c r="J340" s="16">
        <f t="shared" si="295"/>
        <v>19158946.980095468</v>
      </c>
      <c r="L340" s="9">
        <v>47</v>
      </c>
      <c r="M340" s="9">
        <f t="shared" ref="M340:T340" si="433">M145</f>
        <v>363785.5842779071</v>
      </c>
      <c r="N340" s="9">
        <f t="shared" si="433"/>
        <v>911492.50484501547</v>
      </c>
      <c r="O340" s="9">
        <f t="shared" si="433"/>
        <v>1209012.3135481372</v>
      </c>
      <c r="P340" s="9">
        <f t="shared" si="433"/>
        <v>568443.1496585384</v>
      </c>
      <c r="Q340" s="9">
        <f t="shared" si="433"/>
        <v>599547.49329568271</v>
      </c>
      <c r="R340" s="9">
        <f t="shared" si="433"/>
        <v>410216.70593915158</v>
      </c>
      <c r="S340" s="9">
        <f t="shared" si="433"/>
        <v>196543.38877963737</v>
      </c>
      <c r="T340" s="9">
        <f t="shared" si="433"/>
        <v>242072.93526299382</v>
      </c>
      <c r="V340">
        <f t="shared" si="304"/>
        <v>526466.88467790722</v>
      </c>
      <c r="W340">
        <f t="shared" si="339"/>
        <v>1321503.9671025192</v>
      </c>
      <c r="X340">
        <f t="shared" si="340"/>
        <v>1751022.1414716071</v>
      </c>
      <c r="Y340">
        <f t="shared" si="341"/>
        <v>813770.56968641072</v>
      </c>
      <c r="Z340">
        <f t="shared" si="342"/>
        <v>844892.69594353181</v>
      </c>
      <c r="AA340">
        <f t="shared" si="343"/>
        <v>571304.25044796744</v>
      </c>
      <c r="AB340">
        <f t="shared" si="344"/>
        <v>265288.87852942268</v>
      </c>
      <c r="AC340">
        <f t="shared" si="345"/>
        <v>323648.08802391437</v>
      </c>
      <c r="AE340">
        <f t="shared" si="305"/>
        <v>383167.36251328775</v>
      </c>
      <c r="AF340">
        <f t="shared" si="346"/>
        <v>961802.54515971802</v>
      </c>
      <c r="AG340">
        <f t="shared" si="347"/>
        <v>1274409.7590497509</v>
      </c>
      <c r="AH340">
        <f t="shared" si="348"/>
        <v>592269.58418940892</v>
      </c>
      <c r="AI340">
        <f t="shared" si="349"/>
        <v>614920.54929435079</v>
      </c>
      <c r="AJ340">
        <f t="shared" si="350"/>
        <v>415800.40304093441</v>
      </c>
      <c r="AK340">
        <f t="shared" si="351"/>
        <v>193079.64631510765</v>
      </c>
      <c r="AL340">
        <f t="shared" si="352"/>
        <v>235554.00706059969</v>
      </c>
      <c r="AN340">
        <f t="shared" si="306"/>
        <v>278872.67360645393</v>
      </c>
      <c r="AO340">
        <f t="shared" si="353"/>
        <v>700008.59543688607</v>
      </c>
      <c r="AP340">
        <f t="shared" si="354"/>
        <v>927526.95439720806</v>
      </c>
      <c r="AQ340">
        <f t="shared" si="355"/>
        <v>431059.16264711984</v>
      </c>
      <c r="AR340">
        <f t="shared" si="356"/>
        <v>447544.74001244811</v>
      </c>
      <c r="AS340">
        <f t="shared" si="357"/>
        <v>302623.29578932549</v>
      </c>
      <c r="AT340">
        <f t="shared" si="358"/>
        <v>140525.11370932672</v>
      </c>
      <c r="AU340">
        <f t="shared" si="359"/>
        <v>171438.33779795095</v>
      </c>
      <c r="AW340">
        <f t="shared" si="307"/>
        <v>202966.05528793653</v>
      </c>
      <c r="AX340">
        <f t="shared" si="360"/>
        <v>509472.58993175777</v>
      </c>
      <c r="AY340">
        <f t="shared" si="361"/>
        <v>675062.51033008459</v>
      </c>
      <c r="AZ340">
        <f t="shared" si="362"/>
        <v>313728.75910270674</v>
      </c>
      <c r="BA340">
        <f t="shared" si="363"/>
        <v>325727.11148235464</v>
      </c>
      <c r="BB340">
        <f t="shared" si="364"/>
        <v>220251.97302536591</v>
      </c>
      <c r="BC340">
        <f t="shared" si="365"/>
        <v>102275.44932825104</v>
      </c>
      <c r="BD340">
        <f t="shared" si="366"/>
        <v>124774.37354466401</v>
      </c>
      <c r="BF340">
        <f t="shared" si="308"/>
        <v>147720.53161876113</v>
      </c>
      <c r="BG340">
        <f t="shared" si="367"/>
        <v>370798.76102011173</v>
      </c>
      <c r="BH340">
        <f t="shared" si="368"/>
        <v>491316.60346055194</v>
      </c>
      <c r="BI340">
        <f t="shared" si="369"/>
        <v>228334.62971431453</v>
      </c>
      <c r="BJ340">
        <f t="shared" si="370"/>
        <v>237067.13914578778</v>
      </c>
      <c r="BK340">
        <f t="shared" si="371"/>
        <v>160301.37896668003</v>
      </c>
      <c r="BL340">
        <f t="shared" si="372"/>
        <v>74436.997481592582</v>
      </c>
      <c r="BM340">
        <f t="shared" si="373"/>
        <v>90811.918112452782</v>
      </c>
    </row>
    <row r="341" spans="1:65" hidden="1" x14ac:dyDescent="0.4">
      <c r="A341" s="9">
        <v>48</v>
      </c>
      <c r="B341" s="16">
        <f t="shared" ref="B341:I341" si="434">V341+AE341+AN341+AW341+BF341+B211</f>
        <v>1837063.4778042999</v>
      </c>
      <c r="C341" s="16">
        <f t="shared" si="434"/>
        <v>4603363.8349032979</v>
      </c>
      <c r="D341" s="16">
        <f t="shared" si="434"/>
        <v>6105405.2055971492</v>
      </c>
      <c r="E341" s="16">
        <f t="shared" si="434"/>
        <v>2869023.4499222366</v>
      </c>
      <c r="F341" s="16">
        <f t="shared" si="434"/>
        <v>3024140.4851049678</v>
      </c>
      <c r="G341" s="16">
        <f t="shared" si="434"/>
        <v>2072778.4495762079</v>
      </c>
      <c r="H341" s="16">
        <f t="shared" si="434"/>
        <v>996142.98996426095</v>
      </c>
      <c r="I341" s="16">
        <f t="shared" si="434"/>
        <v>1233625.3979705777</v>
      </c>
      <c r="J341" s="16">
        <f t="shared" si="295"/>
        <v>22741543.290842995</v>
      </c>
      <c r="L341" s="9">
        <v>48</v>
      </c>
      <c r="M341" s="9">
        <f t="shared" ref="M341:T341" si="435">M146</f>
        <v>431811.08109405765</v>
      </c>
      <c r="N341" s="9">
        <f t="shared" si="435"/>
        <v>1081935.5712170803</v>
      </c>
      <c r="O341" s="9">
        <f t="shared" si="435"/>
        <v>1435089.6152345261</v>
      </c>
      <c r="P341" s="9">
        <f t="shared" si="435"/>
        <v>674738.25682726922</v>
      </c>
      <c r="Q341" s="9">
        <f t="shared" si="435"/>
        <v>711658.90688363835</v>
      </c>
      <c r="R341" s="9">
        <f t="shared" si="435"/>
        <v>486924.51523617387</v>
      </c>
      <c r="S341" s="9">
        <f t="shared" si="435"/>
        <v>233295.70180546344</v>
      </c>
      <c r="T341" s="9">
        <f t="shared" si="435"/>
        <v>287338.97217783006</v>
      </c>
      <c r="V341">
        <f t="shared" si="304"/>
        <v>624912.70808389166</v>
      </c>
      <c r="W341">
        <f t="shared" si="339"/>
        <v>1568616.4635613905</v>
      </c>
      <c r="X341">
        <f t="shared" si="340"/>
        <v>2078451.6940915126</v>
      </c>
      <c r="Y341">
        <f t="shared" si="341"/>
        <v>965940.28088362759</v>
      </c>
      <c r="Z341">
        <f t="shared" si="342"/>
        <v>1002882.0387922282</v>
      </c>
      <c r="AA341">
        <f t="shared" si="343"/>
        <v>678134.36453025788</v>
      </c>
      <c r="AB341">
        <f t="shared" si="344"/>
        <v>314896.14319765975</v>
      </c>
      <c r="AC341">
        <f t="shared" si="345"/>
        <v>384168.13866067916</v>
      </c>
      <c r="AE341">
        <f t="shared" si="305"/>
        <v>454817.12359559757</v>
      </c>
      <c r="AF341">
        <f t="shared" si="346"/>
        <v>1141653.2561311186</v>
      </c>
      <c r="AG341">
        <f t="shared" si="347"/>
        <v>1512715.9502606792</v>
      </c>
      <c r="AH341">
        <f t="shared" si="348"/>
        <v>703020.07693790982</v>
      </c>
      <c r="AI341">
        <f t="shared" si="349"/>
        <v>729906.62261894136</v>
      </c>
      <c r="AJ341">
        <f t="shared" si="350"/>
        <v>493552.32674445095</v>
      </c>
      <c r="AK341">
        <f t="shared" si="351"/>
        <v>229184.26242226516</v>
      </c>
      <c r="AL341">
        <f t="shared" si="352"/>
        <v>279601.047542257</v>
      </c>
      <c r="AN341">
        <f t="shared" si="306"/>
        <v>331020.01805987081</v>
      </c>
      <c r="AO341">
        <f t="shared" si="353"/>
        <v>830905.57029830199</v>
      </c>
      <c r="AP341">
        <f t="shared" si="354"/>
        <v>1100968.3567234795</v>
      </c>
      <c r="AQ341">
        <f t="shared" si="355"/>
        <v>511664.37341826438</v>
      </c>
      <c r="AR341">
        <f t="shared" si="356"/>
        <v>531232.64465339947</v>
      </c>
      <c r="AS341">
        <f t="shared" si="357"/>
        <v>359211.84941512992</v>
      </c>
      <c r="AT341">
        <f t="shared" si="358"/>
        <v>166802.38001221718</v>
      </c>
      <c r="AU341">
        <f t="shared" si="359"/>
        <v>203496.17242927535</v>
      </c>
      <c r="AW341">
        <f t="shared" si="307"/>
        <v>240919.36444719523</v>
      </c>
      <c r="AX341">
        <f t="shared" si="360"/>
        <v>604740.59268432204</v>
      </c>
      <c r="AY341">
        <f t="shared" si="361"/>
        <v>801294.73236364638</v>
      </c>
      <c r="AZ341">
        <f t="shared" si="362"/>
        <v>372393.96087491326</v>
      </c>
      <c r="BA341">
        <f t="shared" si="363"/>
        <v>386635.92574740143</v>
      </c>
      <c r="BB341">
        <f t="shared" si="364"/>
        <v>261437.6344073457</v>
      </c>
      <c r="BC341">
        <f t="shared" si="365"/>
        <v>121400.28151878888</v>
      </c>
      <c r="BD341">
        <f t="shared" si="366"/>
        <v>148106.35567130748</v>
      </c>
      <c r="BF341">
        <f t="shared" si="308"/>
        <v>175343.29345334883</v>
      </c>
      <c r="BG341">
        <f t="shared" si="367"/>
        <v>440135.67547593481</v>
      </c>
      <c r="BH341">
        <f t="shared" si="368"/>
        <v>583189.55689531832</v>
      </c>
      <c r="BI341">
        <f t="shared" si="369"/>
        <v>271031.69440851058</v>
      </c>
      <c r="BJ341">
        <f t="shared" si="370"/>
        <v>281397.12531407119</v>
      </c>
      <c r="BK341">
        <f t="shared" si="371"/>
        <v>190276.675996023</v>
      </c>
      <c r="BL341">
        <f t="shared" si="372"/>
        <v>88356.22340492181</v>
      </c>
      <c r="BM341">
        <f t="shared" si="373"/>
        <v>107793.14582855839</v>
      </c>
    </row>
    <row r="342" spans="1:65" hidden="1" x14ac:dyDescent="0.4">
      <c r="A342" s="9">
        <v>49</v>
      </c>
      <c r="B342" s="16">
        <f t="shared" ref="B342:I342" si="436">V342+AE342+AN342+AW342+BF342+B212</f>
        <v>2180582.1909192814</v>
      </c>
      <c r="C342" s="16">
        <f t="shared" si="436"/>
        <v>5464162.408099195</v>
      </c>
      <c r="D342" s="16">
        <f t="shared" si="436"/>
        <v>7247075.57497223</v>
      </c>
      <c r="E342" s="16">
        <f t="shared" si="436"/>
        <v>3405511.8485699836</v>
      </c>
      <c r="F342" s="16">
        <f t="shared" si="436"/>
        <v>3589634.7428130531</v>
      </c>
      <c r="G342" s="16">
        <f t="shared" si="436"/>
        <v>2460374.3022924797</v>
      </c>
      <c r="H342" s="16">
        <f t="shared" si="436"/>
        <v>1182415.1374013624</v>
      </c>
      <c r="I342" s="16">
        <f t="shared" si="436"/>
        <v>1464305.1952419088</v>
      </c>
      <c r="J342" s="16">
        <f t="shared" si="295"/>
        <v>26994061.400309499</v>
      </c>
      <c r="L342" s="9">
        <v>49</v>
      </c>
      <c r="M342" s="9">
        <f t="shared" ref="M342:T342" si="437">M147</f>
        <v>512556.89563876629</v>
      </c>
      <c r="N342" s="9">
        <f t="shared" si="437"/>
        <v>1284250.3630502906</v>
      </c>
      <c r="O342" s="9">
        <f t="shared" si="437"/>
        <v>1703441.8762121079</v>
      </c>
      <c r="P342" s="9">
        <f t="shared" si="437"/>
        <v>800909.84560159082</v>
      </c>
      <c r="Q342" s="9">
        <f t="shared" si="437"/>
        <v>844734.41288668965</v>
      </c>
      <c r="R342" s="9">
        <f t="shared" si="437"/>
        <v>577976.17723826168</v>
      </c>
      <c r="S342" s="9">
        <f t="shared" si="437"/>
        <v>276920.45414932084</v>
      </c>
      <c r="T342" s="9">
        <f t="shared" si="437"/>
        <v>341069.45843620494</v>
      </c>
      <c r="V342">
        <f t="shared" si="304"/>
        <v>741767.24897646881</v>
      </c>
      <c r="W342">
        <f t="shared" si="339"/>
        <v>1861937.3615281465</v>
      </c>
      <c r="X342">
        <f t="shared" si="340"/>
        <v>2467108.4062028271</v>
      </c>
      <c r="Y342">
        <f t="shared" si="341"/>
        <v>1146564.7210528785</v>
      </c>
      <c r="Z342">
        <f t="shared" si="342"/>
        <v>1190414.3432188896</v>
      </c>
      <c r="AA342">
        <f t="shared" si="343"/>
        <v>804941.00297043007</v>
      </c>
      <c r="AB342">
        <f t="shared" si="344"/>
        <v>373779.63807014032</v>
      </c>
      <c r="AC342">
        <f t="shared" si="345"/>
        <v>456005.03825965989</v>
      </c>
      <c r="AE342">
        <f t="shared" si="305"/>
        <v>539864.9158397445</v>
      </c>
      <c r="AF342">
        <f t="shared" si="346"/>
        <v>1355134.8598462546</v>
      </c>
      <c r="AG342">
        <f t="shared" si="347"/>
        <v>1795583.822176096</v>
      </c>
      <c r="AH342">
        <f t="shared" si="348"/>
        <v>834480.17891076882</v>
      </c>
      <c r="AI342">
        <f t="shared" si="349"/>
        <v>866394.33070558484</v>
      </c>
      <c r="AJ342">
        <f t="shared" si="350"/>
        <v>585843.34563735442</v>
      </c>
      <c r="AK342">
        <f t="shared" si="351"/>
        <v>272040.2028099625</v>
      </c>
      <c r="AL342">
        <f t="shared" si="352"/>
        <v>331884.59310146805</v>
      </c>
      <c r="AN342">
        <f t="shared" si="306"/>
        <v>392918.57082773413</v>
      </c>
      <c r="AO342">
        <f t="shared" si="353"/>
        <v>986279.41321471031</v>
      </c>
      <c r="AP342">
        <f t="shared" si="354"/>
        <v>1306842.1534920793</v>
      </c>
      <c r="AQ342">
        <f t="shared" si="355"/>
        <v>607342.22517808713</v>
      </c>
      <c r="AR342">
        <f t="shared" si="356"/>
        <v>630569.63363617042</v>
      </c>
      <c r="AS342">
        <f t="shared" si="357"/>
        <v>426382.08807979035</v>
      </c>
      <c r="AT342">
        <f t="shared" si="358"/>
        <v>197993.32121724117</v>
      </c>
      <c r="AU342">
        <f t="shared" si="359"/>
        <v>241548.60998576618</v>
      </c>
      <c r="AW342">
        <f t="shared" si="307"/>
        <v>285969.69125353306</v>
      </c>
      <c r="AX342">
        <f t="shared" si="360"/>
        <v>717823.08149131201</v>
      </c>
      <c r="AY342">
        <f t="shared" si="361"/>
        <v>951131.54454356292</v>
      </c>
      <c r="AZ342">
        <f t="shared" si="362"/>
        <v>442029.16714658879</v>
      </c>
      <c r="BA342">
        <f t="shared" si="363"/>
        <v>458934.28520040045</v>
      </c>
      <c r="BB342">
        <f t="shared" si="364"/>
        <v>310324.74191123783</v>
      </c>
      <c r="BC342">
        <f t="shared" si="365"/>
        <v>144101.33076550302</v>
      </c>
      <c r="BD342">
        <f t="shared" si="366"/>
        <v>175801.26405029141</v>
      </c>
      <c r="BF342">
        <f t="shared" si="308"/>
        <v>208131.32895027206</v>
      </c>
      <c r="BG342">
        <f t="shared" si="367"/>
        <v>522438.13408012839</v>
      </c>
      <c r="BH342">
        <f t="shared" si="368"/>
        <v>692242.14462948241</v>
      </c>
      <c r="BI342">
        <f t="shared" si="369"/>
        <v>321712.82764171192</v>
      </c>
      <c r="BJ342">
        <f t="shared" si="370"/>
        <v>334016.52553073631</v>
      </c>
      <c r="BK342">
        <f t="shared" si="371"/>
        <v>225857.15520168433</v>
      </c>
      <c r="BL342">
        <f t="shared" si="372"/>
        <v>104878.25246185533</v>
      </c>
      <c r="BM342">
        <f t="shared" si="373"/>
        <v>127949.75074993294</v>
      </c>
    </row>
    <row r="343" spans="1:65" hidden="1" x14ac:dyDescent="0.4">
      <c r="A343" s="9">
        <v>50</v>
      </c>
      <c r="B343" s="16">
        <f t="shared" ref="B343:I343" si="438">V343+AE343+AN343+AW343+BF343+B213</f>
        <v>2588336.6300637135</v>
      </c>
      <c r="C343" s="16">
        <f t="shared" si="438"/>
        <v>6485924.6179280318</v>
      </c>
      <c r="D343" s="16">
        <f t="shared" si="438"/>
        <v>8602230.7481247466</v>
      </c>
      <c r="E343" s="16">
        <f t="shared" si="438"/>
        <v>4042320.027414259</v>
      </c>
      <c r="F343" s="16">
        <f t="shared" si="438"/>
        <v>4260872.6844059546</v>
      </c>
      <c r="G343" s="16">
        <f t="shared" si="438"/>
        <v>2920448.0145103736</v>
      </c>
      <c r="H343" s="16">
        <f t="shared" si="438"/>
        <v>1403518.9435760165</v>
      </c>
      <c r="I343" s="16">
        <f t="shared" si="438"/>
        <v>1738120.5859225106</v>
      </c>
      <c r="J343" s="16">
        <f t="shared" si="295"/>
        <v>32041772.251945604</v>
      </c>
      <c r="L343" s="9">
        <v>50</v>
      </c>
      <c r="M343" s="9">
        <f t="shared" ref="M343:T343" si="439">M148</f>
        <v>608401.64314732887</v>
      </c>
      <c r="N343" s="9">
        <f t="shared" si="439"/>
        <v>1524396.6820866144</v>
      </c>
      <c r="O343" s="9">
        <f t="shared" si="439"/>
        <v>2021974.2341030184</v>
      </c>
      <c r="P343" s="9">
        <f t="shared" si="439"/>
        <v>950674.68650406587</v>
      </c>
      <c r="Q343" s="9">
        <f t="shared" si="439"/>
        <v>1002694.157851235</v>
      </c>
      <c r="R343" s="9">
        <f t="shared" si="439"/>
        <v>686053.89747716126</v>
      </c>
      <c r="S343" s="9">
        <f t="shared" si="439"/>
        <v>328702.74648356281</v>
      </c>
      <c r="T343" s="9">
        <f t="shared" si="439"/>
        <v>404847.1900497094</v>
      </c>
      <c r="V343">
        <f t="shared" si="304"/>
        <v>880472.8157012522</v>
      </c>
      <c r="W343">
        <f t="shared" si="339"/>
        <v>2210107.3262888882</v>
      </c>
      <c r="X343">
        <f t="shared" si="340"/>
        <v>2928441.3514441131</v>
      </c>
      <c r="Y343">
        <f t="shared" si="341"/>
        <v>1360964.7362055127</v>
      </c>
      <c r="Z343">
        <f t="shared" si="342"/>
        <v>1413013.9475305176</v>
      </c>
      <c r="AA343">
        <f t="shared" si="343"/>
        <v>955459.64362366684</v>
      </c>
      <c r="AB343">
        <f t="shared" si="344"/>
        <v>443673.95680724049</v>
      </c>
      <c r="AC343">
        <f t="shared" si="345"/>
        <v>541274.96268465859</v>
      </c>
      <c r="AE343">
        <f t="shared" si="305"/>
        <v>640816.08240810665</v>
      </c>
      <c r="AF343">
        <f t="shared" si="346"/>
        <v>1608536.1106872004</v>
      </c>
      <c r="AG343">
        <f t="shared" si="347"/>
        <v>2131346.1141894613</v>
      </c>
      <c r="AH343">
        <f t="shared" si="348"/>
        <v>990522.44998182368</v>
      </c>
      <c r="AI343">
        <f t="shared" si="349"/>
        <v>1028404.336962237</v>
      </c>
      <c r="AJ343">
        <f t="shared" si="350"/>
        <v>695392.1743038923</v>
      </c>
      <c r="AK343">
        <f t="shared" si="351"/>
        <v>322909.92044005147</v>
      </c>
      <c r="AL343">
        <f t="shared" si="352"/>
        <v>393944.81568056397</v>
      </c>
      <c r="AN343">
        <f t="shared" si="306"/>
        <v>466391.74333373923</v>
      </c>
      <c r="AO343">
        <f t="shared" si="353"/>
        <v>1170707.1365304822</v>
      </c>
      <c r="AP343">
        <f t="shared" si="354"/>
        <v>1551212.987834088</v>
      </c>
      <c r="AQ343">
        <f t="shared" si="355"/>
        <v>720911.20204442798</v>
      </c>
      <c r="AR343">
        <f t="shared" si="356"/>
        <v>748481.98217087751</v>
      </c>
      <c r="AS343">
        <f t="shared" si="357"/>
        <v>506112.71685857244</v>
      </c>
      <c r="AT343">
        <f t="shared" si="358"/>
        <v>235016.76201360187</v>
      </c>
      <c r="AU343">
        <f t="shared" si="359"/>
        <v>286716.60154361709</v>
      </c>
      <c r="AW343">
        <f t="shared" si="307"/>
        <v>339444.13104063354</v>
      </c>
      <c r="AX343">
        <f t="shared" si="360"/>
        <v>852051.24735301128</v>
      </c>
      <c r="AY343">
        <f t="shared" si="361"/>
        <v>1128986.849017821</v>
      </c>
      <c r="AZ343">
        <f t="shared" si="362"/>
        <v>524685.6961623379</v>
      </c>
      <c r="BA343">
        <f t="shared" si="363"/>
        <v>544751.95941828541</v>
      </c>
      <c r="BB343">
        <f t="shared" si="364"/>
        <v>368353.41499551409</v>
      </c>
      <c r="BC343">
        <f t="shared" si="365"/>
        <v>171047.32599137211</v>
      </c>
      <c r="BD343">
        <f t="shared" si="366"/>
        <v>208674.93701802881</v>
      </c>
      <c r="BF343">
        <f t="shared" si="308"/>
        <v>247050.51010190259</v>
      </c>
      <c r="BG343">
        <f t="shared" si="367"/>
        <v>620130.60778572015</v>
      </c>
      <c r="BH343">
        <f t="shared" si="368"/>
        <v>821686.84458652267</v>
      </c>
      <c r="BI343">
        <f t="shared" si="369"/>
        <v>381870.99739415041</v>
      </c>
      <c r="BJ343">
        <f t="shared" si="370"/>
        <v>396475.40536556841</v>
      </c>
      <c r="BK343">
        <f t="shared" si="371"/>
        <v>268090.94855646108</v>
      </c>
      <c r="BL343">
        <f t="shared" si="372"/>
        <v>124489.79161367919</v>
      </c>
      <c r="BM343">
        <f t="shared" si="373"/>
        <v>151875.50740011217</v>
      </c>
    </row>
    <row r="344" spans="1:65" hidden="1" x14ac:dyDescent="0.4">
      <c r="A344" s="9">
        <v>51</v>
      </c>
      <c r="B344" s="16">
        <f t="shared" ref="B344:I344" si="440">V344+AE344+AN344+AW344+BF344+B214</f>
        <v>3072338.4509089468</v>
      </c>
      <c r="C344" s="16">
        <f t="shared" si="440"/>
        <v>7698749.5992225204</v>
      </c>
      <c r="D344" s="16">
        <f t="shared" si="440"/>
        <v>10210790.970571321</v>
      </c>
      <c r="E344" s="16">
        <f t="shared" si="440"/>
        <v>4798207.1214606827</v>
      </c>
      <c r="F344" s="16">
        <f t="shared" si="440"/>
        <v>5057627.6789856423</v>
      </c>
      <c r="G344" s="16">
        <f t="shared" si="440"/>
        <v>3466552.4663003758</v>
      </c>
      <c r="H344" s="16">
        <f t="shared" si="440"/>
        <v>1665967.6981954169</v>
      </c>
      <c r="I344" s="16">
        <f t="shared" si="440"/>
        <v>2063137.6408889489</v>
      </c>
      <c r="J344" s="16">
        <f t="shared" si="295"/>
        <v>38033371.626533858</v>
      </c>
      <c r="L344" s="9">
        <v>51</v>
      </c>
      <c r="M344" s="9">
        <f t="shared" ref="M344:T344" si="441">M149</f>
        <v>722168.72416294913</v>
      </c>
      <c r="N344" s="9">
        <f t="shared" si="441"/>
        <v>1809448.7735532611</v>
      </c>
      <c r="O344" s="9">
        <f t="shared" si="441"/>
        <v>2400070.0349504701</v>
      </c>
      <c r="P344" s="9">
        <f t="shared" si="441"/>
        <v>1128444.5615483001</v>
      </c>
      <c r="Q344" s="9">
        <f t="shared" si="441"/>
        <v>1190191.3297852806</v>
      </c>
      <c r="R344" s="9">
        <f t="shared" si="441"/>
        <v>814341.43616887671</v>
      </c>
      <c r="S344" s="9">
        <f t="shared" si="441"/>
        <v>390167.98480179132</v>
      </c>
      <c r="T344" s="9">
        <f t="shared" si="441"/>
        <v>480550.9354095459</v>
      </c>
      <c r="V344">
        <f t="shared" si="304"/>
        <v>1045115.4054841318</v>
      </c>
      <c r="W344">
        <f t="shared" si="339"/>
        <v>2623382.770356412</v>
      </c>
      <c r="X344">
        <f t="shared" si="340"/>
        <v>3476040.504457179</v>
      </c>
      <c r="Y344">
        <f t="shared" si="341"/>
        <v>1615456.1353449477</v>
      </c>
      <c r="Z344">
        <f t="shared" si="342"/>
        <v>1677238.2047388069</v>
      </c>
      <c r="AA344">
        <f t="shared" si="343"/>
        <v>1134124.2739835933</v>
      </c>
      <c r="AB344">
        <f t="shared" si="344"/>
        <v>526638.05060471105</v>
      </c>
      <c r="AC344">
        <f t="shared" si="345"/>
        <v>642489.79868167534</v>
      </c>
      <c r="AE344">
        <f t="shared" si="305"/>
        <v>760644.44905467948</v>
      </c>
      <c r="AF344">
        <f t="shared" si="346"/>
        <v>1909321.7184880443</v>
      </c>
      <c r="AG344">
        <f t="shared" si="347"/>
        <v>2529893.7328167874</v>
      </c>
      <c r="AH344">
        <f t="shared" si="348"/>
        <v>1175743.5930936681</v>
      </c>
      <c r="AI344">
        <f t="shared" si="349"/>
        <v>1220709.1422463772</v>
      </c>
      <c r="AJ344">
        <f t="shared" si="350"/>
        <v>825425.90896377957</v>
      </c>
      <c r="AK344">
        <f t="shared" si="351"/>
        <v>383291.93862364592</v>
      </c>
      <c r="AL344">
        <f t="shared" si="352"/>
        <v>467609.88918261137</v>
      </c>
      <c r="AN344">
        <f t="shared" si="306"/>
        <v>553603.91287092294</v>
      </c>
      <c r="AO344">
        <f t="shared" si="353"/>
        <v>1389621.6236088413</v>
      </c>
      <c r="AP344">
        <f t="shared" si="354"/>
        <v>1841279.5510117749</v>
      </c>
      <c r="AQ344">
        <f t="shared" si="355"/>
        <v>855716.82601312594</v>
      </c>
      <c r="AR344">
        <f t="shared" si="356"/>
        <v>888443.15956655727</v>
      </c>
      <c r="AS344">
        <f t="shared" si="357"/>
        <v>600752.44558123243</v>
      </c>
      <c r="AT344">
        <f t="shared" si="358"/>
        <v>278963.34122682665</v>
      </c>
      <c r="AU344">
        <f t="shared" si="359"/>
        <v>340330.7086120905</v>
      </c>
      <c r="AW344">
        <f t="shared" si="307"/>
        <v>402917.93718718638</v>
      </c>
      <c r="AX344">
        <f t="shared" si="360"/>
        <v>1011379.1919417467</v>
      </c>
      <c r="AY344">
        <f t="shared" si="361"/>
        <v>1340099.9184259544</v>
      </c>
      <c r="AZ344">
        <f t="shared" si="362"/>
        <v>622798.44910338288</v>
      </c>
      <c r="BA344">
        <f t="shared" si="363"/>
        <v>646616.97079458146</v>
      </c>
      <c r="BB344">
        <f t="shared" si="364"/>
        <v>437233.06592704321</v>
      </c>
      <c r="BC344">
        <f t="shared" si="365"/>
        <v>203032.04400248697</v>
      </c>
      <c r="BD344">
        <f t="shared" si="366"/>
        <v>247695.76928082295</v>
      </c>
      <c r="BF344">
        <f t="shared" si="308"/>
        <v>293247.32057126809</v>
      </c>
      <c r="BG344">
        <f t="shared" si="367"/>
        <v>736090.92756936571</v>
      </c>
      <c r="BH344">
        <f t="shared" si="368"/>
        <v>975336.84680217179</v>
      </c>
      <c r="BI344">
        <f t="shared" si="369"/>
        <v>453278.34677824413</v>
      </c>
      <c r="BJ344">
        <f t="shared" si="370"/>
        <v>470613.682391927</v>
      </c>
      <c r="BK344">
        <f t="shared" si="371"/>
        <v>318222.18177598761</v>
      </c>
      <c r="BL344">
        <f t="shared" si="372"/>
        <v>147768.55880252566</v>
      </c>
      <c r="BM344">
        <f t="shared" si="373"/>
        <v>180275.22220907049</v>
      </c>
    </row>
    <row r="345" spans="1:65" hidden="1" x14ac:dyDescent="0.4">
      <c r="A345" s="9">
        <v>52</v>
      </c>
      <c r="B345" s="16">
        <f t="shared" ref="B345:I345" si="442">V345+AE345+AN345+AW345+BF345+B215</f>
        <v>3646845.4092466412</v>
      </c>
      <c r="C345" s="16">
        <f t="shared" si="442"/>
        <v>9138364.8258403204</v>
      </c>
      <c r="D345" s="16">
        <f t="shared" si="442"/>
        <v>12120141.30955768</v>
      </c>
      <c r="E345" s="16">
        <f t="shared" si="442"/>
        <v>5695440.0998173887</v>
      </c>
      <c r="F345" s="16">
        <f t="shared" si="442"/>
        <v>6003370.5848204512</v>
      </c>
      <c r="G345" s="16">
        <f t="shared" si="442"/>
        <v>4114774.8366207061</v>
      </c>
      <c r="H345" s="16">
        <f t="shared" si="442"/>
        <v>1977492.6330314956</v>
      </c>
      <c r="I345" s="16">
        <f t="shared" si="442"/>
        <v>2448930.7328287764</v>
      </c>
      <c r="J345" s="16">
        <f t="shared" si="295"/>
        <v>45145360.431763455</v>
      </c>
      <c r="L345" s="9">
        <v>52</v>
      </c>
      <c r="M345" s="9">
        <f t="shared" ref="M345:T345" si="443">M150</f>
        <v>857209.4964458372</v>
      </c>
      <c r="N345" s="9">
        <f t="shared" si="443"/>
        <v>2147803.7197193075</v>
      </c>
      <c r="O345" s="9">
        <f t="shared" si="443"/>
        <v>2848867.248411072</v>
      </c>
      <c r="P345" s="9">
        <f t="shared" si="443"/>
        <v>1339456.2267883518</v>
      </c>
      <c r="Q345" s="9">
        <f t="shared" si="443"/>
        <v>1412749.232060672</v>
      </c>
      <c r="R345" s="9">
        <f t="shared" si="443"/>
        <v>966617.89562046039</v>
      </c>
      <c r="S345" s="9">
        <f t="shared" si="443"/>
        <v>463126.815923649</v>
      </c>
      <c r="T345" s="9">
        <f t="shared" si="443"/>
        <v>570410.78016284306</v>
      </c>
      <c r="V345">
        <f t="shared" si="304"/>
        <v>1240545.0699921115</v>
      </c>
      <c r="W345">
        <f t="shared" si="339"/>
        <v>3113937.9875089847</v>
      </c>
      <c r="X345">
        <f t="shared" si="340"/>
        <v>4126037.0752067324</v>
      </c>
      <c r="Y345">
        <f t="shared" si="341"/>
        <v>1917535.7419617632</v>
      </c>
      <c r="Z345">
        <f t="shared" si="342"/>
        <v>1990870.6494736848</v>
      </c>
      <c r="AA345">
        <f t="shared" si="343"/>
        <v>1346198.0078621004</v>
      </c>
      <c r="AB345">
        <f t="shared" si="344"/>
        <v>625115.88090627349</v>
      </c>
      <c r="AC345">
        <f t="shared" si="345"/>
        <v>762631.13919516141</v>
      </c>
      <c r="AE345">
        <f t="shared" si="305"/>
        <v>902879.92726940569</v>
      </c>
      <c r="AF345">
        <f t="shared" si="346"/>
        <v>2266352.2444222285</v>
      </c>
      <c r="AG345">
        <f t="shared" si="347"/>
        <v>3002967.1186369834</v>
      </c>
      <c r="AH345">
        <f t="shared" si="348"/>
        <v>1395599.8642193079</v>
      </c>
      <c r="AI345">
        <f t="shared" si="349"/>
        <v>1448973.6734925921</v>
      </c>
      <c r="AJ345">
        <f t="shared" si="350"/>
        <v>979775.09147368651</v>
      </c>
      <c r="AK345">
        <f t="shared" si="351"/>
        <v>454964.99461417849</v>
      </c>
      <c r="AL345">
        <f t="shared" si="352"/>
        <v>555049.84393214341</v>
      </c>
      <c r="AN345">
        <f t="shared" si="306"/>
        <v>657124.18096280121</v>
      </c>
      <c r="AO345">
        <f t="shared" si="353"/>
        <v>1649471.6710484428</v>
      </c>
      <c r="AP345">
        <f t="shared" si="354"/>
        <v>2185586.6419142811</v>
      </c>
      <c r="AQ345">
        <f t="shared" si="355"/>
        <v>1015730.209553397</v>
      </c>
      <c r="AR345">
        <f t="shared" si="356"/>
        <v>1054576.1509064673</v>
      </c>
      <c r="AS345">
        <f t="shared" si="357"/>
        <v>713089.17727250594</v>
      </c>
      <c r="AT345">
        <f t="shared" si="358"/>
        <v>331127.63992523629</v>
      </c>
      <c r="AU345">
        <f t="shared" si="359"/>
        <v>403970.29889735091</v>
      </c>
      <c r="AW345">
        <f t="shared" si="307"/>
        <v>478260.92502905463</v>
      </c>
      <c r="AX345">
        <f t="shared" si="360"/>
        <v>1200500.407775294</v>
      </c>
      <c r="AY345">
        <f t="shared" si="361"/>
        <v>1590689.7347188646</v>
      </c>
      <c r="AZ345">
        <f t="shared" si="362"/>
        <v>739257.63755825441</v>
      </c>
      <c r="BA345">
        <f t="shared" si="363"/>
        <v>767530.06518056942</v>
      </c>
      <c r="BB345">
        <f t="shared" si="364"/>
        <v>518992.75575413782</v>
      </c>
      <c r="BC345">
        <f t="shared" si="365"/>
        <v>240997.69261465681</v>
      </c>
      <c r="BD345">
        <f t="shared" si="366"/>
        <v>294013.23894645669</v>
      </c>
      <c r="BF345">
        <f t="shared" si="308"/>
        <v>348082.62887922727</v>
      </c>
      <c r="BG345">
        <f t="shared" si="367"/>
        <v>873735.05975555629</v>
      </c>
      <c r="BH345">
        <f t="shared" si="368"/>
        <v>1157718.3826140631</v>
      </c>
      <c r="BI345">
        <f t="shared" si="369"/>
        <v>538038.39794081356</v>
      </c>
      <c r="BJ345">
        <f t="shared" si="370"/>
        <v>558615.32659325423</v>
      </c>
      <c r="BK345">
        <f t="shared" si="371"/>
        <v>377727.62385151535</v>
      </c>
      <c r="BL345">
        <f t="shared" si="372"/>
        <v>175400.3014025063</v>
      </c>
      <c r="BM345">
        <f t="shared" si="373"/>
        <v>213985.4957449467</v>
      </c>
    </row>
    <row r="346" spans="1:65" hidden="1" x14ac:dyDescent="0.4">
      <c r="A346" s="9">
        <v>53</v>
      </c>
      <c r="B346" s="16">
        <f t="shared" ref="B346:I346" si="444">V346+AE346+AN346+AW346+BF346+B216</f>
        <v>4328781.3668471342</v>
      </c>
      <c r="C346" s="16">
        <f t="shared" si="444"/>
        <v>10847178.572814751</v>
      </c>
      <c r="D346" s="16">
        <f t="shared" si="444"/>
        <v>14386527.526321668</v>
      </c>
      <c r="E346" s="16">
        <f t="shared" si="444"/>
        <v>6760449.7074582661</v>
      </c>
      <c r="F346" s="16">
        <f t="shared" si="444"/>
        <v>7125961.155350239</v>
      </c>
      <c r="G346" s="16">
        <f t="shared" si="444"/>
        <v>4884210.5004368275</v>
      </c>
      <c r="H346" s="16">
        <f t="shared" si="444"/>
        <v>2347270.6690286305</v>
      </c>
      <c r="I346" s="16">
        <f t="shared" si="444"/>
        <v>2906864.5787082338</v>
      </c>
      <c r="J346" s="16">
        <f t="shared" si="295"/>
        <v>53587244.076965749</v>
      </c>
      <c r="L346" s="9">
        <v>53</v>
      </c>
      <c r="M346" s="9">
        <f t="shared" ref="M346:T346" si="445">M151</f>
        <v>1017501.9994788984</v>
      </c>
      <c r="N346" s="9">
        <f t="shared" si="445"/>
        <v>2549428.8016683152</v>
      </c>
      <c r="O346" s="9">
        <f t="shared" si="445"/>
        <v>3381586.5707588661</v>
      </c>
      <c r="P346" s="9">
        <f t="shared" si="445"/>
        <v>1589925.6770048202</v>
      </c>
      <c r="Q346" s="9">
        <f t="shared" si="445"/>
        <v>1676923.9892279224</v>
      </c>
      <c r="R346" s="9">
        <f t="shared" si="445"/>
        <v>1147369.0452612108</v>
      </c>
      <c r="S346" s="9">
        <f t="shared" si="445"/>
        <v>549728.46564163489</v>
      </c>
      <c r="T346" s="9">
        <f t="shared" si="445"/>
        <v>677073.82121458254</v>
      </c>
      <c r="V346">
        <f t="shared" si="304"/>
        <v>1472518.7884574716</v>
      </c>
      <c r="W346">
        <f t="shared" si="339"/>
        <v>3696223.7838949179</v>
      </c>
      <c r="X346">
        <f t="shared" si="340"/>
        <v>4897578.7031684881</v>
      </c>
      <c r="Y346">
        <f t="shared" si="341"/>
        <v>2276102.2359271389</v>
      </c>
      <c r="Z346">
        <f t="shared" si="342"/>
        <v>2363150.2858313494</v>
      </c>
      <c r="AA346">
        <f t="shared" si="343"/>
        <v>1597928.126523905</v>
      </c>
      <c r="AB346">
        <f t="shared" si="344"/>
        <v>742008.41377208824</v>
      </c>
      <c r="AC346">
        <f t="shared" si="345"/>
        <v>905238.11531872931</v>
      </c>
      <c r="AE346">
        <f t="shared" si="305"/>
        <v>1071712.4986307586</v>
      </c>
      <c r="AF346">
        <f t="shared" si="346"/>
        <v>2690145.1159656066</v>
      </c>
      <c r="AG346">
        <f t="shared" si="347"/>
        <v>3564502.0969218579</v>
      </c>
      <c r="AH346">
        <f t="shared" si="348"/>
        <v>1656567.8030905356</v>
      </c>
      <c r="AI346">
        <f t="shared" si="349"/>
        <v>1719922.1614831388</v>
      </c>
      <c r="AJ346">
        <f t="shared" si="350"/>
        <v>1162986.5496678934</v>
      </c>
      <c r="AK346">
        <f t="shared" si="351"/>
        <v>540040.43776022596</v>
      </c>
      <c r="AL346">
        <f t="shared" si="352"/>
        <v>658840.49156365241</v>
      </c>
      <c r="AN346">
        <f t="shared" si="306"/>
        <v>780002.05411610345</v>
      </c>
      <c r="AO346">
        <f t="shared" si="353"/>
        <v>1957911.9577353359</v>
      </c>
      <c r="AP346">
        <f t="shared" si="354"/>
        <v>2594276.8802756323</v>
      </c>
      <c r="AQ346">
        <f t="shared" si="355"/>
        <v>1205665.0368863526</v>
      </c>
      <c r="AR346">
        <f t="shared" si="356"/>
        <v>1251774.9121995296</v>
      </c>
      <c r="AS346">
        <f t="shared" si="357"/>
        <v>846432.13437309628</v>
      </c>
      <c r="AT346">
        <f t="shared" si="358"/>
        <v>393046.31726970733</v>
      </c>
      <c r="AU346">
        <f t="shared" si="359"/>
        <v>479510.07141474716</v>
      </c>
      <c r="AW346">
        <f t="shared" si="307"/>
        <v>567692.55299592786</v>
      </c>
      <c r="AX346">
        <f t="shared" si="360"/>
        <v>1424986.0394118684</v>
      </c>
      <c r="AY346">
        <f t="shared" si="361"/>
        <v>1888138.1883165725</v>
      </c>
      <c r="AZ346">
        <f t="shared" si="362"/>
        <v>877493.92355582584</v>
      </c>
      <c r="BA346">
        <f t="shared" si="363"/>
        <v>911053.10804351838</v>
      </c>
      <c r="BB346">
        <f t="shared" si="364"/>
        <v>616040.96651332185</v>
      </c>
      <c r="BC346">
        <f t="shared" si="365"/>
        <v>286062.66626994649</v>
      </c>
      <c r="BD346">
        <f t="shared" si="366"/>
        <v>348991.7689219038</v>
      </c>
      <c r="BF346">
        <f t="shared" si="308"/>
        <v>413171.77695414098</v>
      </c>
      <c r="BG346">
        <f t="shared" si="367"/>
        <v>1037117.7337654252</v>
      </c>
      <c r="BH346">
        <f t="shared" si="368"/>
        <v>1374204.0586664639</v>
      </c>
      <c r="BI346">
        <f t="shared" si="369"/>
        <v>638648.01774953399</v>
      </c>
      <c r="BJ346">
        <f t="shared" si="370"/>
        <v>663072.69588691182</v>
      </c>
      <c r="BK346">
        <f t="shared" si="371"/>
        <v>448360.18980282662</v>
      </c>
      <c r="BL346">
        <f t="shared" si="372"/>
        <v>208198.99700858159</v>
      </c>
      <c r="BM346">
        <f t="shared" si="373"/>
        <v>253999.3673457017</v>
      </c>
    </row>
    <row r="347" spans="1:65" hidden="1" x14ac:dyDescent="0.4">
      <c r="A347" s="9">
        <v>54</v>
      </c>
      <c r="B347" s="16">
        <f t="shared" ref="B347:I347" si="446">V347+AE347+AN347+AW347+BF347+B217</f>
        <v>5138234.8356338302</v>
      </c>
      <c r="C347" s="16">
        <f t="shared" si="446"/>
        <v>12875529.181962756</v>
      </c>
      <c r="D347" s="16">
        <f t="shared" si="446"/>
        <v>17076712.967231888</v>
      </c>
      <c r="E347" s="16">
        <f t="shared" si="446"/>
        <v>8024609.0637550466</v>
      </c>
      <c r="F347" s="16">
        <f t="shared" si="446"/>
        <v>8458468.7335389052</v>
      </c>
      <c r="G347" s="16">
        <f t="shared" si="446"/>
        <v>5797525.5414664801</v>
      </c>
      <c r="H347" s="16">
        <f t="shared" si="446"/>
        <v>2786194.7506129551</v>
      </c>
      <c r="I347" s="16">
        <f t="shared" si="446"/>
        <v>3450429.0223132265</v>
      </c>
      <c r="J347" s="16">
        <f t="shared" si="295"/>
        <v>63607704.096515089</v>
      </c>
      <c r="L347" s="9">
        <v>54</v>
      </c>
      <c r="M347" s="9">
        <f t="shared" ref="M347:T347" si="447">M152</f>
        <v>1207768.139802651</v>
      </c>
      <c r="N347" s="9">
        <f t="shared" si="447"/>
        <v>3026155.1160854497</v>
      </c>
      <c r="O347" s="9">
        <f t="shared" si="447"/>
        <v>4013920.8809798136</v>
      </c>
      <c r="P347" s="9">
        <f t="shared" si="447"/>
        <v>1887231.2568663468</v>
      </c>
      <c r="Q347" s="9">
        <f t="shared" si="447"/>
        <v>1990497.6777416656</v>
      </c>
      <c r="R347" s="9">
        <f t="shared" si="447"/>
        <v>1361919.4637179826</v>
      </c>
      <c r="S347" s="9">
        <f t="shared" si="447"/>
        <v>652524.05074839585</v>
      </c>
      <c r="T347" s="9">
        <f t="shared" si="447"/>
        <v>803682.14507313911</v>
      </c>
      <c r="V347">
        <f t="shared" si="304"/>
        <v>1747870.0571306515</v>
      </c>
      <c r="W347">
        <f t="shared" si="339"/>
        <v>4387393.1707803607</v>
      </c>
      <c r="X347">
        <f t="shared" si="340"/>
        <v>5813393.5096857343</v>
      </c>
      <c r="Y347">
        <f t="shared" si="341"/>
        <v>2701718.2913588826</v>
      </c>
      <c r="Z347">
        <f t="shared" si="342"/>
        <v>2805043.7505325247</v>
      </c>
      <c r="AA347">
        <f t="shared" si="343"/>
        <v>1896730.1114872515</v>
      </c>
      <c r="AB347">
        <f t="shared" si="344"/>
        <v>880759.076717683</v>
      </c>
      <c r="AC347">
        <f t="shared" si="345"/>
        <v>1074511.6522393953</v>
      </c>
      <c r="AE347">
        <f t="shared" si="305"/>
        <v>1272115.6435441151</v>
      </c>
      <c r="AF347">
        <f t="shared" si="346"/>
        <v>3193184.4499302628</v>
      </c>
      <c r="AG347">
        <f t="shared" si="347"/>
        <v>4231040.4000451732</v>
      </c>
      <c r="AH347">
        <f t="shared" si="348"/>
        <v>1966335.0195088375</v>
      </c>
      <c r="AI347">
        <f t="shared" si="349"/>
        <v>2041536.2236572439</v>
      </c>
      <c r="AJ347">
        <f t="shared" si="350"/>
        <v>1380457.3380958992</v>
      </c>
      <c r="AK347">
        <f t="shared" si="351"/>
        <v>641024.4257661571</v>
      </c>
      <c r="AL347">
        <f t="shared" si="352"/>
        <v>782039.30344119074</v>
      </c>
      <c r="AN347">
        <f t="shared" si="306"/>
        <v>925857.27637343109</v>
      </c>
      <c r="AO347">
        <f t="shared" si="353"/>
        <v>2324028.536850471</v>
      </c>
      <c r="AP347">
        <f t="shared" si="354"/>
        <v>3079389.4885987449</v>
      </c>
      <c r="AQ347">
        <f t="shared" si="355"/>
        <v>1431116.4199884441</v>
      </c>
      <c r="AR347">
        <f t="shared" si="356"/>
        <v>1485848.5368413343</v>
      </c>
      <c r="AS347">
        <f t="shared" si="357"/>
        <v>1004709.3420204949</v>
      </c>
      <c r="AT347">
        <f t="shared" si="358"/>
        <v>466543.37751496665</v>
      </c>
      <c r="AU347">
        <f t="shared" si="359"/>
        <v>569175.28148919973</v>
      </c>
      <c r="AW347">
        <f t="shared" si="307"/>
        <v>673847.3035560156</v>
      </c>
      <c r="AX347">
        <f t="shared" si="360"/>
        <v>1691448.9985736024</v>
      </c>
      <c r="AY347">
        <f t="shared" si="361"/>
        <v>2241207.5342961024</v>
      </c>
      <c r="AZ347">
        <f t="shared" si="362"/>
        <v>1041579.4802210892</v>
      </c>
      <c r="BA347">
        <f t="shared" si="363"/>
        <v>1081414.0101215241</v>
      </c>
      <c r="BB347">
        <f t="shared" si="364"/>
        <v>731236.55044320901</v>
      </c>
      <c r="BC347">
        <f t="shared" si="365"/>
        <v>339554.49176982691</v>
      </c>
      <c r="BD347">
        <f t="shared" si="366"/>
        <v>414250.92016832554</v>
      </c>
      <c r="BF347">
        <f t="shared" si="308"/>
        <v>490432.16497503442</v>
      </c>
      <c r="BG347">
        <f t="shared" si="367"/>
        <v>1231051.8865886468</v>
      </c>
      <c r="BH347">
        <f t="shared" si="368"/>
        <v>1631171.1234915182</v>
      </c>
      <c r="BI347">
        <f t="shared" si="369"/>
        <v>758070.97065267991</v>
      </c>
      <c r="BJ347">
        <f t="shared" si="370"/>
        <v>787062.9019652151</v>
      </c>
      <c r="BK347">
        <f t="shared" si="371"/>
        <v>532200.57815807418</v>
      </c>
      <c r="BL347">
        <f t="shared" si="372"/>
        <v>247130.83163926404</v>
      </c>
      <c r="BM347">
        <f t="shared" si="373"/>
        <v>301495.56813380274</v>
      </c>
    </row>
    <row r="348" spans="1:65" hidden="1" x14ac:dyDescent="0.4">
      <c r="A348" s="9">
        <v>55</v>
      </c>
      <c r="B348" s="16">
        <f t="shared" ref="B348:I348" si="448">V348+AE348+AN348+AW348+BF348+B218</f>
        <v>6099050.7463189475</v>
      </c>
      <c r="C348" s="16">
        <f t="shared" si="448"/>
        <v>15283167.931894232</v>
      </c>
      <c r="D348" s="16">
        <f t="shared" si="448"/>
        <v>20269945.282604385</v>
      </c>
      <c r="E348" s="16">
        <f t="shared" si="448"/>
        <v>9525157.8537822962</v>
      </c>
      <c r="F348" s="16">
        <f t="shared" si="448"/>
        <v>10040146.41063967</v>
      </c>
      <c r="G348" s="16">
        <f t="shared" si="448"/>
        <v>6881624.4510856792</v>
      </c>
      <c r="H348" s="16">
        <f t="shared" si="448"/>
        <v>3307194.7307281992</v>
      </c>
      <c r="I348" s="16">
        <f t="shared" si="448"/>
        <v>4095636.4189085211</v>
      </c>
      <c r="J348" s="16">
        <f t="shared" si="295"/>
        <v>75501923.825961918</v>
      </c>
      <c r="L348" s="9">
        <v>55</v>
      </c>
      <c r="M348" s="9">
        <f t="shared" ref="M348:T348" si="449">M153</f>
        <v>1433612.7892322708</v>
      </c>
      <c r="N348" s="9">
        <f t="shared" si="449"/>
        <v>3592026.0964407045</v>
      </c>
      <c r="O348" s="9">
        <f t="shared" si="449"/>
        <v>4764497.5225786241</v>
      </c>
      <c r="P348" s="9">
        <f t="shared" si="449"/>
        <v>2240131.0126665332</v>
      </c>
      <c r="Q348" s="9">
        <f t="shared" si="449"/>
        <v>2362707.570853678</v>
      </c>
      <c r="R348" s="9">
        <f t="shared" si="449"/>
        <v>1616589.3905840965</v>
      </c>
      <c r="S348" s="9">
        <f t="shared" si="449"/>
        <v>774541.72999413835</v>
      </c>
      <c r="T348" s="9">
        <f t="shared" si="449"/>
        <v>953965.38763039536</v>
      </c>
      <c r="V348">
        <f t="shared" si="304"/>
        <v>2074710.1908385195</v>
      </c>
      <c r="W348">
        <f t="shared" si="339"/>
        <v>5207806.659023813</v>
      </c>
      <c r="X348">
        <f t="shared" si="340"/>
        <v>6900459.6243838193</v>
      </c>
      <c r="Y348">
        <f t="shared" si="341"/>
        <v>3206921.732533643</v>
      </c>
      <c r="Z348">
        <f t="shared" si="342"/>
        <v>3329568.3687901963</v>
      </c>
      <c r="AA348">
        <f t="shared" si="343"/>
        <v>2251406.0902404557</v>
      </c>
      <c r="AB348">
        <f t="shared" si="344"/>
        <v>1045455.19541623</v>
      </c>
      <c r="AC348">
        <f t="shared" si="345"/>
        <v>1275438.2203534544</v>
      </c>
      <c r="AE348">
        <f t="shared" si="305"/>
        <v>1509992.8503373833</v>
      </c>
      <c r="AF348">
        <f t="shared" si="346"/>
        <v>3790288.8103553117</v>
      </c>
      <c r="AG348">
        <f t="shared" si="347"/>
        <v>5022216.9548654538</v>
      </c>
      <c r="AH348">
        <f t="shared" si="348"/>
        <v>2334026.6554338601</v>
      </c>
      <c r="AI348">
        <f t="shared" si="349"/>
        <v>2423289.9870948843</v>
      </c>
      <c r="AJ348">
        <f t="shared" si="350"/>
        <v>1638593.7247915755</v>
      </c>
      <c r="AK348">
        <f t="shared" si="351"/>
        <v>760891.75124192005</v>
      </c>
      <c r="AL348">
        <f t="shared" si="352"/>
        <v>928275.47784029297</v>
      </c>
      <c r="AN348">
        <f t="shared" si="306"/>
        <v>1098986.4599587731</v>
      </c>
      <c r="AO348">
        <f t="shared" si="353"/>
        <v>2758606.4933903669</v>
      </c>
      <c r="AP348">
        <f t="shared" si="354"/>
        <v>3655214.9443219583</v>
      </c>
      <c r="AQ348">
        <f t="shared" si="355"/>
        <v>1698725.7197486409</v>
      </c>
      <c r="AR348">
        <f t="shared" si="356"/>
        <v>1763692.3802492891</v>
      </c>
      <c r="AS348">
        <f t="shared" si="357"/>
        <v>1192583.340058197</v>
      </c>
      <c r="AT348">
        <f t="shared" si="358"/>
        <v>553783.90164056187</v>
      </c>
      <c r="AU348">
        <f t="shared" si="359"/>
        <v>675607.29246519518</v>
      </c>
      <c r="AW348">
        <f t="shared" si="307"/>
        <v>799852.2899647234</v>
      </c>
      <c r="AX348">
        <f t="shared" si="360"/>
        <v>2007738.7677120366</v>
      </c>
      <c r="AY348">
        <f t="shared" si="361"/>
        <v>2660298.5114474231</v>
      </c>
      <c r="AZ348">
        <f t="shared" si="362"/>
        <v>1236347.9501047665</v>
      </c>
      <c r="BA348">
        <f t="shared" si="363"/>
        <v>1283631.2734814291</v>
      </c>
      <c r="BB348">
        <f t="shared" si="364"/>
        <v>867972.94623185194</v>
      </c>
      <c r="BC348">
        <f t="shared" si="365"/>
        <v>403048.93464239675</v>
      </c>
      <c r="BD348">
        <f t="shared" si="366"/>
        <v>491713.10082876263</v>
      </c>
      <c r="BF348">
        <f t="shared" si="308"/>
        <v>582139.73426552489</v>
      </c>
      <c r="BG348">
        <f t="shared" si="367"/>
        <v>1461250.4425811246</v>
      </c>
      <c r="BH348">
        <f t="shared" si="368"/>
        <v>1936189.3288938105</v>
      </c>
      <c r="BI348">
        <f t="shared" si="369"/>
        <v>899825.22543688444</v>
      </c>
      <c r="BJ348">
        <f t="shared" si="370"/>
        <v>934238.45604336949</v>
      </c>
      <c r="BK348">
        <f t="shared" si="371"/>
        <v>631718.56430064165</v>
      </c>
      <c r="BL348">
        <f t="shared" si="372"/>
        <v>293342.66170454549</v>
      </c>
      <c r="BM348">
        <f t="shared" si="373"/>
        <v>357873.24415106414</v>
      </c>
    </row>
    <row r="349" spans="1:65" hidden="1" x14ac:dyDescent="0.4">
      <c r="A349" s="9">
        <v>56</v>
      </c>
      <c r="B349" s="16">
        <f t="shared" ref="B349:I349" si="450">V349+AE349+AN349+AW349+BF349+B219</f>
        <v>7239532.8738579759</v>
      </c>
      <c r="C349" s="16">
        <f t="shared" si="450"/>
        <v>18141019.194899783</v>
      </c>
      <c r="D349" s="16">
        <f t="shared" si="450"/>
        <v>24060290.908922758</v>
      </c>
      <c r="E349" s="16">
        <f t="shared" si="450"/>
        <v>11306299.337280387</v>
      </c>
      <c r="F349" s="16">
        <f t="shared" si="450"/>
        <v>11917587.346202662</v>
      </c>
      <c r="G349" s="16">
        <f t="shared" si="450"/>
        <v>8168442.6825116249</v>
      </c>
      <c r="H349" s="16">
        <f t="shared" si="450"/>
        <v>3925618.259249486</v>
      </c>
      <c r="I349" s="16">
        <f t="shared" si="450"/>
        <v>4861493.3281971719</v>
      </c>
      <c r="J349" s="16">
        <f t="shared" si="295"/>
        <v>89620283.931121841</v>
      </c>
      <c r="L349" s="9">
        <v>56</v>
      </c>
      <c r="M349" s="9">
        <f t="shared" ref="M349:T349" si="451">M154</f>
        <v>1701688.8935207033</v>
      </c>
      <c r="N349" s="9">
        <f t="shared" si="451"/>
        <v>4263711.2053269623</v>
      </c>
      <c r="O349" s="9">
        <f t="shared" si="451"/>
        <v>5655427.0290241949</v>
      </c>
      <c r="P349" s="9">
        <f t="shared" si="451"/>
        <v>2659020.6873972807</v>
      </c>
      <c r="Q349" s="9">
        <f t="shared" si="451"/>
        <v>2804518.2507838081</v>
      </c>
      <c r="R349" s="9">
        <f t="shared" si="451"/>
        <v>1918880.9084310278</v>
      </c>
      <c r="S349" s="9">
        <f t="shared" si="451"/>
        <v>919375.90777574491</v>
      </c>
      <c r="T349" s="9">
        <f t="shared" si="451"/>
        <v>1132350.6020081998</v>
      </c>
      <c r="V349">
        <f t="shared" si="304"/>
        <v>2462667.2666018754</v>
      </c>
      <c r="W349">
        <f t="shared" si="339"/>
        <v>6181632.0402734429</v>
      </c>
      <c r="X349">
        <f t="shared" si="340"/>
        <v>8190799.9085933845</v>
      </c>
      <c r="Y349">
        <f t="shared" si="341"/>
        <v>3806594.8738955557</v>
      </c>
      <c r="Z349">
        <f t="shared" si="342"/>
        <v>3952175.619486711</v>
      </c>
      <c r="AA349">
        <f t="shared" si="343"/>
        <v>2672404.129861827</v>
      </c>
      <c r="AB349">
        <f t="shared" si="344"/>
        <v>1240948.3983928654</v>
      </c>
      <c r="AC349">
        <f t="shared" si="345"/>
        <v>1513936.72702207</v>
      </c>
      <c r="AE349">
        <f t="shared" si="305"/>
        <v>1792351.5205879514</v>
      </c>
      <c r="AF349">
        <f t="shared" si="346"/>
        <v>4499047.7346895626</v>
      </c>
      <c r="AG349">
        <f t="shared" si="347"/>
        <v>5961338.2896246361</v>
      </c>
      <c r="AH349">
        <f t="shared" si="348"/>
        <v>2770474.1939837513</v>
      </c>
      <c r="AI349">
        <f t="shared" si="349"/>
        <v>2876429.1779425405</v>
      </c>
      <c r="AJ349">
        <f t="shared" si="350"/>
        <v>1944999.9075160157</v>
      </c>
      <c r="AK349">
        <f t="shared" si="351"/>
        <v>903173.47332907491</v>
      </c>
      <c r="AL349">
        <f t="shared" si="352"/>
        <v>1101856.8490968738</v>
      </c>
      <c r="AN349">
        <f t="shared" si="306"/>
        <v>1304489.6551480782</v>
      </c>
      <c r="AO349">
        <f t="shared" si="353"/>
        <v>3274447.6518728398</v>
      </c>
      <c r="AP349">
        <f t="shared" si="354"/>
        <v>4338715.9495937061</v>
      </c>
      <c r="AQ349">
        <f t="shared" si="355"/>
        <v>2016376.1875912508</v>
      </c>
      <c r="AR349">
        <f t="shared" si="356"/>
        <v>2093491.1836720868</v>
      </c>
      <c r="AS349">
        <f t="shared" si="357"/>
        <v>1415588.5324248862</v>
      </c>
      <c r="AT349">
        <f t="shared" si="358"/>
        <v>657337.82644124096</v>
      </c>
      <c r="AU349">
        <f t="shared" si="359"/>
        <v>801941.38515274413</v>
      </c>
      <c r="AW349">
        <f t="shared" si="307"/>
        <v>949419.37496174825</v>
      </c>
      <c r="AX349">
        <f t="shared" si="360"/>
        <v>2383172.6305512022</v>
      </c>
      <c r="AY349">
        <f t="shared" si="361"/>
        <v>3157756.7278846907</v>
      </c>
      <c r="AZ349">
        <f t="shared" si="362"/>
        <v>1467536.8349267037</v>
      </c>
      <c r="BA349">
        <f t="shared" si="363"/>
        <v>1523661.826865359</v>
      </c>
      <c r="BB349">
        <f t="shared" si="364"/>
        <v>1030278.1431450245</v>
      </c>
      <c r="BC349">
        <f t="shared" si="365"/>
        <v>478416.41814147931</v>
      </c>
      <c r="BD349">
        <f t="shared" si="366"/>
        <v>583660.19664697885</v>
      </c>
      <c r="BF349">
        <f t="shared" si="308"/>
        <v>690996.01211512415</v>
      </c>
      <c r="BG349">
        <f t="shared" si="367"/>
        <v>1734494.6051465804</v>
      </c>
      <c r="BH349">
        <f t="shared" si="368"/>
        <v>2298243.9201706168</v>
      </c>
      <c r="BI349">
        <f t="shared" si="369"/>
        <v>1068086.5877708255</v>
      </c>
      <c r="BJ349">
        <f t="shared" si="370"/>
        <v>1108934.8647623991</v>
      </c>
      <c r="BK349">
        <f t="shared" si="371"/>
        <v>749845.75526624674</v>
      </c>
      <c r="BL349">
        <f t="shared" si="372"/>
        <v>348195.79817347112</v>
      </c>
      <c r="BM349">
        <f t="shared" si="373"/>
        <v>424793.17248991341</v>
      </c>
    </row>
    <row r="350" spans="1:65" hidden="1" x14ac:dyDescent="0.4">
      <c r="A350" s="9">
        <v>57</v>
      </c>
      <c r="B350" s="16">
        <f t="shared" ref="B350:I350" si="452">V350+AE350+AN350+AW350+BF350+B220</f>
        <v>8593277.6118156333</v>
      </c>
      <c r="C350" s="16">
        <f t="shared" si="452"/>
        <v>21533269.73152823</v>
      </c>
      <c r="D350" s="16">
        <f t="shared" si="452"/>
        <v>28559406.083784405</v>
      </c>
      <c r="E350" s="16">
        <f t="shared" si="452"/>
        <v>13420502.491034767</v>
      </c>
      <c r="F350" s="16">
        <f t="shared" si="452"/>
        <v>14146097.312271733</v>
      </c>
      <c r="G350" s="16">
        <f t="shared" si="452"/>
        <v>9695887.4073730186</v>
      </c>
      <c r="H350" s="16">
        <f t="shared" si="452"/>
        <v>4659682.8950096928</v>
      </c>
      <c r="I350" s="16">
        <f t="shared" si="452"/>
        <v>5770560.4107408095</v>
      </c>
      <c r="J350" s="16">
        <f t="shared" si="295"/>
        <v>106378683.94355829</v>
      </c>
      <c r="L350" s="9">
        <v>57</v>
      </c>
      <c r="M350" s="9">
        <f t="shared" ref="M350:T350" si="453">M155</f>
        <v>2019893.455249131</v>
      </c>
      <c r="N350" s="9">
        <f t="shared" si="453"/>
        <v>5060996.9845275572</v>
      </c>
      <c r="O350" s="9">
        <f t="shared" si="453"/>
        <v>6712954.4572220175</v>
      </c>
      <c r="P350" s="9">
        <f t="shared" si="453"/>
        <v>3156239.9591934974</v>
      </c>
      <c r="Q350" s="9">
        <f t="shared" si="453"/>
        <v>3328944.6040660986</v>
      </c>
      <c r="R350" s="9">
        <f t="shared" si="453"/>
        <v>2277698.939624174</v>
      </c>
      <c r="S350" s="9">
        <f t="shared" si="453"/>
        <v>1091293.1183254281</v>
      </c>
      <c r="T350" s="9">
        <f t="shared" si="453"/>
        <v>1344092.6709650345</v>
      </c>
      <c r="V350">
        <f t="shared" si="304"/>
        <v>2923169.7481281562</v>
      </c>
      <c r="W350">
        <f t="shared" si="339"/>
        <v>7337556.3232791051</v>
      </c>
      <c r="X350">
        <f t="shared" si="340"/>
        <v>9722425.2867944501</v>
      </c>
      <c r="Y350">
        <f t="shared" si="341"/>
        <v>4518402.9242023006</v>
      </c>
      <c r="Z350">
        <f t="shared" si="342"/>
        <v>4691206.3058013152</v>
      </c>
      <c r="AA350">
        <f t="shared" si="343"/>
        <v>3172126.0168305724</v>
      </c>
      <c r="AB350">
        <f t="shared" si="344"/>
        <v>1472997.5366000379</v>
      </c>
      <c r="AC350">
        <f t="shared" si="345"/>
        <v>1797032.8761130653</v>
      </c>
      <c r="AE350">
        <f t="shared" si="305"/>
        <v>2127509.3935949132</v>
      </c>
      <c r="AF350">
        <f t="shared" si="346"/>
        <v>5340339.8874815032</v>
      </c>
      <c r="AG350">
        <f t="shared" si="347"/>
        <v>7076069.0991090108</v>
      </c>
      <c r="AH350">
        <f t="shared" si="348"/>
        <v>3288534.5339396535</v>
      </c>
      <c r="AI350">
        <f t="shared" si="349"/>
        <v>3414302.3987146262</v>
      </c>
      <c r="AJ350">
        <f t="shared" si="350"/>
        <v>2308702.0186889214</v>
      </c>
      <c r="AK350">
        <f t="shared" si="351"/>
        <v>1072060.9358609701</v>
      </c>
      <c r="AL350">
        <f t="shared" si="352"/>
        <v>1307896.7880594719</v>
      </c>
      <c r="AN350">
        <f t="shared" si="306"/>
        <v>1548420.587868015</v>
      </c>
      <c r="AO350">
        <f t="shared" si="353"/>
        <v>3886747.6932812016</v>
      </c>
      <c r="AP350">
        <f t="shared" si="354"/>
        <v>5150027.1196091706</v>
      </c>
      <c r="AQ350">
        <f t="shared" si="355"/>
        <v>2393425.1907875007</v>
      </c>
      <c r="AR350">
        <f t="shared" si="356"/>
        <v>2484960.1808073139</v>
      </c>
      <c r="AS350">
        <f t="shared" si="357"/>
        <v>1680294.219970451</v>
      </c>
      <c r="AT350">
        <f t="shared" si="358"/>
        <v>780255.64988515782</v>
      </c>
      <c r="AU350">
        <f t="shared" si="359"/>
        <v>951899.11712480895</v>
      </c>
      <c r="AW350">
        <f t="shared" si="307"/>
        <v>1126954.5150549132</v>
      </c>
      <c r="AX350">
        <f t="shared" si="360"/>
        <v>2828810.141212021</v>
      </c>
      <c r="AY350">
        <f t="shared" si="361"/>
        <v>3748236.3387391977</v>
      </c>
      <c r="AZ350">
        <f t="shared" si="362"/>
        <v>1741956.511258977</v>
      </c>
      <c r="BA350">
        <f t="shared" si="363"/>
        <v>1808576.5052687228</v>
      </c>
      <c r="BB350">
        <f t="shared" si="364"/>
        <v>1222933.3377849553</v>
      </c>
      <c r="BC350">
        <f t="shared" si="365"/>
        <v>567877.12229136017</v>
      </c>
      <c r="BD350">
        <f t="shared" si="366"/>
        <v>692800.79089986149</v>
      </c>
      <c r="BF350">
        <f t="shared" si="308"/>
        <v>820207.6935384362</v>
      </c>
      <c r="BG350">
        <f t="shared" si="367"/>
        <v>2058833.6178488913</v>
      </c>
      <c r="BH350">
        <f t="shared" si="368"/>
        <v>2728000.3240276538</v>
      </c>
      <c r="BI350">
        <f t="shared" si="369"/>
        <v>1267811.7113487646</v>
      </c>
      <c r="BJ350">
        <f t="shared" si="370"/>
        <v>1316298.3458138788</v>
      </c>
      <c r="BK350">
        <f t="shared" si="371"/>
        <v>890061.94920563558</v>
      </c>
      <c r="BL350">
        <f t="shared" si="372"/>
        <v>413306.10815747525</v>
      </c>
      <c r="BM350">
        <f t="shared" si="373"/>
        <v>504226.68456844613</v>
      </c>
    </row>
    <row r="351" spans="1:65" hidden="1" x14ac:dyDescent="0.4">
      <c r="A351" s="9">
        <v>58</v>
      </c>
      <c r="B351" s="16">
        <f t="shared" ref="B351:I351" si="454">V351+AE351+AN351+AW351+BF351+B221</f>
        <v>10200163.65702053</v>
      </c>
      <c r="C351" s="16">
        <f t="shared" si="454"/>
        <v>25559848.669423688</v>
      </c>
      <c r="D351" s="16">
        <f t="shared" si="454"/>
        <v>33899826.02230382</v>
      </c>
      <c r="E351" s="16">
        <f t="shared" si="454"/>
        <v>15930047.643262921</v>
      </c>
      <c r="F351" s="16">
        <f t="shared" si="454"/>
        <v>16791323.894262835</v>
      </c>
      <c r="G351" s="16">
        <f t="shared" si="454"/>
        <v>11508954.187533405</v>
      </c>
      <c r="H351" s="16">
        <f t="shared" si="454"/>
        <v>5531012.7597826459</v>
      </c>
      <c r="I351" s="16">
        <f t="shared" si="454"/>
        <v>6849617.021304368</v>
      </c>
      <c r="J351" s="16">
        <f t="shared" si="295"/>
        <v>126270793.85489421</v>
      </c>
      <c r="L351" s="9">
        <v>58</v>
      </c>
      <c r="M351" s="9">
        <f t="shared" ref="M351:T351" si="455">M156</f>
        <v>2397600.1642209901</v>
      </c>
      <c r="N351" s="9">
        <f t="shared" si="455"/>
        <v>6007369.9281968242</v>
      </c>
      <c r="O351" s="9">
        <f t="shared" si="455"/>
        <v>7968232.5160355559</v>
      </c>
      <c r="P351" s="9">
        <f t="shared" si="455"/>
        <v>3746435.9443403548</v>
      </c>
      <c r="Q351" s="9">
        <f t="shared" si="455"/>
        <v>3951435.2148871296</v>
      </c>
      <c r="R351" s="9">
        <f t="shared" si="455"/>
        <v>2703613.5680806693</v>
      </c>
      <c r="S351" s="9">
        <f t="shared" si="455"/>
        <v>1295357.7095419466</v>
      </c>
      <c r="T351" s="9">
        <f t="shared" si="455"/>
        <v>1595429.1055596916</v>
      </c>
      <c r="V351">
        <f t="shared" si="304"/>
        <v>3469783.1462073163</v>
      </c>
      <c r="W351">
        <f t="shared" si="339"/>
        <v>8709630.7975832857</v>
      </c>
      <c r="X351">
        <f t="shared" si="340"/>
        <v>11540454.474797828</v>
      </c>
      <c r="Y351">
        <f t="shared" si="341"/>
        <v>5363314.3693452235</v>
      </c>
      <c r="Z351">
        <f t="shared" si="342"/>
        <v>5568430.839732836</v>
      </c>
      <c r="AA351">
        <f t="shared" si="343"/>
        <v>3765292.5896255272</v>
      </c>
      <c r="AB351">
        <f t="shared" si="344"/>
        <v>1748438.3280076396</v>
      </c>
      <c r="AC351">
        <f t="shared" si="345"/>
        <v>2133066.1316231606</v>
      </c>
      <c r="AE351">
        <f t="shared" si="305"/>
        <v>2525339.5708615347</v>
      </c>
      <c r="AF351">
        <f t="shared" si="346"/>
        <v>6338948.1053803042</v>
      </c>
      <c r="AG351">
        <f t="shared" si="347"/>
        <v>8399247.1929517314</v>
      </c>
      <c r="AH351">
        <f t="shared" si="348"/>
        <v>3903468.7290709773</v>
      </c>
      <c r="AI351">
        <f t="shared" si="349"/>
        <v>4052754.3522579707</v>
      </c>
      <c r="AJ351">
        <f t="shared" si="350"/>
        <v>2740414.0177597469</v>
      </c>
      <c r="AK351">
        <f t="shared" si="351"/>
        <v>1272529.236230504</v>
      </c>
      <c r="AL351">
        <f t="shared" si="352"/>
        <v>1552464.8320862683</v>
      </c>
      <c r="AN351">
        <f t="shared" si="306"/>
        <v>1837964.9907314642</v>
      </c>
      <c r="AO351">
        <f t="shared" si="353"/>
        <v>4613543.7903813524</v>
      </c>
      <c r="AP351">
        <f t="shared" si="354"/>
        <v>6113048.1093590911</v>
      </c>
      <c r="AQ351">
        <f t="shared" si="355"/>
        <v>2840979.8623635774</v>
      </c>
      <c r="AR351">
        <f t="shared" si="356"/>
        <v>2949631.28976097</v>
      </c>
      <c r="AS351">
        <f t="shared" si="357"/>
        <v>1994498.1193296863</v>
      </c>
      <c r="AT351">
        <f t="shared" si="358"/>
        <v>926158.29287306394</v>
      </c>
      <c r="AU351">
        <f t="shared" si="359"/>
        <v>1129897.9525921405</v>
      </c>
      <c r="AW351">
        <f t="shared" si="307"/>
        <v>1337687.5514614643</v>
      </c>
      <c r="AX351">
        <f t="shared" si="360"/>
        <v>3357778.9172466113</v>
      </c>
      <c r="AY351">
        <f t="shared" si="361"/>
        <v>4449131.7291741837</v>
      </c>
      <c r="AZ351">
        <f t="shared" si="362"/>
        <v>2067690.8510232389</v>
      </c>
      <c r="BA351">
        <f t="shared" si="363"/>
        <v>2146768.3430380183</v>
      </c>
      <c r="BB351">
        <f t="shared" si="364"/>
        <v>1451613.778877703</v>
      </c>
      <c r="BC351">
        <f t="shared" si="365"/>
        <v>674066.38608825905</v>
      </c>
      <c r="BD351">
        <f t="shared" si="366"/>
        <v>822349.95401233528</v>
      </c>
      <c r="BF351">
        <f t="shared" si="308"/>
        <v>973581.10429667472</v>
      </c>
      <c r="BG351">
        <f t="shared" si="367"/>
        <v>2443821.8795304559</v>
      </c>
      <c r="BH351">
        <f t="shared" si="368"/>
        <v>3238118.3313834257</v>
      </c>
      <c r="BI351">
        <f t="shared" si="369"/>
        <v>1504884.1113038706</v>
      </c>
      <c r="BJ351">
        <f t="shared" si="370"/>
        <v>1562437.4255413008</v>
      </c>
      <c r="BK351">
        <f t="shared" si="371"/>
        <v>1056497.6434952954</v>
      </c>
      <c r="BL351">
        <f t="shared" si="372"/>
        <v>490591.61522441765</v>
      </c>
      <c r="BM351">
        <f t="shared" si="373"/>
        <v>598513.73773415387</v>
      </c>
    </row>
    <row r="352" spans="1:65" hidden="1" x14ac:dyDescent="0.4">
      <c r="A352" s="9">
        <v>59</v>
      </c>
      <c r="B352" s="16">
        <f t="shared" ref="B352:I352" si="456">V352+AE352+AN352+AW352+BF352+B222</f>
        <v>12107526.758700795</v>
      </c>
      <c r="C352" s="16">
        <f t="shared" si="456"/>
        <v>30339371.221793246</v>
      </c>
      <c r="D352" s="16">
        <f t="shared" si="456"/>
        <v>40238869.147736326</v>
      </c>
      <c r="E352" s="16">
        <f t="shared" si="456"/>
        <v>18908861.131403044</v>
      </c>
      <c r="F352" s="16">
        <f t="shared" si="456"/>
        <v>19931190.341625046</v>
      </c>
      <c r="G352" s="16">
        <f t="shared" si="456"/>
        <v>13661052.457155675</v>
      </c>
      <c r="H352" s="16">
        <f t="shared" si="456"/>
        <v>6565275.5430096323</v>
      </c>
      <c r="I352" s="16">
        <f t="shared" si="456"/>
        <v>8130450.0767574459</v>
      </c>
      <c r="J352" s="16">
        <f t="shared" si="295"/>
        <v>149882596.67818123</v>
      </c>
      <c r="L352" s="9">
        <v>59</v>
      </c>
      <c r="M352" s="9">
        <f t="shared" ref="M352:T352" si="457">M157</f>
        <v>2845935.5282001784</v>
      </c>
      <c r="N352" s="9">
        <f t="shared" si="457"/>
        <v>7130708.3494680971</v>
      </c>
      <c r="O352" s="9">
        <f t="shared" si="457"/>
        <v>9458239.2647247538</v>
      </c>
      <c r="P352" s="9">
        <f t="shared" si="457"/>
        <v>4446994.6729373261</v>
      </c>
      <c r="Q352" s="9">
        <f t="shared" si="457"/>
        <v>4690327.4504414285</v>
      </c>
      <c r="R352" s="9">
        <f t="shared" si="457"/>
        <v>3209171.4134599268</v>
      </c>
      <c r="S352" s="9">
        <f t="shared" si="457"/>
        <v>1537581.0288665141</v>
      </c>
      <c r="T352" s="9">
        <f t="shared" si="457"/>
        <v>1893763.7901406381</v>
      </c>
      <c r="V352">
        <f t="shared" si="304"/>
        <v>4118609.6323738089</v>
      </c>
      <c r="W352">
        <f t="shared" si="339"/>
        <v>10338274.118529828</v>
      </c>
      <c r="X352">
        <f t="shared" si="340"/>
        <v>13698443.089686342</v>
      </c>
      <c r="Y352">
        <f t="shared" si="341"/>
        <v>6366218.6633130508</v>
      </c>
      <c r="Z352">
        <f t="shared" si="342"/>
        <v>6609690.5562526286</v>
      </c>
      <c r="AA352">
        <f t="shared" si="343"/>
        <v>4469377.3861021698</v>
      </c>
      <c r="AB352">
        <f t="shared" si="344"/>
        <v>2075384.7246088274</v>
      </c>
      <c r="AC352">
        <f t="shared" si="345"/>
        <v>2531935.3821279341</v>
      </c>
      <c r="AE352">
        <f t="shared" si="305"/>
        <v>2997561.3585344255</v>
      </c>
      <c r="AF352">
        <f t="shared" si="346"/>
        <v>7524289.4514817949</v>
      </c>
      <c r="AG352">
        <f t="shared" si="347"/>
        <v>9969850.8338747807</v>
      </c>
      <c r="AH352">
        <f t="shared" si="348"/>
        <v>4633391.5492081009</v>
      </c>
      <c r="AI352">
        <f t="shared" si="349"/>
        <v>4810592.5959954038</v>
      </c>
      <c r="AJ352">
        <f t="shared" si="350"/>
        <v>3252853.3036926375</v>
      </c>
      <c r="AK352">
        <f t="shared" si="351"/>
        <v>1510483.782119072</v>
      </c>
      <c r="AL352">
        <f t="shared" si="352"/>
        <v>1842765.4818547147</v>
      </c>
      <c r="AN352">
        <f t="shared" si="306"/>
        <v>2181652.280796499</v>
      </c>
      <c r="AO352">
        <f t="shared" si="353"/>
        <v>5476245.9478808288</v>
      </c>
      <c r="AP352">
        <f t="shared" si="354"/>
        <v>7256147.6511554113</v>
      </c>
      <c r="AQ352">
        <f t="shared" si="355"/>
        <v>3372224.2957172776</v>
      </c>
      <c r="AR352">
        <f t="shared" si="356"/>
        <v>3501192.8210094701</v>
      </c>
      <c r="AS352">
        <f t="shared" si="357"/>
        <v>2367456.0685447166</v>
      </c>
      <c r="AT352">
        <f t="shared" si="358"/>
        <v>1099343.7645517839</v>
      </c>
      <c r="AU352">
        <f t="shared" si="359"/>
        <v>1341181.3923392044</v>
      </c>
      <c r="AW352">
        <f t="shared" si="307"/>
        <v>1587826.271096464</v>
      </c>
      <c r="AX352">
        <f t="shared" si="360"/>
        <v>3985661.3538139816</v>
      </c>
      <c r="AY352">
        <f t="shared" si="361"/>
        <v>5281089.9192666374</v>
      </c>
      <c r="AZ352">
        <f t="shared" si="362"/>
        <v>2454335.356693408</v>
      </c>
      <c r="BA352">
        <f t="shared" si="363"/>
        <v>2548199.8163994942</v>
      </c>
      <c r="BB352">
        <f t="shared" si="364"/>
        <v>1723055.9491036946</v>
      </c>
      <c r="BC352">
        <f t="shared" si="365"/>
        <v>800112.33948066155</v>
      </c>
      <c r="BD352">
        <f t="shared" si="366"/>
        <v>976123.9533022379</v>
      </c>
      <c r="BF352">
        <f t="shared" si="308"/>
        <v>1155634.3278790694</v>
      </c>
      <c r="BG352">
        <f t="shared" si="367"/>
        <v>2900800.3983885339</v>
      </c>
      <c r="BH352">
        <f t="shared" si="368"/>
        <v>3843625.0302788047</v>
      </c>
      <c r="BI352">
        <f t="shared" si="369"/>
        <v>1786287.4811635548</v>
      </c>
      <c r="BJ352">
        <f t="shared" si="370"/>
        <v>1854602.8842896593</v>
      </c>
      <c r="BK352">
        <f t="shared" si="371"/>
        <v>1254055.7111864993</v>
      </c>
      <c r="BL352">
        <f t="shared" si="372"/>
        <v>582329.00065633841</v>
      </c>
      <c r="BM352">
        <f t="shared" si="373"/>
        <v>710431.84587324457</v>
      </c>
    </row>
    <row r="353" spans="1:65" hidden="1" x14ac:dyDescent="0.4">
      <c r="A353" s="9">
        <v>60</v>
      </c>
      <c r="B353" s="16">
        <f t="shared" ref="B353:H353" si="458">V353+AE353+AN353+AW353+BF353+B223</f>
        <v>14371554.137933828</v>
      </c>
      <c r="C353" s="16">
        <f t="shared" si="458"/>
        <v>36012632.861747287</v>
      </c>
      <c r="D353" s="16">
        <f t="shared" si="458"/>
        <v>47763271.387391247</v>
      </c>
      <c r="E353" s="16">
        <f t="shared" si="458"/>
        <v>22444693.028767891</v>
      </c>
      <c r="F353" s="16">
        <f t="shared" si="458"/>
        <v>23658191.035777442</v>
      </c>
      <c r="G353" s="16">
        <f t="shared" si="458"/>
        <v>16215578.861140996</v>
      </c>
      <c r="H353" s="16">
        <f t="shared" si="458"/>
        <v>7792938.6221941272</v>
      </c>
      <c r="I353" s="16">
        <f>AC353+AL353+AU353+BD353+BM353+I223</f>
        <v>9650790.4370520674</v>
      </c>
      <c r="J353" s="16">
        <f t="shared" si="295"/>
        <v>177909650.3720049</v>
      </c>
      <c r="L353" s="9">
        <v>60</v>
      </c>
      <c r="M353" s="9">
        <f t="shared" ref="M353:T353" si="459">M158</f>
        <v>3378106.6382699413</v>
      </c>
      <c r="N353" s="9">
        <f t="shared" si="459"/>
        <v>8464103.621538803</v>
      </c>
      <c r="O353" s="9">
        <f t="shared" si="459"/>
        <v>11226867.41491943</v>
      </c>
      <c r="P353" s="9">
        <f t="shared" si="459"/>
        <v>5278553.2476560008</v>
      </c>
      <c r="Q353" s="9">
        <f t="shared" si="459"/>
        <v>5567387.6442366997</v>
      </c>
      <c r="R353" s="9">
        <f t="shared" si="459"/>
        <v>3809265.2302672178</v>
      </c>
      <c r="S353" s="9">
        <f t="shared" si="459"/>
        <v>1825098.505930227</v>
      </c>
      <c r="T353" s="9">
        <f t="shared" si="459"/>
        <v>2247885.0864324132</v>
      </c>
      <c r="V353">
        <f t="shared" si="304"/>
        <v>4888762.3776788041</v>
      </c>
      <c r="W353">
        <f t="shared" si="339"/>
        <v>12271462.962531123</v>
      </c>
      <c r="X353">
        <f t="shared" si="340"/>
        <v>16259961.294519369</v>
      </c>
      <c r="Y353">
        <f t="shared" si="341"/>
        <v>7556659.4232780989</v>
      </c>
      <c r="Z353">
        <f t="shared" si="342"/>
        <v>7845658.9489600733</v>
      </c>
      <c r="AA353">
        <f t="shared" si="343"/>
        <v>5305121.3800593615</v>
      </c>
      <c r="AB353">
        <f t="shared" si="344"/>
        <v>2463467.9337233324</v>
      </c>
      <c r="AC353">
        <f t="shared" si="345"/>
        <v>3005390.5428581792</v>
      </c>
      <c r="AE353">
        <f t="shared" si="305"/>
        <v>3558085.4954541177</v>
      </c>
      <c r="AF353">
        <f t="shared" si="346"/>
        <v>8931281.7850058116</v>
      </c>
      <c r="AG353">
        <f t="shared" si="347"/>
        <v>11834146.961780561</v>
      </c>
      <c r="AH353">
        <f t="shared" si="348"/>
        <v>5499805.1062605754</v>
      </c>
      <c r="AI353">
        <f t="shared" si="349"/>
        <v>5710141.5761240162</v>
      </c>
      <c r="AJ353">
        <f t="shared" si="350"/>
        <v>3861115.3448974034</v>
      </c>
      <c r="AK353">
        <f t="shared" si="351"/>
        <v>1792934.2533639497</v>
      </c>
      <c r="AL353">
        <f t="shared" si="352"/>
        <v>2187350.4319913248</v>
      </c>
      <c r="AN353">
        <f t="shared" si="306"/>
        <v>2589606.8196654622</v>
      </c>
      <c r="AO353">
        <f t="shared" si="353"/>
        <v>6500267.6996813109</v>
      </c>
      <c r="AP353">
        <f t="shared" si="354"/>
        <v>8612999.2425150946</v>
      </c>
      <c r="AQ353">
        <f t="shared" si="355"/>
        <v>4002807.9224626892</v>
      </c>
      <c r="AR353">
        <f t="shared" si="356"/>
        <v>4155892.708502437</v>
      </c>
      <c r="AS353">
        <f t="shared" si="357"/>
        <v>2810154.6861186768</v>
      </c>
      <c r="AT353">
        <f t="shared" si="358"/>
        <v>1304913.773335428</v>
      </c>
      <c r="AU353">
        <f t="shared" si="359"/>
        <v>1591973.4370969594</v>
      </c>
      <c r="AW353">
        <f t="shared" si="307"/>
        <v>1884739.2759464812</v>
      </c>
      <c r="AX353">
        <f t="shared" si="360"/>
        <v>4730953.6508474052</v>
      </c>
      <c r="AY353">
        <f t="shared" si="361"/>
        <v>6268618.7852110248</v>
      </c>
      <c r="AZ353">
        <f t="shared" si="362"/>
        <v>2913279.826205343</v>
      </c>
      <c r="BA353">
        <f t="shared" si="363"/>
        <v>3024696.3187044822</v>
      </c>
      <c r="BB353">
        <f t="shared" si="364"/>
        <v>2045256.008824206</v>
      </c>
      <c r="BC353">
        <f t="shared" si="365"/>
        <v>949728.05201622273</v>
      </c>
      <c r="BD353">
        <f t="shared" si="366"/>
        <v>1158652.6728207213</v>
      </c>
      <c r="BF353">
        <f t="shared" si="308"/>
        <v>1371730.2994877668</v>
      </c>
      <c r="BG353">
        <f t="shared" si="367"/>
        <v>3443230.8761012577</v>
      </c>
      <c r="BH353">
        <f t="shared" si="368"/>
        <v>4562357.4747727215</v>
      </c>
      <c r="BI353">
        <f t="shared" si="369"/>
        <v>2120311.4189284812</v>
      </c>
      <c r="BJ353">
        <f t="shared" si="370"/>
        <v>2201401.3503445769</v>
      </c>
      <c r="BK353">
        <f t="shared" si="371"/>
        <v>1488555.8301450969</v>
      </c>
      <c r="BL353">
        <f t="shared" si="372"/>
        <v>691220.67006849998</v>
      </c>
      <c r="BM353">
        <f t="shared" si="373"/>
        <v>843277.89958774135</v>
      </c>
    </row>
  </sheetData>
  <sheetProtection algorithmName="SHA-512" hashValue="Vakf89tx9kN0uO9urTZ4ue/u1+908Skfdwq2f7hiPSy+heE/AjA8pqNPMiAV5m0YZgx/fC6t2L0Sa1qbBhyL2A==" saltValue="fV009P5ZhdI/gmRbiQySYA==" spinCount="100000" sheet="1" objects="1" scenarios="1"/>
  <phoneticPr fontId="10"/>
  <dataValidations count="6">
    <dataValidation type="decimal" operator="greaterThanOrEqual" allowBlank="1" showInputMessage="1" showErrorMessage="1" sqref="B27:B29 B3:I3 B24">
      <formula1>0</formula1>
    </dataValidation>
    <dataValidation type="decimal" allowBlank="1" showInputMessage="1" showErrorMessage="1" sqref="B7:I7 B4:I5 B10:I10 B14">
      <formula1>0</formula1>
      <formula2>100</formula2>
    </dataValidation>
    <dataValidation type="whole" allowBlank="1" showInputMessage="1" showErrorMessage="1" sqref="B39:B40 B32 B34">
      <formula1>0</formula1>
      <formula2>100</formula2>
    </dataValidation>
    <dataValidation type="decimal" operator="greaterThanOrEqual" allowBlank="1" showInputMessage="1" showErrorMessage="1" sqref="B18:I18">
      <formula1>2</formula1>
    </dataValidation>
    <dataValidation type="decimal" operator="greaterThanOrEqual" allowBlank="1" showInputMessage="1" showErrorMessage="1" sqref="B21:I21">
      <formula1>B18+2</formula1>
    </dataValidation>
    <dataValidation type="whole" allowBlank="1" showInputMessage="1" showErrorMessage="1" sqref="B33 B35">
      <formula1>B32</formula1>
      <formula2>100</formula2>
    </dataValidation>
  </dataValidations>
  <pageMargins left="0.7" right="0.7" top="0.75" bottom="0.75" header="0.3" footer="0.3"/>
  <pageSetup scale="39" orientation="portrait" r:id="rId1"/>
  <colBreaks count="1" manualBreakCount="1">
    <brk id="1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3"/>
  <sheetViews>
    <sheetView workbookViewId="0"/>
  </sheetViews>
  <sheetFormatPr defaultRowHeight="18.75" x14ac:dyDescent="0.4"/>
  <sheetData>
    <row r="1" spans="3:5" x14ac:dyDescent="0.4">
      <c r="C1" t="s">
        <v>8</v>
      </c>
      <c r="E1" t="s">
        <v>11</v>
      </c>
    </row>
    <row r="2" spans="3:5" x14ac:dyDescent="0.4">
      <c r="C2" t="s">
        <v>7</v>
      </c>
      <c r="E2" t="s">
        <v>8</v>
      </c>
    </row>
    <row r="3" spans="3:5" x14ac:dyDescent="0.4">
      <c r="C3" t="s">
        <v>9</v>
      </c>
      <c r="E3" t="s">
        <v>10</v>
      </c>
    </row>
  </sheetData>
  <sheetProtection algorithmName="SHA-512" hashValue="oAA3inJiLJjMDRflUp/YLSeWJUaww+HdBcHRybVyUCFFMKhOOOST3nrZMGIfvxX7YvXBLa7bTEzUpzTixISOSw==" saltValue="xj9UikI4mK5yA6RH+zmMZg==" spinCount="100000" sheet="1" objects="1" scenarios="1"/>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短期予測</vt:lpstr>
      <vt:lpstr>var</vt:lpstr>
      <vt:lpstr>短期予測!Print_Area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 FURUSE</dc:creator>
  <cp:lastModifiedBy>千葉県</cp:lastModifiedBy>
  <dcterms:created xsi:type="dcterms:W3CDTF">2021-09-26T06:42:21Z</dcterms:created>
  <dcterms:modified xsi:type="dcterms:W3CDTF">2022-01-21T12:38:08Z</dcterms:modified>
</cp:coreProperties>
</file>