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cv002fst01\新型コロナウイルス感染症対策本部$\03_統制班\18　新型コロナ日報（知事説明資料）\予測ツール\"/>
    </mc:Choice>
  </mc:AlternateContent>
  <bookViews>
    <workbookView xWindow="-105" yWindow="495" windowWidth="38625" windowHeight="21225"/>
  </bookViews>
  <sheets>
    <sheet name="短期予測" sheetId="5" r:id="rId1"/>
    <sheet name="var" sheetId="3" state="hidden" r:id="rId2"/>
  </sheets>
  <definedNames>
    <definedName name="_xlnm.Print_Area" localSheetId="0">短期予測!$A$1:$AS$105</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294" i="5" l="1"/>
  <c r="BL294" i="5"/>
  <c r="BJ294" i="5"/>
  <c r="BI294" i="5"/>
  <c r="BH294" i="5"/>
  <c r="BG294" i="5"/>
  <c r="BF294" i="5"/>
  <c r="BD294" i="5"/>
  <c r="BC294" i="5"/>
  <c r="BA294" i="5"/>
  <c r="AZ294" i="5"/>
  <c r="AY294" i="5"/>
  <c r="AX294" i="5"/>
  <c r="AW294" i="5"/>
  <c r="AU294" i="5"/>
  <c r="AT294" i="5"/>
  <c r="AR294" i="5"/>
  <c r="AQ294" i="5"/>
  <c r="AP294" i="5"/>
  <c r="AO294" i="5"/>
  <c r="AN294" i="5"/>
  <c r="AL294" i="5"/>
  <c r="AK294" i="5"/>
  <c r="AI294" i="5"/>
  <c r="AH294" i="5"/>
  <c r="AG294" i="5"/>
  <c r="AF294" i="5"/>
  <c r="AE294" i="5"/>
  <c r="AA98" i="5"/>
  <c r="F74" i="5"/>
  <c r="AI99" i="5" s="1"/>
  <c r="I67" i="5"/>
  <c r="B67" i="5"/>
  <c r="I61" i="5"/>
  <c r="I68" i="5" s="1"/>
  <c r="B74" i="5"/>
  <c r="AE99" i="5" s="1"/>
  <c r="H67" i="5"/>
  <c r="G67" i="5"/>
  <c r="F67" i="5"/>
  <c r="E67" i="5"/>
  <c r="D67" i="5"/>
  <c r="C67" i="5"/>
  <c r="B48" i="5"/>
  <c r="I53" i="5"/>
  <c r="I57" i="5" s="1"/>
  <c r="H53" i="5"/>
  <c r="H57" i="5" s="1"/>
  <c r="G53" i="5"/>
  <c r="G57" i="5" s="1"/>
  <c r="F53" i="5"/>
  <c r="F57" i="5" s="1"/>
  <c r="E53" i="5"/>
  <c r="E57" i="5" s="1"/>
  <c r="D53" i="5"/>
  <c r="D57" i="5" s="1"/>
  <c r="C53" i="5"/>
  <c r="C57" i="5" s="1"/>
  <c r="B53" i="5"/>
  <c r="B57" i="5" s="1"/>
  <c r="I52" i="5"/>
  <c r="H52" i="5"/>
  <c r="G52" i="5"/>
  <c r="F52" i="5"/>
  <c r="E52" i="5"/>
  <c r="D52" i="5"/>
  <c r="D51" i="5" s="1"/>
  <c r="D55" i="5" s="1"/>
  <c r="C52" i="5"/>
  <c r="C51" i="5" s="1"/>
  <c r="C55" i="5" s="1"/>
  <c r="B52" i="5"/>
  <c r="B51" i="5" s="1"/>
  <c r="B55" i="5" s="1"/>
  <c r="B49" i="5"/>
  <c r="H61" i="5"/>
  <c r="G61" i="5"/>
  <c r="F61" i="5"/>
  <c r="E61" i="5"/>
  <c r="D61" i="5"/>
  <c r="C61" i="5"/>
  <c r="B61" i="5"/>
  <c r="B45" i="5"/>
  <c r="C45" i="5" s="1"/>
  <c r="BK293" i="5"/>
  <c r="BB293" i="5"/>
  <c r="AS293" i="5"/>
  <c r="AJ293" i="5"/>
  <c r="AA293" i="5"/>
  <c r="AS160" i="5"/>
  <c r="AJ294" i="5" l="1"/>
  <c r="AS294" i="5"/>
  <c r="BK294" i="5"/>
  <c r="BB294" i="5"/>
  <c r="AN295" i="5"/>
  <c r="AT295" i="5"/>
  <c r="AZ295" i="5"/>
  <c r="AR295" i="5"/>
  <c r="BA295" i="5"/>
  <c r="AP295" i="5"/>
  <c r="BC295" i="5"/>
  <c r="BC296" i="5" s="1"/>
  <c r="AW295" i="5"/>
  <c r="AW296" i="5" s="1"/>
  <c r="BD295" i="5"/>
  <c r="BF295" i="5"/>
  <c r="AQ295" i="5"/>
  <c r="AY295" i="5"/>
  <c r="AY296" i="5" s="1"/>
  <c r="BG295" i="5"/>
  <c r="AX295" i="5"/>
  <c r="BI295" i="5"/>
  <c r="BI296" i="5" s="1"/>
  <c r="BJ295" i="5"/>
  <c r="BJ296" i="5" s="1"/>
  <c r="BL295" i="5"/>
  <c r="BL296" i="5" s="1"/>
  <c r="AO295" i="5"/>
  <c r="AU295" i="5"/>
  <c r="BH295" i="5"/>
  <c r="BH296" i="5" s="1"/>
  <c r="BH297" i="5" s="1"/>
  <c r="BM295" i="5"/>
  <c r="BM296" i="5" s="1"/>
  <c r="AZ296" i="5"/>
  <c r="AX296" i="5"/>
  <c r="BD296" i="5"/>
  <c r="I51" i="5"/>
  <c r="I55" i="5" s="1"/>
  <c r="G51" i="5"/>
  <c r="G55" i="5" s="1"/>
  <c r="F51" i="5"/>
  <c r="F55" i="5" s="1"/>
  <c r="E51" i="5"/>
  <c r="E55" i="5" s="1"/>
  <c r="H51" i="5"/>
  <c r="H55" i="5" s="1"/>
  <c r="I56" i="5"/>
  <c r="B68" i="5"/>
  <c r="AN161" i="5" s="1"/>
  <c r="AN162" i="5" s="1"/>
  <c r="D56" i="5"/>
  <c r="D59" i="5" s="1"/>
  <c r="D64" i="5" s="1"/>
  <c r="F56" i="5"/>
  <c r="E56" i="5"/>
  <c r="G56" i="5"/>
  <c r="H56" i="5"/>
  <c r="B56" i="5"/>
  <c r="B59" i="5" s="1"/>
  <c r="B64" i="5" s="1"/>
  <c r="C56" i="5"/>
  <c r="C59" i="5" s="1"/>
  <c r="C64" i="5" s="1"/>
  <c r="AJ98" i="5"/>
  <c r="AS222" i="5"/>
  <c r="BB98" i="5"/>
  <c r="BK98" i="5"/>
  <c r="BT98" i="5"/>
  <c r="B228" i="5"/>
  <c r="I163" i="5"/>
  <c r="I293" i="5" s="1"/>
  <c r="H163" i="5"/>
  <c r="H293" i="5" s="1"/>
  <c r="F163" i="5"/>
  <c r="F293" i="5" s="1"/>
  <c r="E163" i="5"/>
  <c r="E293" i="5" s="1"/>
  <c r="D163" i="5"/>
  <c r="D293" i="5" s="1"/>
  <c r="C163" i="5"/>
  <c r="C293" i="5" s="1"/>
  <c r="B163" i="5"/>
  <c r="B293" i="5" s="1"/>
  <c r="T98" i="5"/>
  <c r="S98" i="5"/>
  <c r="R98" i="5"/>
  <c r="Q98" i="5"/>
  <c r="P98" i="5"/>
  <c r="O98" i="5"/>
  <c r="N98" i="5"/>
  <c r="M98" i="5"/>
  <c r="C74" i="5"/>
  <c r="D74" i="5"/>
  <c r="E74" i="5"/>
  <c r="G74" i="5"/>
  <c r="H74" i="5"/>
  <c r="I74" i="5"/>
  <c r="B75" i="5"/>
  <c r="C75" i="5"/>
  <c r="D75" i="5"/>
  <c r="E75" i="5"/>
  <c r="F75" i="5"/>
  <c r="G75" i="5"/>
  <c r="H75" i="5"/>
  <c r="I75" i="5"/>
  <c r="F59" i="5" l="1"/>
  <c r="F64" i="5" s="1"/>
  <c r="BF296" i="5"/>
  <c r="G59" i="5"/>
  <c r="G64" i="5" s="1"/>
  <c r="BA296" i="5"/>
  <c r="BJ297" i="5" s="1"/>
  <c r="AS295" i="5"/>
  <c r="BK295" i="5"/>
  <c r="E59" i="5"/>
  <c r="E64" i="5" s="1"/>
  <c r="E65" i="5" s="1"/>
  <c r="I59" i="5"/>
  <c r="I64" i="5" s="1"/>
  <c r="I65" i="5" s="1"/>
  <c r="BB295" i="5"/>
  <c r="BB296" i="5" s="1"/>
  <c r="H59" i="5"/>
  <c r="H64" i="5" s="1"/>
  <c r="H65" i="5" s="1"/>
  <c r="BM297" i="5"/>
  <c r="BI297" i="5"/>
  <c r="BG296" i="5"/>
  <c r="BG297" i="5" s="1"/>
  <c r="BL297" i="5"/>
  <c r="BF297" i="5"/>
  <c r="AN223" i="5"/>
  <c r="AN224" i="5" s="1"/>
  <c r="AU161" i="5"/>
  <c r="AU223" i="5"/>
  <c r="AL99" i="5"/>
  <c r="AH99" i="5"/>
  <c r="AG99" i="5"/>
  <c r="AK99" i="5"/>
  <c r="AF99" i="5"/>
  <c r="AJ99" i="5"/>
  <c r="BM99" i="5"/>
  <c r="BV99" i="5"/>
  <c r="BD99" i="5"/>
  <c r="BD100" i="5" s="1"/>
  <c r="BC99" i="5"/>
  <c r="BU99" i="5"/>
  <c r="BL99" i="5"/>
  <c r="BB99" i="5"/>
  <c r="BK99" i="5"/>
  <c r="BT99" i="5"/>
  <c r="BJ99" i="5"/>
  <c r="BA99" i="5"/>
  <c r="BS99" i="5"/>
  <c r="BI99" i="5"/>
  <c r="AZ99" i="5"/>
  <c r="BR99" i="5"/>
  <c r="AY99" i="5"/>
  <c r="BH99" i="5"/>
  <c r="BQ99" i="5"/>
  <c r="BG99" i="5"/>
  <c r="AX99" i="5"/>
  <c r="BP99" i="5"/>
  <c r="BO99" i="5"/>
  <c r="AW99" i="5"/>
  <c r="BF99" i="5"/>
  <c r="Q293" i="5"/>
  <c r="B98" i="5"/>
  <c r="N293" i="5"/>
  <c r="M293" i="5"/>
  <c r="D98" i="5"/>
  <c r="O293" i="5"/>
  <c r="G98" i="5"/>
  <c r="R293" i="5"/>
  <c r="H98" i="5"/>
  <c r="S293" i="5"/>
  <c r="I98" i="5"/>
  <c r="T293" i="5"/>
  <c r="E98" i="5"/>
  <c r="P293" i="5"/>
  <c r="G163" i="5"/>
  <c r="D65" i="5"/>
  <c r="E68" i="5"/>
  <c r="AQ223" i="5" s="1"/>
  <c r="G65" i="5"/>
  <c r="C65" i="5"/>
  <c r="B65" i="5"/>
  <c r="V99" i="5" s="1"/>
  <c r="AE100" i="5" s="1"/>
  <c r="F65" i="5"/>
  <c r="Z99" i="5" s="1"/>
  <c r="AI100" i="5" s="1"/>
  <c r="F68" i="5"/>
  <c r="G68" i="5"/>
  <c r="AS161" i="5" s="1"/>
  <c r="C68" i="5"/>
  <c r="C228" i="5" s="1"/>
  <c r="H68" i="5"/>
  <c r="AT223" i="5" s="1"/>
  <c r="D68" i="5"/>
  <c r="AP223" i="5" s="1"/>
  <c r="I228" i="5"/>
  <c r="O99" i="5"/>
  <c r="S99" i="5"/>
  <c r="R99" i="5"/>
  <c r="N99" i="5"/>
  <c r="Q99" i="5"/>
  <c r="M99" i="5"/>
  <c r="T99" i="5"/>
  <c r="P99" i="5"/>
  <c r="F98" i="5"/>
  <c r="C98" i="5"/>
  <c r="AQ161" i="5" l="1"/>
  <c r="AT161" i="5"/>
  <c r="AO223" i="5"/>
  <c r="AS223" i="5"/>
  <c r="BB100" i="5" s="1"/>
  <c r="AO161" i="5"/>
  <c r="BC100" i="5"/>
  <c r="AN225" i="5"/>
  <c r="BK296" i="5"/>
  <c r="BK297" i="5" s="1"/>
  <c r="AO224" i="5"/>
  <c r="AW100" i="5"/>
  <c r="AW101" i="5" s="1"/>
  <c r="BH100" i="5"/>
  <c r="AT224" i="5"/>
  <c r="BP100" i="5"/>
  <c r="BQ100" i="5"/>
  <c r="BQ101" i="5" s="1"/>
  <c r="BV100" i="5"/>
  <c r="BT100" i="5"/>
  <c r="BF100" i="5"/>
  <c r="AO162" i="5"/>
  <c r="AT162" i="5"/>
  <c r="Y294" i="5"/>
  <c r="AH295" i="5" s="1"/>
  <c r="Z294" i="5"/>
  <c r="AI295" i="5" s="1"/>
  <c r="W294" i="5"/>
  <c r="AF295" i="5" s="1"/>
  <c r="AP161" i="5"/>
  <c r="AP162" i="5" s="1"/>
  <c r="AS162" i="5"/>
  <c r="AU162" i="5"/>
  <c r="AR161" i="5"/>
  <c r="AR162" i="5" s="1"/>
  <c r="AR163" i="5" s="1"/>
  <c r="AR223" i="5"/>
  <c r="AR224" i="5" s="1"/>
  <c r="AR225" i="5" s="1"/>
  <c r="AZ100" i="5"/>
  <c r="X99" i="5"/>
  <c r="AG100" i="5" s="1"/>
  <c r="X294" i="5"/>
  <c r="I69" i="5"/>
  <c r="AC294" i="5"/>
  <c r="Y99" i="5"/>
  <c r="AH100" i="5" s="1"/>
  <c r="B69" i="5"/>
  <c r="V294" i="5"/>
  <c r="AA99" i="5"/>
  <c r="AJ100" i="5" s="1"/>
  <c r="AA294" i="5"/>
  <c r="AB99" i="5"/>
  <c r="AK100" i="5" s="1"/>
  <c r="AB294" i="5"/>
  <c r="BK100" i="5"/>
  <c r="BL100" i="5"/>
  <c r="BL101" i="5" s="1"/>
  <c r="BS100" i="5"/>
  <c r="AP224" i="5"/>
  <c r="AQ224" i="5"/>
  <c r="AX100" i="5"/>
  <c r="AX101" i="5" s="1"/>
  <c r="AY100" i="5"/>
  <c r="AQ162" i="5"/>
  <c r="BR100" i="5"/>
  <c r="AU224" i="5"/>
  <c r="BD101" i="5" s="1"/>
  <c r="AN163" i="5"/>
  <c r="BM100" i="5"/>
  <c r="BM101" i="5" s="1"/>
  <c r="BU100" i="5"/>
  <c r="BJ100" i="5"/>
  <c r="BI100" i="5"/>
  <c r="BG100" i="5"/>
  <c r="BO100" i="5"/>
  <c r="BO101" i="5" s="1"/>
  <c r="AC99" i="5"/>
  <c r="AL100" i="5" s="1"/>
  <c r="W99" i="5"/>
  <c r="AF100" i="5" s="1"/>
  <c r="Z100" i="5"/>
  <c r="AI101" i="5" s="1"/>
  <c r="V100" i="5"/>
  <c r="AE101" i="5" s="1"/>
  <c r="J163" i="5"/>
  <c r="G293" i="5"/>
  <c r="J293" i="5" s="1"/>
  <c r="Q100" i="5"/>
  <c r="Q294" i="5"/>
  <c r="M100" i="5"/>
  <c r="M295" i="5" s="1"/>
  <c r="M294" i="5"/>
  <c r="T100" i="5"/>
  <c r="T295" i="5" s="1"/>
  <c r="T294" i="5"/>
  <c r="P100" i="5"/>
  <c r="P295" i="5" s="1"/>
  <c r="P294" i="5"/>
  <c r="N100" i="5"/>
  <c r="N294" i="5"/>
  <c r="R100" i="5"/>
  <c r="R294" i="5"/>
  <c r="S100" i="5"/>
  <c r="S295" i="5" s="1"/>
  <c r="S294" i="5"/>
  <c r="O100" i="5"/>
  <c r="O294" i="5"/>
  <c r="E69" i="5"/>
  <c r="F228" i="5"/>
  <c r="F69" i="5"/>
  <c r="G228" i="5"/>
  <c r="G69" i="5"/>
  <c r="D228" i="5"/>
  <c r="C69" i="5"/>
  <c r="H69" i="5"/>
  <c r="D69" i="5"/>
  <c r="H228" i="5"/>
  <c r="I229" i="5"/>
  <c r="E228" i="5"/>
  <c r="F99" i="5"/>
  <c r="E99" i="5"/>
  <c r="H99" i="5"/>
  <c r="I99" i="5"/>
  <c r="G99" i="5"/>
  <c r="J98" i="5"/>
  <c r="B99" i="5"/>
  <c r="C99" i="5"/>
  <c r="D99" i="5"/>
  <c r="G229" i="5" l="1"/>
  <c r="Z295" i="5"/>
  <c r="AI296" i="5" s="1"/>
  <c r="AS224" i="5"/>
  <c r="AS225" i="5" s="1"/>
  <c r="AW102" i="5"/>
  <c r="BF103" i="5" s="1"/>
  <c r="BC101" i="5"/>
  <c r="BF101" i="5"/>
  <c r="BF102" i="5" s="1"/>
  <c r="Y295" i="5"/>
  <c r="Y296" i="5" s="1"/>
  <c r="W295" i="5"/>
  <c r="AF296" i="5" s="1"/>
  <c r="BK101" i="5"/>
  <c r="BO102" i="5"/>
  <c r="BO103" i="5" s="1"/>
  <c r="AY101" i="5"/>
  <c r="AS163" i="5"/>
  <c r="BI101" i="5"/>
  <c r="X100" i="5"/>
  <c r="AG101" i="5" s="1"/>
  <c r="BL102" i="5"/>
  <c r="BT101" i="5"/>
  <c r="Y100" i="5"/>
  <c r="Y101" i="5" s="1"/>
  <c r="BU101" i="5"/>
  <c r="BU102" i="5" s="1"/>
  <c r="AA100" i="5"/>
  <c r="AJ101" i="5" s="1"/>
  <c r="BM102" i="5"/>
  <c r="BA100" i="5"/>
  <c r="BA101" i="5" s="1"/>
  <c r="BA102" i="5" s="1"/>
  <c r="AB100" i="5"/>
  <c r="AK101" i="5" s="1"/>
  <c r="AQ225" i="5"/>
  <c r="AP163" i="5"/>
  <c r="AR296" i="5"/>
  <c r="AQ163" i="5"/>
  <c r="AB295" i="5"/>
  <c r="AB296" i="5" s="1"/>
  <c r="AK295" i="5"/>
  <c r="AQ296" i="5"/>
  <c r="AC295" i="5"/>
  <c r="AC296" i="5" s="1"/>
  <c r="AL295" i="5"/>
  <c r="AJ295" i="5"/>
  <c r="AA295" i="5"/>
  <c r="AO296" i="5"/>
  <c r="X295" i="5"/>
  <c r="AG295" i="5"/>
  <c r="V295" i="5"/>
  <c r="V296" i="5" s="1"/>
  <c r="AE295" i="5"/>
  <c r="AN226" i="5"/>
  <c r="AP225" i="5"/>
  <c r="BH101" i="5"/>
  <c r="AT225" i="5"/>
  <c r="BG101" i="5"/>
  <c r="BG102" i="5" s="1"/>
  <c r="AO225" i="5"/>
  <c r="AX102" i="5" s="1"/>
  <c r="AT163" i="5"/>
  <c r="AR226" i="5"/>
  <c r="AO163" i="5"/>
  <c r="AR164" i="5"/>
  <c r="AU225" i="5"/>
  <c r="BB101" i="5"/>
  <c r="AU163" i="5"/>
  <c r="AZ101" i="5"/>
  <c r="AN164" i="5"/>
  <c r="BV101" i="5"/>
  <c r="BV102" i="5" s="1"/>
  <c r="BS101" i="5"/>
  <c r="BR101" i="5"/>
  <c r="BR102" i="5" s="1"/>
  <c r="BP101" i="5"/>
  <c r="Z101" i="5"/>
  <c r="AI102" i="5" s="1"/>
  <c r="V101" i="5"/>
  <c r="AE102" i="5" s="1"/>
  <c r="W100" i="5"/>
  <c r="W101" i="5" s="1"/>
  <c r="AC100" i="5"/>
  <c r="AC101" i="5" s="1"/>
  <c r="F229" i="5"/>
  <c r="M101" i="5"/>
  <c r="M102" i="5" s="1"/>
  <c r="P101" i="5"/>
  <c r="P102" i="5" s="1"/>
  <c r="T101" i="5"/>
  <c r="T296" i="5" s="1"/>
  <c r="O101" i="5"/>
  <c r="O295" i="5"/>
  <c r="N101" i="5"/>
  <c r="N295" i="5"/>
  <c r="Q101" i="5"/>
  <c r="Q295" i="5"/>
  <c r="R101" i="5"/>
  <c r="R295" i="5"/>
  <c r="S101" i="5"/>
  <c r="I164" i="5"/>
  <c r="I294" i="5" s="1"/>
  <c r="C164" i="5"/>
  <c r="C294" i="5" s="1"/>
  <c r="E164" i="5"/>
  <c r="E294" i="5" s="1"/>
  <c r="D164" i="5"/>
  <c r="D294" i="5" s="1"/>
  <c r="F164" i="5"/>
  <c r="F294" i="5" s="1"/>
  <c r="B164" i="5"/>
  <c r="B294" i="5" s="1"/>
  <c r="H164" i="5"/>
  <c r="H294" i="5" s="1"/>
  <c r="G164" i="5"/>
  <c r="G294" i="5" s="1"/>
  <c r="C229" i="5"/>
  <c r="H229" i="5"/>
  <c r="I230" i="5"/>
  <c r="J228" i="5"/>
  <c r="E229" i="5"/>
  <c r="D230" i="5"/>
  <c r="D229" i="5"/>
  <c r="J99" i="5"/>
  <c r="E100" i="5"/>
  <c r="C100" i="5"/>
  <c r="F100" i="5"/>
  <c r="D100" i="5"/>
  <c r="B100" i="5"/>
  <c r="H100" i="5"/>
  <c r="B229" i="5"/>
  <c r="G100" i="5"/>
  <c r="I100" i="5"/>
  <c r="G230" i="5"/>
  <c r="AW103" i="5" l="1"/>
  <c r="Z296" i="5"/>
  <c r="AI297" i="5" s="1"/>
  <c r="W296" i="5"/>
  <c r="AF297" i="5" s="1"/>
  <c r="AH296" i="5"/>
  <c r="AH297" i="5" s="1"/>
  <c r="BU103" i="5"/>
  <c r="BV103" i="5"/>
  <c r="AB101" i="5"/>
  <c r="AK102" i="5" s="1"/>
  <c r="X101" i="5"/>
  <c r="D166" i="5" s="1"/>
  <c r="AP164" i="5"/>
  <c r="AS164" i="5"/>
  <c r="W102" i="5"/>
  <c r="BT102" i="5"/>
  <c r="AA101" i="5"/>
  <c r="AJ102" i="5" s="1"/>
  <c r="X296" i="5"/>
  <c r="AA296" i="5"/>
  <c r="AZ102" i="5"/>
  <c r="AH101" i="5"/>
  <c r="AH102" i="5" s="1"/>
  <c r="Y102" i="5"/>
  <c r="Y103" i="5" s="1"/>
  <c r="AS226" i="5"/>
  <c r="AT164" i="5"/>
  <c r="AC297" i="5"/>
  <c r="M296" i="5"/>
  <c r="V297" i="5" s="1"/>
  <c r="P296" i="5"/>
  <c r="Y297" i="5" s="1"/>
  <c r="BJ101" i="5"/>
  <c r="BJ102" i="5" s="1"/>
  <c r="BJ103" i="5" s="1"/>
  <c r="AP226" i="5"/>
  <c r="BF104" i="5"/>
  <c r="AG296" i="5"/>
  <c r="AP296" i="5"/>
  <c r="AO297" i="5"/>
  <c r="AX297" i="5"/>
  <c r="AZ297" i="5"/>
  <c r="AE296" i="5"/>
  <c r="AE297" i="5" s="1"/>
  <c r="AN296" i="5"/>
  <c r="AJ296" i="5"/>
  <c r="AS296" i="5"/>
  <c r="AL101" i="5"/>
  <c r="AL102" i="5" s="1"/>
  <c r="AK296" i="5"/>
  <c r="AK297" i="5" s="1"/>
  <c r="AT296" i="5"/>
  <c r="AR297" i="5"/>
  <c r="BA297" i="5"/>
  <c r="AL296" i="5"/>
  <c r="AL297" i="5" s="1"/>
  <c r="AU296" i="5"/>
  <c r="BO104" i="5"/>
  <c r="BI102" i="5"/>
  <c r="AT226" i="5"/>
  <c r="BC102" i="5"/>
  <c r="BG103" i="5"/>
  <c r="AR165" i="5"/>
  <c r="BD102" i="5"/>
  <c r="BB102" i="5"/>
  <c r="BK102" i="5"/>
  <c r="AN227" i="5"/>
  <c r="AR227" i="5"/>
  <c r="BP102" i="5"/>
  <c r="BP103" i="5" s="1"/>
  <c r="AY102" i="5"/>
  <c r="AF101" i="5"/>
  <c r="AF102" i="5" s="1"/>
  <c r="BH102" i="5"/>
  <c r="BQ102" i="5"/>
  <c r="AN165" i="5"/>
  <c r="BA103" i="5"/>
  <c r="T102" i="5"/>
  <c r="T103" i="5" s="1"/>
  <c r="AC102" i="5"/>
  <c r="V102" i="5"/>
  <c r="V103" i="5" s="1"/>
  <c r="Z102" i="5"/>
  <c r="AI103" i="5" s="1"/>
  <c r="D165" i="5"/>
  <c r="D295" i="5" s="1"/>
  <c r="J294" i="5"/>
  <c r="S102" i="5"/>
  <c r="S296" i="5"/>
  <c r="AB297" i="5" s="1"/>
  <c r="P103" i="5"/>
  <c r="P297" i="5"/>
  <c r="N102" i="5"/>
  <c r="N296" i="5"/>
  <c r="R102" i="5"/>
  <c r="R296" i="5"/>
  <c r="O102" i="5"/>
  <c r="O296" i="5"/>
  <c r="I165" i="5"/>
  <c r="I295" i="5" s="1"/>
  <c r="Q102" i="5"/>
  <c r="Q296" i="5"/>
  <c r="M103" i="5"/>
  <c r="M297" i="5"/>
  <c r="B166" i="5"/>
  <c r="B165" i="5"/>
  <c r="B295" i="5" s="1"/>
  <c r="E165" i="5"/>
  <c r="E295" i="5" s="1"/>
  <c r="H165" i="5"/>
  <c r="H295" i="5" s="1"/>
  <c r="F165" i="5"/>
  <c r="F295" i="5" s="1"/>
  <c r="C165" i="5"/>
  <c r="C295" i="5" s="1"/>
  <c r="G165" i="5"/>
  <c r="G295" i="5" s="1"/>
  <c r="E230" i="5"/>
  <c r="F230" i="5"/>
  <c r="C230" i="5"/>
  <c r="H230" i="5"/>
  <c r="I231" i="5"/>
  <c r="J229" i="5"/>
  <c r="J164" i="5"/>
  <c r="I101" i="5"/>
  <c r="B230" i="5"/>
  <c r="D231" i="5"/>
  <c r="C101" i="5"/>
  <c r="E101" i="5"/>
  <c r="B101" i="5"/>
  <c r="G101" i="5"/>
  <c r="H101" i="5"/>
  <c r="J100" i="5"/>
  <c r="D101" i="5"/>
  <c r="F101" i="5"/>
  <c r="AQ297" i="5" l="1"/>
  <c r="AQ298" i="5" s="1"/>
  <c r="Z297" i="5"/>
  <c r="W297" i="5"/>
  <c r="AH298" i="5"/>
  <c r="AQ299" i="5" s="1"/>
  <c r="AB102" i="5"/>
  <c r="AK103" i="5" s="1"/>
  <c r="X102" i="5"/>
  <c r="X103" i="5" s="1"/>
  <c r="AG102" i="5"/>
  <c r="AP227" i="5" s="1"/>
  <c r="AA102" i="5"/>
  <c r="AA103" i="5" s="1"/>
  <c r="AY103" i="5"/>
  <c r="AH103" i="5"/>
  <c r="AH104" i="5" s="1"/>
  <c r="X297" i="5"/>
  <c r="AG297" i="5"/>
  <c r="AA297" i="5"/>
  <c r="BB103" i="5"/>
  <c r="AJ297" i="5"/>
  <c r="BI103" i="5"/>
  <c r="AO298" i="5"/>
  <c r="W103" i="5"/>
  <c r="AF103" i="5"/>
  <c r="AQ226" i="5"/>
  <c r="AQ164" i="5"/>
  <c r="AQ165" i="5" s="1"/>
  <c r="AR298" i="5"/>
  <c r="D296" i="5"/>
  <c r="AL298" i="5"/>
  <c r="BH103" i="5"/>
  <c r="AT165" i="5"/>
  <c r="BQ103" i="5"/>
  <c r="AK298" i="5"/>
  <c r="AT227" i="5"/>
  <c r="V298" i="5"/>
  <c r="Y298" i="5"/>
  <c r="AE298" i="5"/>
  <c r="AU164" i="5"/>
  <c r="AU165" i="5" s="1"/>
  <c r="AF298" i="5"/>
  <c r="AI298" i="5"/>
  <c r="AO164" i="5"/>
  <c r="AO165" i="5" s="1"/>
  <c r="BO105" i="5"/>
  <c r="AU226" i="5"/>
  <c r="AU227" i="5" s="1"/>
  <c r="BS102" i="5"/>
  <c r="BS103" i="5" s="1"/>
  <c r="BS104" i="5" s="1"/>
  <c r="BJ104" i="5"/>
  <c r="Y104" i="5"/>
  <c r="AB103" i="5"/>
  <c r="T297" i="5"/>
  <c r="AC298" i="5" s="1"/>
  <c r="AC103" i="5"/>
  <c r="AC104" i="5" s="1"/>
  <c r="AS227" i="5"/>
  <c r="AO226" i="5"/>
  <c r="AO227" i="5" s="1"/>
  <c r="AT297" i="5"/>
  <c r="AT298" i="5" s="1"/>
  <c r="BC297" i="5"/>
  <c r="AS297" i="5"/>
  <c r="BB297" i="5"/>
  <c r="AU297" i="5"/>
  <c r="AU298" i="5" s="1"/>
  <c r="BD297" i="5"/>
  <c r="BA298" i="5"/>
  <c r="BJ298" i="5"/>
  <c r="AN297" i="5"/>
  <c r="AN298" i="5" s="1"/>
  <c r="AW297" i="5"/>
  <c r="BP104" i="5"/>
  <c r="AZ298" i="5"/>
  <c r="AZ299" i="5" s="1"/>
  <c r="BI298" i="5"/>
  <c r="AX298" i="5"/>
  <c r="BG298" i="5"/>
  <c r="AP297" i="5"/>
  <c r="AY297" i="5"/>
  <c r="BR103" i="5"/>
  <c r="AR166" i="5"/>
  <c r="BM103" i="5"/>
  <c r="AR228" i="5"/>
  <c r="AE103" i="5"/>
  <c r="AE104" i="5" s="1"/>
  <c r="AL103" i="5"/>
  <c r="AS165" i="5"/>
  <c r="AW104" i="5"/>
  <c r="BA104" i="5"/>
  <c r="BK103" i="5"/>
  <c r="BT103" i="5"/>
  <c r="BC103" i="5"/>
  <c r="BL103" i="5"/>
  <c r="Z103" i="5"/>
  <c r="AI104" i="5" s="1"/>
  <c r="V104" i="5"/>
  <c r="I166" i="5"/>
  <c r="I296" i="5" s="1"/>
  <c r="J295" i="5"/>
  <c r="B296" i="5"/>
  <c r="N103" i="5"/>
  <c r="N297" i="5"/>
  <c r="R103" i="5"/>
  <c r="R297" i="5"/>
  <c r="P104" i="5"/>
  <c r="P298" i="5"/>
  <c r="T104" i="5"/>
  <c r="T298" i="5"/>
  <c r="Q103" i="5"/>
  <c r="Q297" i="5"/>
  <c r="Z298" i="5" s="1"/>
  <c r="O103" i="5"/>
  <c r="O297" i="5"/>
  <c r="S103" i="5"/>
  <c r="S297" i="5"/>
  <c r="AB298" i="5" s="1"/>
  <c r="M104" i="5"/>
  <c r="M298" i="5"/>
  <c r="H166" i="5"/>
  <c r="H296" i="5" s="1"/>
  <c r="E231" i="5"/>
  <c r="F166" i="5"/>
  <c r="F296" i="5" s="1"/>
  <c r="C166" i="5"/>
  <c r="C296" i="5" s="1"/>
  <c r="E166" i="5"/>
  <c r="E296" i="5" s="1"/>
  <c r="F231" i="5"/>
  <c r="G166" i="5"/>
  <c r="G296" i="5" s="1"/>
  <c r="C231" i="5"/>
  <c r="G231" i="5"/>
  <c r="J230" i="5"/>
  <c r="D232" i="5"/>
  <c r="J165" i="5"/>
  <c r="C102" i="5"/>
  <c r="F102" i="5"/>
  <c r="B102" i="5"/>
  <c r="E102" i="5"/>
  <c r="B231" i="5"/>
  <c r="I102" i="5"/>
  <c r="G102" i="5"/>
  <c r="J101" i="5"/>
  <c r="D102" i="5"/>
  <c r="H102" i="5"/>
  <c r="H231" i="5"/>
  <c r="AJ103" i="5" l="1"/>
  <c r="X298" i="5"/>
  <c r="W298" i="5"/>
  <c r="AF299" i="5" s="1"/>
  <c r="AH299" i="5"/>
  <c r="AQ300" i="5" s="1"/>
  <c r="AP165" i="5"/>
  <c r="D167" i="5"/>
  <c r="D297" i="5" s="1"/>
  <c r="AG103" i="5"/>
  <c r="AP228" i="5" s="1"/>
  <c r="BH104" i="5"/>
  <c r="AQ166" i="5"/>
  <c r="AG298" i="5"/>
  <c r="AG299" i="5" s="1"/>
  <c r="W104" i="5"/>
  <c r="BK104" i="5"/>
  <c r="AP298" i="5"/>
  <c r="AF104" i="5"/>
  <c r="AS298" i="5"/>
  <c r="AO166" i="5"/>
  <c r="AY104" i="5"/>
  <c r="AJ298" i="5"/>
  <c r="AS228" i="5"/>
  <c r="AJ104" i="5"/>
  <c r="AA298" i="5"/>
  <c r="AZ300" i="5"/>
  <c r="V299" i="5"/>
  <c r="AS166" i="5"/>
  <c r="AS167" i="5" s="1"/>
  <c r="BR104" i="5"/>
  <c r="AX299" i="5"/>
  <c r="AE299" i="5"/>
  <c r="AU166" i="5"/>
  <c r="AU299" i="5"/>
  <c r="AO228" i="5"/>
  <c r="AH105" i="5"/>
  <c r="AB104" i="5"/>
  <c r="BA299" i="5"/>
  <c r="Y299" i="5"/>
  <c r="AQ227" i="5"/>
  <c r="AQ228" i="5" s="1"/>
  <c r="AQ229" i="5" s="1"/>
  <c r="AQ230" i="5" s="1"/>
  <c r="AZ103" i="5"/>
  <c r="AC299" i="5"/>
  <c r="BQ104" i="5"/>
  <c r="BI299" i="5"/>
  <c r="BI300" i="5" s="1"/>
  <c r="AQ167" i="5"/>
  <c r="AT299" i="5"/>
  <c r="BC104" i="5"/>
  <c r="BS105" i="5"/>
  <c r="AN299" i="5"/>
  <c r="AA104" i="5"/>
  <c r="V105" i="5"/>
  <c r="BJ299" i="5"/>
  <c r="BB104" i="5"/>
  <c r="AL299" i="5"/>
  <c r="AI299" i="5"/>
  <c r="AK299" i="5"/>
  <c r="Y105" i="5"/>
  <c r="AO299" i="5"/>
  <c r="BG299" i="5"/>
  <c r="AR299" i="5"/>
  <c r="BD103" i="5"/>
  <c r="BD104" i="5" s="1"/>
  <c r="AX103" i="5"/>
  <c r="AX104" i="5" s="1"/>
  <c r="I167" i="5"/>
  <c r="I297" i="5" s="1"/>
  <c r="I232" i="5"/>
  <c r="AK104" i="5"/>
  <c r="BT104" i="5"/>
  <c r="AE105" i="5"/>
  <c r="AY298" i="5"/>
  <c r="BH298" i="5"/>
  <c r="AW298" i="5"/>
  <c r="AW299" i="5" s="1"/>
  <c r="BF298" i="5"/>
  <c r="BD298" i="5"/>
  <c r="BD299" i="5" s="1"/>
  <c r="BM298" i="5"/>
  <c r="BA105" i="5"/>
  <c r="BB298" i="5"/>
  <c r="BK298" i="5"/>
  <c r="BC298" i="5"/>
  <c r="BC299" i="5" s="1"/>
  <c r="BL298" i="5"/>
  <c r="AR229" i="5"/>
  <c r="BF105" i="5"/>
  <c r="AR167" i="5"/>
  <c r="AN228" i="5"/>
  <c r="AN229" i="5" s="1"/>
  <c r="AT166" i="5"/>
  <c r="AT228" i="5"/>
  <c r="AN166" i="5"/>
  <c r="AN167" i="5" s="1"/>
  <c r="BV104" i="5"/>
  <c r="BJ105" i="5"/>
  <c r="AL104" i="5"/>
  <c r="AL105" i="5" s="1"/>
  <c r="AU228" i="5"/>
  <c r="BL104" i="5"/>
  <c r="BU104" i="5"/>
  <c r="AC105" i="5"/>
  <c r="Z104" i="5"/>
  <c r="AI105" i="5" s="1"/>
  <c r="X104" i="5"/>
  <c r="J296" i="5"/>
  <c r="P105" i="5"/>
  <c r="P299" i="5"/>
  <c r="N104" i="5"/>
  <c r="N298" i="5"/>
  <c r="W299" i="5" s="1"/>
  <c r="S104" i="5"/>
  <c r="S298" i="5"/>
  <c r="AB299" i="5" s="1"/>
  <c r="T105" i="5"/>
  <c r="T299" i="5"/>
  <c r="R104" i="5"/>
  <c r="R298" i="5"/>
  <c r="Q104" i="5"/>
  <c r="Q298" i="5"/>
  <c r="Z299" i="5" s="1"/>
  <c r="B167" i="5"/>
  <c r="B297" i="5" s="1"/>
  <c r="M105" i="5"/>
  <c r="M299" i="5"/>
  <c r="O104" i="5"/>
  <c r="O298" i="5"/>
  <c r="X299" i="5" s="1"/>
  <c r="E232" i="5"/>
  <c r="F233" i="5"/>
  <c r="F167" i="5"/>
  <c r="F297" i="5" s="1"/>
  <c r="F232" i="5"/>
  <c r="H167" i="5"/>
  <c r="H297" i="5" s="1"/>
  <c r="C167" i="5"/>
  <c r="C297" i="5" s="1"/>
  <c r="E167" i="5"/>
  <c r="E297" i="5" s="1"/>
  <c r="G167" i="5"/>
  <c r="G297" i="5" s="1"/>
  <c r="G232" i="5"/>
  <c r="C232" i="5"/>
  <c r="D233" i="5"/>
  <c r="I103" i="5"/>
  <c r="H103" i="5"/>
  <c r="F103" i="5"/>
  <c r="C103" i="5"/>
  <c r="H232" i="5"/>
  <c r="B232" i="5"/>
  <c r="G103" i="5"/>
  <c r="E103" i="5"/>
  <c r="B103" i="5"/>
  <c r="D103" i="5"/>
  <c r="J231" i="5"/>
  <c r="J102" i="5"/>
  <c r="J166" i="5"/>
  <c r="AE300" i="5" l="1"/>
  <c r="AG104" i="5"/>
  <c r="BH105" i="5"/>
  <c r="AH300" i="5"/>
  <c r="AQ301" i="5" s="1"/>
  <c r="D168" i="5"/>
  <c r="AP166" i="5"/>
  <c r="D169" i="5" s="1"/>
  <c r="BQ105" i="5"/>
  <c r="AY299" i="5"/>
  <c r="BT105" i="5"/>
  <c r="AP299" i="5"/>
  <c r="AP300" i="5" s="1"/>
  <c r="AO167" i="5"/>
  <c r="W105" i="5"/>
  <c r="BB299" i="5"/>
  <c r="BB105" i="5"/>
  <c r="AJ105" i="5"/>
  <c r="AS168" i="5" s="1"/>
  <c r="AF105" i="5"/>
  <c r="AO229" i="5"/>
  <c r="AY105" i="5"/>
  <c r="BH106" i="5" s="1"/>
  <c r="AS299" i="5"/>
  <c r="AJ299" i="5"/>
  <c r="AS229" i="5"/>
  <c r="AP229" i="5"/>
  <c r="AK105" i="5"/>
  <c r="AX105" i="5"/>
  <c r="AA299" i="5"/>
  <c r="Y300" i="5"/>
  <c r="BI301" i="5"/>
  <c r="AN300" i="5"/>
  <c r="AN301" i="5" s="1"/>
  <c r="V300" i="5"/>
  <c r="AE301" i="5" s="1"/>
  <c r="AR300" i="5"/>
  <c r="AH106" i="5"/>
  <c r="AQ231" i="5" s="1"/>
  <c r="AQ168" i="5"/>
  <c r="AB105" i="5"/>
  <c r="BG300" i="5"/>
  <c r="BD300" i="5"/>
  <c r="AC300" i="5"/>
  <c r="AO300" i="5"/>
  <c r="AL300" i="5"/>
  <c r="BJ300" i="5"/>
  <c r="BQ106" i="5"/>
  <c r="AA105" i="5"/>
  <c r="AZ104" i="5"/>
  <c r="AZ105" i="5" s="1"/>
  <c r="AZ106" i="5" s="1"/>
  <c r="AZ107" i="5" s="1"/>
  <c r="BI104" i="5"/>
  <c r="BC300" i="5"/>
  <c r="V106" i="5"/>
  <c r="BA106" i="5"/>
  <c r="AU300" i="5"/>
  <c r="BL299" i="5"/>
  <c r="BL300" i="5" s="1"/>
  <c r="BL301" i="5" s="1"/>
  <c r="BF299" i="5"/>
  <c r="BF300" i="5" s="1"/>
  <c r="BM299" i="5"/>
  <c r="BM300" i="5" s="1"/>
  <c r="AW300" i="5"/>
  <c r="BL105" i="5"/>
  <c r="BK105" i="5"/>
  <c r="D298" i="5"/>
  <c r="AU229" i="5"/>
  <c r="AU230" i="5" s="1"/>
  <c r="BK299" i="5"/>
  <c r="AE106" i="5"/>
  <c r="BU105" i="5"/>
  <c r="AN168" i="5"/>
  <c r="AT229" i="5"/>
  <c r="AK300" i="5"/>
  <c r="AT167" i="5"/>
  <c r="AT168" i="5" s="1"/>
  <c r="Y106" i="5"/>
  <c r="X105" i="5"/>
  <c r="I168" i="5"/>
  <c r="I298" i="5" s="1"/>
  <c r="BA300" i="5"/>
  <c r="BG104" i="5"/>
  <c r="BG105" i="5" s="1"/>
  <c r="AI300" i="5"/>
  <c r="BM104" i="5"/>
  <c r="BM105" i="5" s="1"/>
  <c r="AX300" i="5"/>
  <c r="AZ301" i="5"/>
  <c r="AF300" i="5"/>
  <c r="I233" i="5"/>
  <c r="AG300" i="5"/>
  <c r="AT300" i="5"/>
  <c r="BH299" i="5"/>
  <c r="AN230" i="5"/>
  <c r="BJ106" i="5"/>
  <c r="BD105" i="5"/>
  <c r="BS106" i="5"/>
  <c r="BO106" i="5"/>
  <c r="BC105" i="5"/>
  <c r="AW105" i="5"/>
  <c r="AW106" i="5" s="1"/>
  <c r="AL106" i="5"/>
  <c r="AU167" i="5"/>
  <c r="AU168" i="5" s="1"/>
  <c r="AR168" i="5"/>
  <c r="AG105" i="5"/>
  <c r="AR230" i="5"/>
  <c r="Z105" i="5"/>
  <c r="AI106" i="5" s="1"/>
  <c r="AC106" i="5"/>
  <c r="B168" i="5"/>
  <c r="B298" i="5" s="1"/>
  <c r="J297" i="5"/>
  <c r="H168" i="5"/>
  <c r="H298" i="5" s="1"/>
  <c r="T106" i="5"/>
  <c r="T300" i="5"/>
  <c r="M106" i="5"/>
  <c r="M300" i="5"/>
  <c r="O105" i="5"/>
  <c r="O299" i="5"/>
  <c r="X300" i="5" s="1"/>
  <c r="N105" i="5"/>
  <c r="N299" i="5"/>
  <c r="W300" i="5" s="1"/>
  <c r="Q105" i="5"/>
  <c r="Q299" i="5"/>
  <c r="Z300" i="5" s="1"/>
  <c r="S105" i="5"/>
  <c r="S299" i="5"/>
  <c r="AB300" i="5" s="1"/>
  <c r="P106" i="5"/>
  <c r="P300" i="5"/>
  <c r="R105" i="5"/>
  <c r="R299" i="5"/>
  <c r="E233" i="5"/>
  <c r="C168" i="5"/>
  <c r="C298" i="5" s="1"/>
  <c r="F168" i="5"/>
  <c r="F298" i="5" s="1"/>
  <c r="E168" i="5"/>
  <c r="E298" i="5" s="1"/>
  <c r="G168" i="5"/>
  <c r="G298" i="5" s="1"/>
  <c r="G233" i="5"/>
  <c r="D234" i="5"/>
  <c r="J232" i="5"/>
  <c r="H79" i="5" s="1"/>
  <c r="J167" i="5"/>
  <c r="C79" i="5" s="1"/>
  <c r="C233" i="5"/>
  <c r="C104" i="5"/>
  <c r="H104" i="5"/>
  <c r="D104" i="5"/>
  <c r="J103" i="5"/>
  <c r="G104" i="5"/>
  <c r="F104" i="5"/>
  <c r="E104" i="5"/>
  <c r="B233" i="5"/>
  <c r="B104" i="5"/>
  <c r="H233" i="5"/>
  <c r="I104" i="5"/>
  <c r="AF106" i="5" l="1"/>
  <c r="AX106" i="5"/>
  <c r="W106" i="5"/>
  <c r="AF107" i="5" s="1"/>
  <c r="AH301" i="5"/>
  <c r="AQ302" i="5" s="1"/>
  <c r="AP167" i="5"/>
  <c r="AP168" i="5" s="1"/>
  <c r="BH300" i="5"/>
  <c r="BK300" i="5"/>
  <c r="BB300" i="5"/>
  <c r="AY300" i="5"/>
  <c r="AY301" i="5" s="1"/>
  <c r="AO168" i="5"/>
  <c r="AO169" i="5" s="1"/>
  <c r="BU106" i="5"/>
  <c r="AJ106" i="5"/>
  <c r="AS169" i="5" s="1"/>
  <c r="AO230" i="5"/>
  <c r="AY106" i="5"/>
  <c r="BH107" i="5" s="1"/>
  <c r="BK106" i="5"/>
  <c r="AS230" i="5"/>
  <c r="BG106" i="5"/>
  <c r="AS300" i="5"/>
  <c r="BB106" i="5"/>
  <c r="AK106" i="5"/>
  <c r="AT169" i="5" s="1"/>
  <c r="AJ300" i="5"/>
  <c r="AN169" i="5"/>
  <c r="AA300" i="5"/>
  <c r="V301" i="5"/>
  <c r="AE302" i="5" s="1"/>
  <c r="AB106" i="5"/>
  <c r="BT106" i="5"/>
  <c r="BD301" i="5"/>
  <c r="AC301" i="5"/>
  <c r="BA107" i="5"/>
  <c r="AT230" i="5"/>
  <c r="AW301" i="5"/>
  <c r="AW302" i="5" s="1"/>
  <c r="AL301" i="5"/>
  <c r="AR301" i="5"/>
  <c r="Y301" i="5"/>
  <c r="AU301" i="5"/>
  <c r="BD302" i="5" s="1"/>
  <c r="AQ169" i="5"/>
  <c r="BM301" i="5"/>
  <c r="AZ108" i="5"/>
  <c r="AH107" i="5"/>
  <c r="AQ232" i="5" s="1"/>
  <c r="AZ302" i="5"/>
  <c r="AO301" i="5"/>
  <c r="BJ107" i="5"/>
  <c r="AX301" i="5"/>
  <c r="AE107" i="5"/>
  <c r="BC106" i="5"/>
  <c r="BC301" i="5"/>
  <c r="BL302" i="5" s="1"/>
  <c r="AA106" i="5"/>
  <c r="BD106" i="5"/>
  <c r="BD107" i="5" s="1"/>
  <c r="AN231" i="5"/>
  <c r="BF301" i="5"/>
  <c r="BI105" i="5"/>
  <c r="BI106" i="5" s="1"/>
  <c r="BI107" i="5" s="1"/>
  <c r="BI108" i="5" s="1"/>
  <c r="BR105" i="5"/>
  <c r="V107" i="5"/>
  <c r="AT301" i="5"/>
  <c r="BS107" i="5"/>
  <c r="X106" i="5"/>
  <c r="BG301" i="5"/>
  <c r="AG106" i="5"/>
  <c r="BP105" i="5"/>
  <c r="BP106" i="5" s="1"/>
  <c r="BV105" i="5"/>
  <c r="BV106" i="5" s="1"/>
  <c r="Y107" i="5"/>
  <c r="I234" i="5"/>
  <c r="AI301" i="5"/>
  <c r="BI302" i="5"/>
  <c r="AG301" i="5"/>
  <c r="I169" i="5"/>
  <c r="I299" i="5" s="1"/>
  <c r="AK301" i="5"/>
  <c r="D299" i="5"/>
  <c r="AW107" i="5"/>
  <c r="AP301" i="5"/>
  <c r="BA301" i="5"/>
  <c r="BJ301" i="5"/>
  <c r="AN302" i="5"/>
  <c r="AF301" i="5"/>
  <c r="AL107" i="5"/>
  <c r="AU169" i="5"/>
  <c r="AP230" i="5"/>
  <c r="BM106" i="5"/>
  <c r="AU231" i="5"/>
  <c r="BQ107" i="5"/>
  <c r="BF106" i="5"/>
  <c r="BF107" i="5" s="1"/>
  <c r="AR169" i="5"/>
  <c r="AR231" i="5"/>
  <c r="BL106" i="5"/>
  <c r="AC107" i="5"/>
  <c r="Z106" i="5"/>
  <c r="AI107" i="5" s="1"/>
  <c r="H169" i="5"/>
  <c r="H299" i="5" s="1"/>
  <c r="H170" i="5"/>
  <c r="H300" i="5" s="1"/>
  <c r="J298" i="5"/>
  <c r="R106" i="5"/>
  <c r="R300" i="5"/>
  <c r="S106" i="5"/>
  <c r="S300" i="5"/>
  <c r="AB301" i="5" s="1"/>
  <c r="M107" i="5"/>
  <c r="M301" i="5"/>
  <c r="P107" i="5"/>
  <c r="P301" i="5"/>
  <c r="O106" i="5"/>
  <c r="O300" i="5"/>
  <c r="X301" i="5" s="1"/>
  <c r="T107" i="5"/>
  <c r="T301" i="5"/>
  <c r="Q106" i="5"/>
  <c r="Q300" i="5"/>
  <c r="Z301" i="5" s="1"/>
  <c r="N106" i="5"/>
  <c r="W107" i="5" s="1"/>
  <c r="N300" i="5"/>
  <c r="W301" i="5" s="1"/>
  <c r="C85" i="5"/>
  <c r="C91" i="5"/>
  <c r="B169" i="5"/>
  <c r="B299" i="5" s="1"/>
  <c r="F234" i="5"/>
  <c r="E234" i="5"/>
  <c r="F169" i="5"/>
  <c r="F299" i="5" s="1"/>
  <c r="C169" i="5"/>
  <c r="C299" i="5" s="1"/>
  <c r="E169" i="5"/>
  <c r="E299" i="5" s="1"/>
  <c r="G169" i="5"/>
  <c r="G299" i="5" s="1"/>
  <c r="G234" i="5"/>
  <c r="J233" i="5"/>
  <c r="B105" i="5"/>
  <c r="I105" i="5"/>
  <c r="J104" i="5"/>
  <c r="F105" i="5"/>
  <c r="D105" i="5"/>
  <c r="B234" i="5"/>
  <c r="H234" i="5"/>
  <c r="J168" i="5"/>
  <c r="E105" i="5"/>
  <c r="H105" i="5"/>
  <c r="C105" i="5"/>
  <c r="C234" i="5"/>
  <c r="G105" i="5"/>
  <c r="BT107" i="5" l="1"/>
  <c r="D170" i="5"/>
  <c r="D300" i="5" s="1"/>
  <c r="BK301" i="5"/>
  <c r="BG107" i="5"/>
  <c r="AX107" i="5"/>
  <c r="BH301" i="5"/>
  <c r="AP169" i="5"/>
  <c r="AH302" i="5"/>
  <c r="AQ303" i="5" s="1"/>
  <c r="AJ107" i="5"/>
  <c r="AS170" i="5" s="1"/>
  <c r="BB301" i="5"/>
  <c r="BK107" i="5"/>
  <c r="BT108" i="5" s="1"/>
  <c r="AO231" i="5"/>
  <c r="AX108" i="5" s="1"/>
  <c r="AC302" i="5"/>
  <c r="AP231" i="5"/>
  <c r="BB107" i="5"/>
  <c r="AY302" i="5"/>
  <c r="BP107" i="5"/>
  <c r="AS231" i="5"/>
  <c r="BM302" i="5"/>
  <c r="BM303" i="5" s="1"/>
  <c r="AT231" i="5"/>
  <c r="AK107" i="5"/>
  <c r="BF302" i="5"/>
  <c r="BF303" i="5" s="1"/>
  <c r="AS301" i="5"/>
  <c r="AT302" i="5"/>
  <c r="AN170" i="5"/>
  <c r="AJ301" i="5"/>
  <c r="AL302" i="5"/>
  <c r="AA301" i="5"/>
  <c r="V302" i="5"/>
  <c r="AE303" i="5" s="1"/>
  <c r="AB107" i="5"/>
  <c r="BA302" i="5"/>
  <c r="BC107" i="5"/>
  <c r="BJ108" i="5"/>
  <c r="BI303" i="5"/>
  <c r="V108" i="5"/>
  <c r="Y302" i="5"/>
  <c r="AR302" i="5"/>
  <c r="BH302" i="5"/>
  <c r="AU302" i="5"/>
  <c r="BD303" i="5" s="1"/>
  <c r="BM107" i="5"/>
  <c r="BM108" i="5" s="1"/>
  <c r="AG107" i="5"/>
  <c r="BI109" i="5"/>
  <c r="AX302" i="5"/>
  <c r="AZ109" i="5"/>
  <c r="X107" i="5"/>
  <c r="AH108" i="5"/>
  <c r="AQ233" i="5" s="1"/>
  <c r="BS108" i="5"/>
  <c r="AW108" i="5"/>
  <c r="AQ170" i="5"/>
  <c r="AE108" i="5"/>
  <c r="AN232" i="5"/>
  <c r="BG302" i="5"/>
  <c r="BC302" i="5"/>
  <c r="BL303" i="5" s="1"/>
  <c r="AU170" i="5"/>
  <c r="AA107" i="5"/>
  <c r="AO170" i="5"/>
  <c r="BR106" i="5"/>
  <c r="BR107" i="5" s="1"/>
  <c r="BR108" i="5" s="1"/>
  <c r="BR109" i="5" s="1"/>
  <c r="Y108" i="5"/>
  <c r="AZ303" i="5"/>
  <c r="I170" i="5"/>
  <c r="I300" i="5" s="1"/>
  <c r="BF108" i="5"/>
  <c r="BJ302" i="5"/>
  <c r="AL108" i="5"/>
  <c r="AG302" i="5"/>
  <c r="AF302" i="5"/>
  <c r="AY107" i="5"/>
  <c r="AO302" i="5"/>
  <c r="AN303" i="5"/>
  <c r="AW303" i="5"/>
  <c r="AP302" i="5"/>
  <c r="AF108" i="5"/>
  <c r="AI302" i="5"/>
  <c r="BQ108" i="5"/>
  <c r="BV107" i="5"/>
  <c r="AK302" i="5"/>
  <c r="AR170" i="5"/>
  <c r="BO107" i="5"/>
  <c r="BO108" i="5" s="1"/>
  <c r="BL107" i="5"/>
  <c r="BU107" i="5"/>
  <c r="AU232" i="5"/>
  <c r="BD108" i="5"/>
  <c r="AR232" i="5"/>
  <c r="BA108" i="5"/>
  <c r="AC108" i="5"/>
  <c r="Z107" i="5"/>
  <c r="AI108" i="5" s="1"/>
  <c r="B170" i="5"/>
  <c r="B300" i="5" s="1"/>
  <c r="J299" i="5"/>
  <c r="P108" i="5"/>
  <c r="P302" i="5"/>
  <c r="M108" i="5"/>
  <c r="M302" i="5"/>
  <c r="N107" i="5"/>
  <c r="W108" i="5" s="1"/>
  <c r="N301" i="5"/>
  <c r="W302" i="5" s="1"/>
  <c r="T108" i="5"/>
  <c r="T302" i="5"/>
  <c r="O107" i="5"/>
  <c r="O301" i="5"/>
  <c r="X302" i="5" s="1"/>
  <c r="S107" i="5"/>
  <c r="S301" i="5"/>
  <c r="AB302" i="5" s="1"/>
  <c r="R107" i="5"/>
  <c r="R301" i="5"/>
  <c r="Q107" i="5"/>
  <c r="Q301" i="5"/>
  <c r="Z302" i="5" s="1"/>
  <c r="F170" i="5"/>
  <c r="F300" i="5" s="1"/>
  <c r="C170" i="5"/>
  <c r="C300" i="5" s="1"/>
  <c r="E170" i="5"/>
  <c r="E300" i="5" s="1"/>
  <c r="I171" i="5"/>
  <c r="I301" i="5" s="1"/>
  <c r="G170" i="5"/>
  <c r="G300" i="5" s="1"/>
  <c r="G235" i="5"/>
  <c r="F235" i="5"/>
  <c r="I235" i="5"/>
  <c r="J234" i="5"/>
  <c r="C235" i="5"/>
  <c r="D235" i="5"/>
  <c r="E235" i="5"/>
  <c r="I106" i="5"/>
  <c r="C106" i="5"/>
  <c r="J105" i="5"/>
  <c r="G106" i="5"/>
  <c r="E106" i="5"/>
  <c r="H235" i="5"/>
  <c r="B235" i="5"/>
  <c r="F106" i="5"/>
  <c r="H106" i="5"/>
  <c r="D106" i="5"/>
  <c r="J169" i="5"/>
  <c r="B106" i="5"/>
  <c r="BK302" i="5" l="1"/>
  <c r="AP170" i="5"/>
  <c r="BG108" i="5"/>
  <c r="AH303" i="5"/>
  <c r="AQ304" i="5" s="1"/>
  <c r="BP108" i="5"/>
  <c r="BP109" i="5" s="1"/>
  <c r="AJ108" i="5"/>
  <c r="AS171" i="5" s="1"/>
  <c r="AO232" i="5"/>
  <c r="AX109" i="5" s="1"/>
  <c r="BH303" i="5"/>
  <c r="AL303" i="5"/>
  <c r="BB302" i="5"/>
  <c r="BK108" i="5"/>
  <c r="BT109" i="5" s="1"/>
  <c r="AT232" i="5"/>
  <c r="BB108" i="5"/>
  <c r="AC303" i="5"/>
  <c r="AB108" i="5"/>
  <c r="BC108" i="5"/>
  <c r="AY108" i="5"/>
  <c r="AS302" i="5"/>
  <c r="BA303" i="5"/>
  <c r="AS232" i="5"/>
  <c r="V109" i="5"/>
  <c r="BL108" i="5"/>
  <c r="AE109" i="5"/>
  <c r="BJ303" i="5"/>
  <c r="AU303" i="5"/>
  <c r="BD304" i="5" s="1"/>
  <c r="AT170" i="5"/>
  <c r="AK108" i="5"/>
  <c r="AT303" i="5"/>
  <c r="BV108" i="5"/>
  <c r="BV109" i="5" s="1"/>
  <c r="AJ302" i="5"/>
  <c r="V303" i="5"/>
  <c r="AE304" i="5" s="1"/>
  <c r="AO303" i="5"/>
  <c r="AA302" i="5"/>
  <c r="BS109" i="5"/>
  <c r="BG303" i="5"/>
  <c r="AH109" i="5"/>
  <c r="AQ234" i="5" s="1"/>
  <c r="Y303" i="5"/>
  <c r="BM304" i="5"/>
  <c r="AR303" i="5"/>
  <c r="BA304" i="5" s="1"/>
  <c r="AG108" i="5"/>
  <c r="AP171" i="5" s="1"/>
  <c r="BI110" i="5"/>
  <c r="BA109" i="5"/>
  <c r="AP232" i="5"/>
  <c r="X108" i="5"/>
  <c r="BR110" i="5"/>
  <c r="BF109" i="5"/>
  <c r="AQ171" i="5"/>
  <c r="BC303" i="5"/>
  <c r="BC304" i="5" s="1"/>
  <c r="AO171" i="5"/>
  <c r="AN171" i="5"/>
  <c r="AN233" i="5"/>
  <c r="AU171" i="5"/>
  <c r="AZ304" i="5"/>
  <c r="AW109" i="5"/>
  <c r="AA108" i="5"/>
  <c r="AJ109" i="5" s="1"/>
  <c r="BI304" i="5"/>
  <c r="AP303" i="5"/>
  <c r="AX303" i="5"/>
  <c r="BO109" i="5"/>
  <c r="AU233" i="5"/>
  <c r="AW304" i="5"/>
  <c r="Y109" i="5"/>
  <c r="AN304" i="5"/>
  <c r="AZ110" i="5"/>
  <c r="BF304" i="5"/>
  <c r="AL109" i="5"/>
  <c r="BU108" i="5"/>
  <c r="AF109" i="5"/>
  <c r="AK303" i="5"/>
  <c r="AY303" i="5"/>
  <c r="AG303" i="5"/>
  <c r="BH108" i="5"/>
  <c r="BG109" i="5"/>
  <c r="AI303" i="5"/>
  <c r="AF303" i="5"/>
  <c r="BK303" i="5"/>
  <c r="BJ109" i="5"/>
  <c r="AR171" i="5"/>
  <c r="BD109" i="5"/>
  <c r="BM109" i="5"/>
  <c r="AR233" i="5"/>
  <c r="B171" i="5"/>
  <c r="B301" i="5" s="1"/>
  <c r="H171" i="5"/>
  <c r="H301" i="5" s="1"/>
  <c r="Z108" i="5"/>
  <c r="AI109" i="5" s="1"/>
  <c r="AC109" i="5"/>
  <c r="D171" i="5"/>
  <c r="D301" i="5" s="1"/>
  <c r="C172" i="5"/>
  <c r="C302" i="5" s="1"/>
  <c r="J300" i="5"/>
  <c r="N79" i="5" s="1"/>
  <c r="T109" i="5"/>
  <c r="T303" i="5"/>
  <c r="S108" i="5"/>
  <c r="S302" i="5"/>
  <c r="AB303" i="5" s="1"/>
  <c r="Q108" i="5"/>
  <c r="Q302" i="5"/>
  <c r="Z303" i="5" s="1"/>
  <c r="N108" i="5"/>
  <c r="W109" i="5" s="1"/>
  <c r="N302" i="5"/>
  <c r="W303" i="5" s="1"/>
  <c r="O108" i="5"/>
  <c r="O302" i="5"/>
  <c r="X303" i="5" s="1"/>
  <c r="R108" i="5"/>
  <c r="R302" i="5"/>
  <c r="M109" i="5"/>
  <c r="M303" i="5"/>
  <c r="P109" i="5"/>
  <c r="P303" i="5"/>
  <c r="F171" i="5"/>
  <c r="F301" i="5" s="1"/>
  <c r="F172" i="5"/>
  <c r="F302" i="5" s="1"/>
  <c r="C171" i="5"/>
  <c r="C301" i="5" s="1"/>
  <c r="D172" i="5"/>
  <c r="D302" i="5" s="1"/>
  <c r="H172" i="5"/>
  <c r="H302" i="5" s="1"/>
  <c r="E171" i="5"/>
  <c r="E301" i="5" s="1"/>
  <c r="I172" i="5"/>
  <c r="I302" i="5" s="1"/>
  <c r="G171" i="5"/>
  <c r="G301" i="5" s="1"/>
  <c r="G236" i="5"/>
  <c r="I237" i="5"/>
  <c r="I236" i="5"/>
  <c r="J235" i="5"/>
  <c r="H107" i="5"/>
  <c r="D107" i="5"/>
  <c r="J170" i="5"/>
  <c r="H236" i="5"/>
  <c r="I107" i="5"/>
  <c r="J106" i="5"/>
  <c r="E107" i="5"/>
  <c r="C107" i="5"/>
  <c r="C236" i="5"/>
  <c r="B236" i="5"/>
  <c r="F236" i="5"/>
  <c r="B107" i="5"/>
  <c r="F107" i="5"/>
  <c r="G107" i="5"/>
  <c r="E236" i="5"/>
  <c r="D236" i="5"/>
  <c r="AT233" i="5" l="1"/>
  <c r="AO233" i="5"/>
  <c r="AL304" i="5"/>
  <c r="AH304" i="5"/>
  <c r="AQ305" i="5" s="1"/>
  <c r="AC304" i="5"/>
  <c r="BK109" i="5"/>
  <c r="BT110" i="5" s="1"/>
  <c r="BB303" i="5"/>
  <c r="BK304" i="5" s="1"/>
  <c r="AB109" i="5"/>
  <c r="AN172" i="5"/>
  <c r="BB109" i="5"/>
  <c r="BC109" i="5"/>
  <c r="BL109" i="5"/>
  <c r="AS233" i="5"/>
  <c r="AS234" i="5" s="1"/>
  <c r="AO304" i="5"/>
  <c r="AY109" i="5"/>
  <c r="BU109" i="5"/>
  <c r="BH109" i="5"/>
  <c r="AS303" i="5"/>
  <c r="BJ304" i="5"/>
  <c r="BJ305" i="5" s="1"/>
  <c r="AT304" i="5"/>
  <c r="BC305" i="5" s="1"/>
  <c r="AQ172" i="5"/>
  <c r="AU304" i="5"/>
  <c r="AU305" i="5" s="1"/>
  <c r="BM305" i="5"/>
  <c r="V110" i="5"/>
  <c r="BR111" i="5"/>
  <c r="AU234" i="5"/>
  <c r="AE110" i="5"/>
  <c r="AK109" i="5"/>
  <c r="AT234" i="5" s="1"/>
  <c r="AN234" i="5"/>
  <c r="AG109" i="5"/>
  <c r="AP172" i="5" s="1"/>
  <c r="AA303" i="5"/>
  <c r="BO110" i="5"/>
  <c r="AT171" i="5"/>
  <c r="BJ110" i="5"/>
  <c r="BF110" i="5"/>
  <c r="V304" i="5"/>
  <c r="AE305" i="5" s="1"/>
  <c r="BA110" i="5"/>
  <c r="AR304" i="5"/>
  <c r="BA305" i="5" s="1"/>
  <c r="AH110" i="5"/>
  <c r="AX304" i="5"/>
  <c r="AJ303" i="5"/>
  <c r="BG110" i="5"/>
  <c r="AP233" i="5"/>
  <c r="AW110" i="5"/>
  <c r="Y304" i="5"/>
  <c r="BG304" i="5"/>
  <c r="BF305" i="5"/>
  <c r="BI111" i="5"/>
  <c r="X109" i="5"/>
  <c r="AS172" i="5"/>
  <c r="BL304" i="5"/>
  <c r="BL305" i="5" s="1"/>
  <c r="AO172" i="5"/>
  <c r="BI305" i="5"/>
  <c r="AX110" i="5"/>
  <c r="BG111" i="5" s="1"/>
  <c r="AP304" i="5"/>
  <c r="Y110" i="5"/>
  <c r="AA109" i="5"/>
  <c r="AJ110" i="5" s="1"/>
  <c r="AW305" i="5"/>
  <c r="AU172" i="5"/>
  <c r="AN305" i="5"/>
  <c r="AZ111" i="5"/>
  <c r="BD110" i="5"/>
  <c r="AF110" i="5"/>
  <c r="AO234" i="5"/>
  <c r="AZ305" i="5"/>
  <c r="AY304" i="5"/>
  <c r="BH304" i="5"/>
  <c r="AC110" i="5"/>
  <c r="AF304" i="5"/>
  <c r="BP110" i="5"/>
  <c r="BS110" i="5"/>
  <c r="AI304" i="5"/>
  <c r="AG304" i="5"/>
  <c r="AK304" i="5"/>
  <c r="AL305" i="5"/>
  <c r="BQ109" i="5"/>
  <c r="AL110" i="5"/>
  <c r="AR234" i="5"/>
  <c r="BM110" i="5"/>
  <c r="BV110" i="5"/>
  <c r="AR172" i="5"/>
  <c r="Z109" i="5"/>
  <c r="AI110" i="5" s="1"/>
  <c r="B172" i="5"/>
  <c r="B302" i="5" s="1"/>
  <c r="J301" i="5"/>
  <c r="N109" i="5"/>
  <c r="W110" i="5" s="1"/>
  <c r="N303" i="5"/>
  <c r="W304" i="5" s="1"/>
  <c r="M110" i="5"/>
  <c r="M304" i="5"/>
  <c r="Q109" i="5"/>
  <c r="Q303" i="5"/>
  <c r="Z304" i="5" s="1"/>
  <c r="T110" i="5"/>
  <c r="T304" i="5"/>
  <c r="S109" i="5"/>
  <c r="S303" i="5"/>
  <c r="AB304" i="5" s="1"/>
  <c r="R109" i="5"/>
  <c r="R303" i="5"/>
  <c r="P110" i="5"/>
  <c r="P304" i="5"/>
  <c r="O109" i="5"/>
  <c r="O303" i="5"/>
  <c r="X304" i="5" s="1"/>
  <c r="H173" i="5"/>
  <c r="H303" i="5" s="1"/>
  <c r="D173" i="5"/>
  <c r="D303" i="5" s="1"/>
  <c r="I173" i="5"/>
  <c r="I303" i="5" s="1"/>
  <c r="E172" i="5"/>
  <c r="E302" i="5" s="1"/>
  <c r="G172" i="5"/>
  <c r="G302" i="5" s="1"/>
  <c r="B173" i="5"/>
  <c r="G237" i="5"/>
  <c r="I238" i="5"/>
  <c r="D237" i="5"/>
  <c r="E108" i="5"/>
  <c r="J107" i="5"/>
  <c r="B237" i="5"/>
  <c r="G108" i="5"/>
  <c r="I108" i="5"/>
  <c r="F108" i="5"/>
  <c r="B108" i="5"/>
  <c r="C108" i="5"/>
  <c r="J171" i="5"/>
  <c r="H108" i="5"/>
  <c r="J236" i="5"/>
  <c r="E237" i="5"/>
  <c r="F237" i="5"/>
  <c r="C237" i="5"/>
  <c r="H237" i="5"/>
  <c r="D108" i="5"/>
  <c r="AH305" i="5" l="1"/>
  <c r="AC305" i="5"/>
  <c r="BU110" i="5"/>
  <c r="BB304" i="5"/>
  <c r="BK305" i="5" s="1"/>
  <c r="BD305" i="5"/>
  <c r="BD306" i="5" s="1"/>
  <c r="V111" i="5"/>
  <c r="AB110" i="5"/>
  <c r="BL110" i="5"/>
  <c r="BB110" i="5"/>
  <c r="BK110" i="5"/>
  <c r="BT111" i="5" s="1"/>
  <c r="BC110" i="5"/>
  <c r="BC111" i="5" s="1"/>
  <c r="AG110" i="5"/>
  <c r="AP173" i="5" s="1"/>
  <c r="AS304" i="5"/>
  <c r="AY110" i="5"/>
  <c r="AN235" i="5"/>
  <c r="BH110" i="5"/>
  <c r="BD111" i="5"/>
  <c r="AX305" i="5"/>
  <c r="AT305" i="5"/>
  <c r="BC306" i="5" s="1"/>
  <c r="BR112" i="5"/>
  <c r="AW111" i="5"/>
  <c r="AE111" i="5"/>
  <c r="AE112" i="5" s="1"/>
  <c r="BP111" i="5"/>
  <c r="BP112" i="5" s="1"/>
  <c r="BQ110" i="5"/>
  <c r="BQ111" i="5" s="1"/>
  <c r="AQ173" i="5"/>
  <c r="BI112" i="5"/>
  <c r="AN173" i="5"/>
  <c r="BO111" i="5"/>
  <c r="AK110" i="5"/>
  <c r="AT235" i="5" s="1"/>
  <c r="AT172" i="5"/>
  <c r="AA304" i="5"/>
  <c r="AS173" i="5"/>
  <c r="BJ111" i="5"/>
  <c r="BS111" i="5"/>
  <c r="AP234" i="5"/>
  <c r="BF111" i="5"/>
  <c r="BG305" i="5"/>
  <c r="AP305" i="5"/>
  <c r="AH111" i="5"/>
  <c r="V305" i="5"/>
  <c r="AE306" i="5" s="1"/>
  <c r="AQ235" i="5"/>
  <c r="BF306" i="5"/>
  <c r="AJ304" i="5"/>
  <c r="X110" i="5"/>
  <c r="Y305" i="5"/>
  <c r="AH306" i="5" s="1"/>
  <c r="AX111" i="5"/>
  <c r="BG112" i="5" s="1"/>
  <c r="AN306" i="5"/>
  <c r="AY305" i="5"/>
  <c r="Y111" i="5"/>
  <c r="AO173" i="5"/>
  <c r="AF111" i="5"/>
  <c r="BM111" i="5"/>
  <c r="AA110" i="5"/>
  <c r="AJ111" i="5" s="1"/>
  <c r="AS235" i="5"/>
  <c r="BJ306" i="5"/>
  <c r="AW306" i="5"/>
  <c r="AO235" i="5"/>
  <c r="BL306" i="5"/>
  <c r="BH305" i="5"/>
  <c r="BV111" i="5"/>
  <c r="AU306" i="5"/>
  <c r="AC111" i="5"/>
  <c r="AI305" i="5"/>
  <c r="AR305" i="5"/>
  <c r="AL306" i="5"/>
  <c r="AF305" i="5"/>
  <c r="AZ306" i="5"/>
  <c r="BI306" i="5"/>
  <c r="AK305" i="5"/>
  <c r="AQ306" i="5"/>
  <c r="AO305" i="5"/>
  <c r="AG305" i="5"/>
  <c r="AR173" i="5"/>
  <c r="AR235" i="5"/>
  <c r="AL111" i="5"/>
  <c r="AU235" i="5"/>
  <c r="BA111" i="5"/>
  <c r="AU173" i="5"/>
  <c r="Z110" i="5"/>
  <c r="AI111" i="5" s="1"/>
  <c r="C173" i="5"/>
  <c r="C303" i="5" s="1"/>
  <c r="B303" i="5"/>
  <c r="J302" i="5"/>
  <c r="S110" i="5"/>
  <c r="S304" i="5"/>
  <c r="AB305" i="5" s="1"/>
  <c r="P111" i="5"/>
  <c r="P305" i="5"/>
  <c r="N110" i="5"/>
  <c r="W111" i="5" s="1"/>
  <c r="N304" i="5"/>
  <c r="W305" i="5" s="1"/>
  <c r="Q110" i="5"/>
  <c r="Q304" i="5"/>
  <c r="Z305" i="5" s="1"/>
  <c r="F173" i="5"/>
  <c r="F303" i="5" s="1"/>
  <c r="T111" i="5"/>
  <c r="T305" i="5"/>
  <c r="AC306" i="5" s="1"/>
  <c r="O110" i="5"/>
  <c r="O304" i="5"/>
  <c r="X305" i="5" s="1"/>
  <c r="R110" i="5"/>
  <c r="R304" i="5"/>
  <c r="M111" i="5"/>
  <c r="M305" i="5"/>
  <c r="I174" i="5"/>
  <c r="I304" i="5" s="1"/>
  <c r="F174" i="5"/>
  <c r="F304" i="5" s="1"/>
  <c r="E173" i="5"/>
  <c r="E303" i="5" s="1"/>
  <c r="C174" i="5"/>
  <c r="C304" i="5" s="1"/>
  <c r="H174" i="5"/>
  <c r="H304" i="5" s="1"/>
  <c r="G173" i="5"/>
  <c r="G303" i="5" s="1"/>
  <c r="B174" i="5"/>
  <c r="G238" i="5"/>
  <c r="I239" i="5"/>
  <c r="J237" i="5"/>
  <c r="D109" i="5"/>
  <c r="J108" i="5"/>
  <c r="I109" i="5"/>
  <c r="B238" i="5"/>
  <c r="E238" i="5"/>
  <c r="C109" i="5"/>
  <c r="C238" i="5"/>
  <c r="F109" i="5"/>
  <c r="G109" i="5"/>
  <c r="J172" i="5"/>
  <c r="E109" i="5"/>
  <c r="D238" i="5"/>
  <c r="H238" i="5"/>
  <c r="F238" i="5"/>
  <c r="H109" i="5"/>
  <c r="B109" i="5"/>
  <c r="BU111" i="5" l="1"/>
  <c r="BG306" i="5"/>
  <c r="BM306" i="5"/>
  <c r="BH111" i="5"/>
  <c r="AY111" i="5"/>
  <c r="V112" i="5"/>
  <c r="BB305" i="5"/>
  <c r="BK306" i="5" s="1"/>
  <c r="AN236" i="5"/>
  <c r="AN237" i="5" s="1"/>
  <c r="AB111" i="5"/>
  <c r="AG111" i="5"/>
  <c r="BL111" i="5"/>
  <c r="BL112" i="5" s="1"/>
  <c r="BK111" i="5"/>
  <c r="BT112" i="5" s="1"/>
  <c r="BB111" i="5"/>
  <c r="BB112" i="5" s="1"/>
  <c r="AW112" i="5"/>
  <c r="AH112" i="5"/>
  <c r="BR113" i="5"/>
  <c r="BM112" i="5"/>
  <c r="AS174" i="5"/>
  <c r="BO112" i="5"/>
  <c r="AQ174" i="5"/>
  <c r="BF112" i="5"/>
  <c r="BH306" i="5"/>
  <c r="AN174" i="5"/>
  <c r="AN175" i="5" s="1"/>
  <c r="AP235" i="5"/>
  <c r="AP236" i="5" s="1"/>
  <c r="AY306" i="5"/>
  <c r="BF307" i="5"/>
  <c r="AA305" i="5"/>
  <c r="BV112" i="5"/>
  <c r="AO236" i="5"/>
  <c r="AJ305" i="5"/>
  <c r="BS112" i="5"/>
  <c r="BU112" i="5"/>
  <c r="AS305" i="5"/>
  <c r="BC112" i="5"/>
  <c r="AT173" i="5"/>
  <c r="AK111" i="5"/>
  <c r="AT236" i="5" s="1"/>
  <c r="V306" i="5"/>
  <c r="AE307" i="5" s="1"/>
  <c r="AQ236" i="5"/>
  <c r="AZ112" i="5"/>
  <c r="BI113" i="5" s="1"/>
  <c r="AE113" i="5"/>
  <c r="X111" i="5"/>
  <c r="AG112" i="5" s="1"/>
  <c r="Y306" i="5"/>
  <c r="AH307" i="5" s="1"/>
  <c r="AF112" i="5"/>
  <c r="AX112" i="5"/>
  <c r="AO174" i="5"/>
  <c r="Y112" i="5"/>
  <c r="AS236" i="5"/>
  <c r="AA111" i="5"/>
  <c r="AJ112" i="5" s="1"/>
  <c r="BP113" i="5"/>
  <c r="BD307" i="5"/>
  <c r="AW307" i="5"/>
  <c r="BM307" i="5"/>
  <c r="AP174" i="5"/>
  <c r="BI307" i="5"/>
  <c r="AC112" i="5"/>
  <c r="BA112" i="5"/>
  <c r="AZ307" i="5"/>
  <c r="AL112" i="5"/>
  <c r="AF306" i="5"/>
  <c r="AG306" i="5"/>
  <c r="AP306" i="5"/>
  <c r="AR306" i="5"/>
  <c r="BA306" i="5"/>
  <c r="AI306" i="5"/>
  <c r="BL307" i="5"/>
  <c r="AO306" i="5"/>
  <c r="AQ307" i="5"/>
  <c r="AK306" i="5"/>
  <c r="AL307" i="5"/>
  <c r="AX306" i="5"/>
  <c r="AN307" i="5"/>
  <c r="AU307" i="5"/>
  <c r="AT306" i="5"/>
  <c r="BC307" i="5" s="1"/>
  <c r="BJ112" i="5"/>
  <c r="AU174" i="5"/>
  <c r="AR236" i="5"/>
  <c r="AU236" i="5"/>
  <c r="BD112" i="5"/>
  <c r="AR174" i="5"/>
  <c r="BQ112" i="5"/>
  <c r="Z111" i="5"/>
  <c r="AI112" i="5" s="1"/>
  <c r="J303" i="5"/>
  <c r="B304" i="5"/>
  <c r="D174" i="5"/>
  <c r="D304" i="5" s="1"/>
  <c r="P112" i="5"/>
  <c r="P306" i="5"/>
  <c r="S111" i="5"/>
  <c r="S305" i="5"/>
  <c r="AB306" i="5" s="1"/>
  <c r="N111" i="5"/>
  <c r="W112" i="5" s="1"/>
  <c r="N305" i="5"/>
  <c r="W306" i="5" s="1"/>
  <c r="Q111" i="5"/>
  <c r="Q305" i="5"/>
  <c r="Z306" i="5" s="1"/>
  <c r="R111" i="5"/>
  <c r="R305" i="5"/>
  <c r="M112" i="5"/>
  <c r="V113" i="5" s="1"/>
  <c r="M306" i="5"/>
  <c r="O111" i="5"/>
  <c r="O305" i="5"/>
  <c r="X306" i="5" s="1"/>
  <c r="T112" i="5"/>
  <c r="T306" i="5"/>
  <c r="AC307" i="5" s="1"/>
  <c r="E174" i="5"/>
  <c r="E304" i="5" s="1"/>
  <c r="H175" i="5"/>
  <c r="H305" i="5" s="1"/>
  <c r="C175" i="5"/>
  <c r="C305" i="5" s="1"/>
  <c r="I175" i="5"/>
  <c r="I305" i="5" s="1"/>
  <c r="G174" i="5"/>
  <c r="G304" i="5" s="1"/>
  <c r="B175" i="5"/>
  <c r="G239" i="5"/>
  <c r="J173" i="5"/>
  <c r="J109" i="5"/>
  <c r="J238" i="5"/>
  <c r="B110" i="5"/>
  <c r="D239" i="5"/>
  <c r="G110" i="5"/>
  <c r="F239" i="5"/>
  <c r="F110" i="5"/>
  <c r="H110" i="5"/>
  <c r="B239" i="5"/>
  <c r="I110" i="5"/>
  <c r="H239" i="5"/>
  <c r="E110" i="5"/>
  <c r="C239" i="5"/>
  <c r="D110" i="5"/>
  <c r="C110" i="5"/>
  <c r="E239" i="5"/>
  <c r="BB306" i="5" l="1"/>
  <c r="BF113" i="5"/>
  <c r="BH112" i="5"/>
  <c r="AW113" i="5"/>
  <c r="BF114" i="5" s="1"/>
  <c r="AB112" i="5"/>
  <c r="BR114" i="5"/>
  <c r="V307" i="5"/>
  <c r="AE308" i="5" s="1"/>
  <c r="BK112" i="5"/>
  <c r="BK113" i="5" s="1"/>
  <c r="BO113" i="5"/>
  <c r="AY112" i="5"/>
  <c r="AY113" i="5" s="1"/>
  <c r="BU113" i="5"/>
  <c r="BL113" i="5"/>
  <c r="AH113" i="5"/>
  <c r="AQ175" i="5"/>
  <c r="AS175" i="5"/>
  <c r="BV113" i="5"/>
  <c r="BM308" i="5"/>
  <c r="BF308" i="5"/>
  <c r="AX113" i="5"/>
  <c r="AJ306" i="5"/>
  <c r="BH307" i="5"/>
  <c r="Y307" i="5"/>
  <c r="AH308" i="5" s="1"/>
  <c r="AA306" i="5"/>
  <c r="X112" i="5"/>
  <c r="AG113" i="5" s="1"/>
  <c r="AS306" i="5"/>
  <c r="BB307" i="5" s="1"/>
  <c r="AE114" i="5"/>
  <c r="AN238" i="5"/>
  <c r="AN176" i="5"/>
  <c r="AZ113" i="5"/>
  <c r="BI114" i="5" s="1"/>
  <c r="AK112" i="5"/>
  <c r="AT237" i="5" s="1"/>
  <c r="BK307" i="5"/>
  <c r="BC113" i="5"/>
  <c r="AT174" i="5"/>
  <c r="AO175" i="5"/>
  <c r="AQ237" i="5"/>
  <c r="AF113" i="5"/>
  <c r="AO237" i="5"/>
  <c r="BI308" i="5"/>
  <c r="BG113" i="5"/>
  <c r="AS237" i="5"/>
  <c r="Y113" i="5"/>
  <c r="BB113" i="5"/>
  <c r="AA112" i="5"/>
  <c r="AJ113" i="5" s="1"/>
  <c r="BD308" i="5"/>
  <c r="AC113" i="5"/>
  <c r="AW308" i="5"/>
  <c r="AP237" i="5"/>
  <c r="AL113" i="5"/>
  <c r="AU237" i="5"/>
  <c r="AO307" i="5"/>
  <c r="AU175" i="5"/>
  <c r="AP175" i="5"/>
  <c r="BJ113" i="5"/>
  <c r="BL308" i="5"/>
  <c r="AQ308" i="5"/>
  <c r="AZ308" i="5"/>
  <c r="AR307" i="5"/>
  <c r="AL308" i="5"/>
  <c r="AI307" i="5"/>
  <c r="AK307" i="5"/>
  <c r="AT307" i="5"/>
  <c r="AP307" i="5"/>
  <c r="AY307" i="5"/>
  <c r="AF307" i="5"/>
  <c r="AU308" i="5"/>
  <c r="AU309" i="5" s="1"/>
  <c r="BA307" i="5"/>
  <c r="BJ307" i="5"/>
  <c r="AG307" i="5"/>
  <c r="AN308" i="5"/>
  <c r="AX307" i="5"/>
  <c r="BG307" i="5"/>
  <c r="BQ113" i="5"/>
  <c r="AR237" i="5"/>
  <c r="AR175" i="5"/>
  <c r="BA113" i="5"/>
  <c r="BD113" i="5"/>
  <c r="BM113" i="5"/>
  <c r="BS113" i="5"/>
  <c r="Z112" i="5"/>
  <c r="F175" i="5"/>
  <c r="F305" i="5" s="1"/>
  <c r="B305" i="5"/>
  <c r="D175" i="5"/>
  <c r="D305" i="5" s="1"/>
  <c r="J304" i="5"/>
  <c r="M113" i="5"/>
  <c r="V114" i="5" s="1"/>
  <c r="M307" i="5"/>
  <c r="O112" i="5"/>
  <c r="O306" i="5"/>
  <c r="X307" i="5" s="1"/>
  <c r="P113" i="5"/>
  <c r="P307" i="5"/>
  <c r="S112" i="5"/>
  <c r="S306" i="5"/>
  <c r="AB307" i="5" s="1"/>
  <c r="T113" i="5"/>
  <c r="T307" i="5"/>
  <c r="AC308" i="5" s="1"/>
  <c r="R112" i="5"/>
  <c r="R306" i="5"/>
  <c r="N112" i="5"/>
  <c r="W113" i="5" s="1"/>
  <c r="N306" i="5"/>
  <c r="W307" i="5" s="1"/>
  <c r="Q112" i="5"/>
  <c r="Q306" i="5"/>
  <c r="Z307" i="5" s="1"/>
  <c r="C176" i="5"/>
  <c r="C306" i="5" s="1"/>
  <c r="F176" i="5"/>
  <c r="F306" i="5" s="1"/>
  <c r="I176" i="5"/>
  <c r="I306" i="5" s="1"/>
  <c r="E175" i="5"/>
  <c r="E305" i="5" s="1"/>
  <c r="H176" i="5"/>
  <c r="H306" i="5" s="1"/>
  <c r="G175" i="5"/>
  <c r="G305" i="5" s="1"/>
  <c r="B176" i="5"/>
  <c r="G240" i="5"/>
  <c r="I240" i="5"/>
  <c r="J239" i="5"/>
  <c r="H80" i="5" s="1"/>
  <c r="C111" i="5"/>
  <c r="I111" i="5"/>
  <c r="B240" i="5"/>
  <c r="D240" i="5"/>
  <c r="E240" i="5"/>
  <c r="D111" i="5"/>
  <c r="H111" i="5"/>
  <c r="F111" i="5"/>
  <c r="G111" i="5"/>
  <c r="J110" i="5"/>
  <c r="J174" i="5"/>
  <c r="C80" i="5" s="1"/>
  <c r="E111" i="5"/>
  <c r="F240" i="5"/>
  <c r="B111" i="5"/>
  <c r="H240" i="5"/>
  <c r="C240" i="5"/>
  <c r="BT113" i="5" l="1"/>
  <c r="AW114" i="5"/>
  <c r="BO114" i="5"/>
  <c r="AB113" i="5"/>
  <c r="BR115" i="5"/>
  <c r="V308" i="5"/>
  <c r="BH113" i="5"/>
  <c r="BQ114" i="5" s="1"/>
  <c r="BU114" i="5"/>
  <c r="BL114" i="5"/>
  <c r="Y308" i="5"/>
  <c r="AQ176" i="5"/>
  <c r="AS307" i="5"/>
  <c r="BB308" i="5" s="1"/>
  <c r="AF114" i="5"/>
  <c r="AQ238" i="5"/>
  <c r="BM309" i="5"/>
  <c r="AH114" i="5"/>
  <c r="BG114" i="5"/>
  <c r="BF309" i="5"/>
  <c r="AJ307" i="5"/>
  <c r="AA307" i="5"/>
  <c r="X113" i="5"/>
  <c r="AG114" i="5" s="1"/>
  <c r="BO115" i="5"/>
  <c r="AO176" i="5"/>
  <c r="AE115" i="5"/>
  <c r="AO238" i="5"/>
  <c r="AO239" i="5" s="1"/>
  <c r="AN239" i="5"/>
  <c r="AX114" i="5"/>
  <c r="AZ114" i="5"/>
  <c r="AZ115" i="5" s="1"/>
  <c r="BK308" i="5"/>
  <c r="AN177" i="5"/>
  <c r="AT175" i="5"/>
  <c r="BC114" i="5"/>
  <c r="AK113" i="5"/>
  <c r="BF115" i="5"/>
  <c r="BP114" i="5"/>
  <c r="AQ239" i="5"/>
  <c r="Y114" i="5"/>
  <c r="AS238" i="5"/>
  <c r="BB114" i="5"/>
  <c r="BK114" i="5"/>
  <c r="AC114" i="5"/>
  <c r="AW115" i="5"/>
  <c r="AW116" i="5" s="1"/>
  <c r="AL114" i="5"/>
  <c r="AP238" i="5"/>
  <c r="BT114" i="5"/>
  <c r="AS176" i="5"/>
  <c r="AW309" i="5"/>
  <c r="BF310" i="5" s="1"/>
  <c r="BD114" i="5"/>
  <c r="AA113" i="5"/>
  <c r="AJ114" i="5" s="1"/>
  <c r="AQ309" i="5"/>
  <c r="AU176" i="5"/>
  <c r="AY114" i="5"/>
  <c r="BS114" i="5"/>
  <c r="AU238" i="5"/>
  <c r="BA308" i="5"/>
  <c r="AP176" i="5"/>
  <c r="AX308" i="5"/>
  <c r="AT308" i="5"/>
  <c r="BA114" i="5"/>
  <c r="AP308" i="5"/>
  <c r="AY308" i="5"/>
  <c r="BH308" i="5"/>
  <c r="BJ308" i="5"/>
  <c r="AF308" i="5"/>
  <c r="AO308" i="5"/>
  <c r="AE309" i="5"/>
  <c r="AI308" i="5"/>
  <c r="BC308" i="5"/>
  <c r="AR308" i="5"/>
  <c r="AK308" i="5"/>
  <c r="AZ309" i="5"/>
  <c r="BI309" i="5"/>
  <c r="BG308" i="5"/>
  <c r="AL309" i="5"/>
  <c r="BD309" i="5"/>
  <c r="AH309" i="5"/>
  <c r="AN309" i="5"/>
  <c r="Z113" i="5"/>
  <c r="AG308" i="5"/>
  <c r="BJ114" i="5"/>
  <c r="BM114" i="5"/>
  <c r="BV114" i="5"/>
  <c r="AI113" i="5"/>
  <c r="D177" i="5"/>
  <c r="D307" i="5" s="1"/>
  <c r="J305" i="5"/>
  <c r="B306" i="5"/>
  <c r="M114" i="5"/>
  <c r="V115" i="5" s="1"/>
  <c r="M308" i="5"/>
  <c r="V309" i="5" s="1"/>
  <c r="R113" i="5"/>
  <c r="R307" i="5"/>
  <c r="Q113" i="5"/>
  <c r="Q307" i="5"/>
  <c r="Z308" i="5" s="1"/>
  <c r="T114" i="5"/>
  <c r="T308" i="5"/>
  <c r="AC309" i="5" s="1"/>
  <c r="S113" i="5"/>
  <c r="AB114" i="5" s="1"/>
  <c r="S307" i="5"/>
  <c r="AB308" i="5" s="1"/>
  <c r="O113" i="5"/>
  <c r="O307" i="5"/>
  <c r="X308" i="5" s="1"/>
  <c r="N113" i="5"/>
  <c r="W114" i="5" s="1"/>
  <c r="N307" i="5"/>
  <c r="W308" i="5" s="1"/>
  <c r="P114" i="5"/>
  <c r="P308" i="5"/>
  <c r="Y309" i="5" s="1"/>
  <c r="C177" i="5"/>
  <c r="C307" i="5" s="1"/>
  <c r="D176" i="5"/>
  <c r="D306" i="5" s="1"/>
  <c r="C92" i="5"/>
  <c r="C86" i="5"/>
  <c r="I177" i="5"/>
  <c r="I307" i="5" s="1"/>
  <c r="F177" i="5"/>
  <c r="F307" i="5" s="1"/>
  <c r="H177" i="5"/>
  <c r="H307" i="5" s="1"/>
  <c r="E176" i="5"/>
  <c r="E306" i="5" s="1"/>
  <c r="G176" i="5"/>
  <c r="G306" i="5" s="1"/>
  <c r="B177" i="5"/>
  <c r="G241" i="5"/>
  <c r="I242" i="5"/>
  <c r="I241" i="5"/>
  <c r="J240" i="5"/>
  <c r="C241" i="5"/>
  <c r="B241" i="5"/>
  <c r="I112" i="5"/>
  <c r="H112" i="5"/>
  <c r="J175" i="5"/>
  <c r="J111" i="5"/>
  <c r="E241" i="5"/>
  <c r="F241" i="5"/>
  <c r="G112" i="5"/>
  <c r="D112" i="5"/>
  <c r="D241" i="5"/>
  <c r="C112" i="5"/>
  <c r="B112" i="5"/>
  <c r="H241" i="5"/>
  <c r="E112" i="5"/>
  <c r="F112" i="5"/>
  <c r="AF115" i="5" l="1"/>
  <c r="BL115" i="5"/>
  <c r="BH114" i="5"/>
  <c r="BH115" i="5" s="1"/>
  <c r="BU115" i="5"/>
  <c r="BU116" i="5" s="1"/>
  <c r="AQ177" i="5"/>
  <c r="AH115" i="5"/>
  <c r="BP115" i="5"/>
  <c r="BG115" i="5"/>
  <c r="BP116" i="5" s="1"/>
  <c r="AO177" i="5"/>
  <c r="AO178" i="5" s="1"/>
  <c r="AS308" i="5"/>
  <c r="BB309" i="5" s="1"/>
  <c r="AA308" i="5"/>
  <c r="AJ308" i="5"/>
  <c r="AJ309" i="5" s="1"/>
  <c r="X114" i="5"/>
  <c r="AG115" i="5" s="1"/>
  <c r="AE116" i="5"/>
  <c r="AN240" i="5"/>
  <c r="AW117" i="5" s="1"/>
  <c r="BF116" i="5"/>
  <c r="BF117" i="5" s="1"/>
  <c r="AN178" i="5"/>
  <c r="AX115" i="5"/>
  <c r="BI115" i="5"/>
  <c r="BR116" i="5" s="1"/>
  <c r="AP239" i="5"/>
  <c r="AP177" i="5"/>
  <c r="BO116" i="5"/>
  <c r="AU177" i="5"/>
  <c r="AZ116" i="5"/>
  <c r="AT176" i="5"/>
  <c r="Y115" i="5"/>
  <c r="AH116" i="5" s="1"/>
  <c r="AU239" i="5"/>
  <c r="AS239" i="5"/>
  <c r="AK114" i="5"/>
  <c r="AT238" i="5"/>
  <c r="AQ240" i="5"/>
  <c r="AL115" i="5"/>
  <c r="AC115" i="5"/>
  <c r="BK115" i="5"/>
  <c r="BB115" i="5"/>
  <c r="BM115" i="5"/>
  <c r="BT115" i="5"/>
  <c r="BA309" i="5"/>
  <c r="AW310" i="5"/>
  <c r="BF311" i="5" s="1"/>
  <c r="AA114" i="5"/>
  <c r="AJ115" i="5" s="1"/>
  <c r="AS177" i="5"/>
  <c r="BD115" i="5"/>
  <c r="AZ310" i="5"/>
  <c r="AY115" i="5"/>
  <c r="BJ309" i="5"/>
  <c r="BG309" i="5"/>
  <c r="AX309" i="5"/>
  <c r="AY309" i="5"/>
  <c r="BJ115" i="5"/>
  <c r="BI310" i="5"/>
  <c r="AO309" i="5"/>
  <c r="AR309" i="5"/>
  <c r="AP309" i="5"/>
  <c r="BV115" i="5"/>
  <c r="BH309" i="5"/>
  <c r="BS115" i="5"/>
  <c r="Z114" i="5"/>
  <c r="BC309" i="5"/>
  <c r="BL309" i="5"/>
  <c r="BK309" i="5"/>
  <c r="BD310" i="5"/>
  <c r="BM310" i="5"/>
  <c r="AH310" i="5"/>
  <c r="AK309" i="5"/>
  <c r="AE310" i="5"/>
  <c r="AI309" i="5"/>
  <c r="AT309" i="5"/>
  <c r="AL310" i="5"/>
  <c r="AU310" i="5"/>
  <c r="AF309" i="5"/>
  <c r="AG309" i="5"/>
  <c r="AI114" i="5"/>
  <c r="AQ310" i="5"/>
  <c r="AN310" i="5"/>
  <c r="AR176" i="5"/>
  <c r="AR238" i="5"/>
  <c r="AO240" i="5"/>
  <c r="J306" i="5"/>
  <c r="B307" i="5"/>
  <c r="S114" i="5"/>
  <c r="AB115" i="5" s="1"/>
  <c r="S308" i="5"/>
  <c r="AB309" i="5" s="1"/>
  <c r="Q114" i="5"/>
  <c r="Q308" i="5"/>
  <c r="Z309" i="5" s="1"/>
  <c r="R114" i="5"/>
  <c r="R308" i="5"/>
  <c r="AA309" i="5" s="1"/>
  <c r="T115" i="5"/>
  <c r="T309" i="5"/>
  <c r="AC310" i="5" s="1"/>
  <c r="F178" i="5"/>
  <c r="F308" i="5" s="1"/>
  <c r="M115" i="5"/>
  <c r="V116" i="5" s="1"/>
  <c r="M309" i="5"/>
  <c r="V310" i="5" s="1"/>
  <c r="N114" i="5"/>
  <c r="W115" i="5" s="1"/>
  <c r="AF116" i="5" s="1"/>
  <c r="N308" i="5"/>
  <c r="W309" i="5" s="1"/>
  <c r="P115" i="5"/>
  <c r="P309" i="5"/>
  <c r="Y310" i="5" s="1"/>
  <c r="O114" i="5"/>
  <c r="O308" i="5"/>
  <c r="X309" i="5" s="1"/>
  <c r="E177" i="5"/>
  <c r="E307" i="5" s="1"/>
  <c r="I178" i="5"/>
  <c r="I308" i="5" s="1"/>
  <c r="B178" i="5"/>
  <c r="G177" i="5"/>
  <c r="G307" i="5" s="1"/>
  <c r="I243" i="5"/>
  <c r="J241" i="5"/>
  <c r="F113" i="5"/>
  <c r="E242" i="5"/>
  <c r="B113" i="5"/>
  <c r="D242" i="5"/>
  <c r="D113" i="5"/>
  <c r="C242" i="5"/>
  <c r="E113" i="5"/>
  <c r="C113" i="5"/>
  <c r="G113" i="5"/>
  <c r="I113" i="5"/>
  <c r="J176" i="5"/>
  <c r="H242" i="5"/>
  <c r="F242" i="5"/>
  <c r="H113" i="5"/>
  <c r="B242" i="5"/>
  <c r="J112" i="5"/>
  <c r="G242" i="5"/>
  <c r="AU178" i="5" l="1"/>
  <c r="BQ115" i="5"/>
  <c r="AQ178" i="5"/>
  <c r="AQ179" i="5" s="1"/>
  <c r="X115" i="5"/>
  <c r="AG116" i="5" s="1"/>
  <c r="BH116" i="5"/>
  <c r="BQ116" i="5"/>
  <c r="BG116" i="5"/>
  <c r="AP178" i="5"/>
  <c r="AP240" i="5"/>
  <c r="AS309" i="5"/>
  <c r="BB310" i="5" s="1"/>
  <c r="AN179" i="5"/>
  <c r="AN241" i="5"/>
  <c r="AW118" i="5" s="1"/>
  <c r="AE117" i="5"/>
  <c r="AN242" i="5" s="1"/>
  <c r="BD116" i="5"/>
  <c r="BO117" i="5"/>
  <c r="BO118" i="5" s="1"/>
  <c r="AX116" i="5"/>
  <c r="AT177" i="5"/>
  <c r="AZ117" i="5"/>
  <c r="BI116" i="5"/>
  <c r="AQ241" i="5"/>
  <c r="AS240" i="5"/>
  <c r="AC116" i="5"/>
  <c r="BB116" i="5"/>
  <c r="Y116" i="5"/>
  <c r="AH117" i="5" s="1"/>
  <c r="BF118" i="5"/>
  <c r="AK115" i="5"/>
  <c r="AL116" i="5"/>
  <c r="AU179" i="5" s="1"/>
  <c r="AU240" i="5"/>
  <c r="AT239" i="5"/>
  <c r="BC115" i="5"/>
  <c r="BT116" i="5"/>
  <c r="BV116" i="5"/>
  <c r="BK116" i="5"/>
  <c r="AA115" i="5"/>
  <c r="AJ116" i="5" s="1"/>
  <c r="BA310" i="5"/>
  <c r="BJ310" i="5"/>
  <c r="AW311" i="5"/>
  <c r="BF312" i="5" s="1"/>
  <c r="AS178" i="5"/>
  <c r="AZ311" i="5"/>
  <c r="BM116" i="5"/>
  <c r="BI311" i="5"/>
  <c r="BQ117" i="5"/>
  <c r="AO310" i="5"/>
  <c r="BS116" i="5"/>
  <c r="BG310" i="5"/>
  <c r="AP310" i="5"/>
  <c r="AX310" i="5"/>
  <c r="AX311" i="5" s="1"/>
  <c r="AY116" i="5"/>
  <c r="BH117" i="5" s="1"/>
  <c r="AY310" i="5"/>
  <c r="BH310" i="5"/>
  <c r="AO241" i="5"/>
  <c r="AT310" i="5"/>
  <c r="BM311" i="5"/>
  <c r="Z115" i="5"/>
  <c r="AI115" i="5"/>
  <c r="BL310" i="5"/>
  <c r="AU311" i="5"/>
  <c r="BP117" i="5"/>
  <c r="AR239" i="5"/>
  <c r="AR177" i="5"/>
  <c r="BK310" i="5"/>
  <c r="AI310" i="5"/>
  <c r="AL311" i="5"/>
  <c r="AE311" i="5"/>
  <c r="AJ310" i="5"/>
  <c r="BD311" i="5"/>
  <c r="AQ311" i="5"/>
  <c r="BA115" i="5"/>
  <c r="AK310" i="5"/>
  <c r="BC310" i="5"/>
  <c r="AR310" i="5"/>
  <c r="AN311" i="5"/>
  <c r="AG310" i="5"/>
  <c r="AH311" i="5"/>
  <c r="AF310" i="5"/>
  <c r="AO179" i="5"/>
  <c r="C178" i="5"/>
  <c r="C308" i="5" s="1"/>
  <c r="B308" i="5"/>
  <c r="D178" i="5"/>
  <c r="D308" i="5" s="1"/>
  <c r="J307" i="5"/>
  <c r="N80" i="5" s="1"/>
  <c r="Q115" i="5"/>
  <c r="Q309" i="5"/>
  <c r="Z310" i="5" s="1"/>
  <c r="O115" i="5"/>
  <c r="O309" i="5"/>
  <c r="X310" i="5" s="1"/>
  <c r="S115" i="5"/>
  <c r="AB116" i="5" s="1"/>
  <c r="S309" i="5"/>
  <c r="AB310" i="5" s="1"/>
  <c r="P116" i="5"/>
  <c r="P310" i="5"/>
  <c r="Y311" i="5" s="1"/>
  <c r="H178" i="5"/>
  <c r="H308" i="5" s="1"/>
  <c r="T116" i="5"/>
  <c r="T310" i="5"/>
  <c r="AC311" i="5" s="1"/>
  <c r="N115" i="5"/>
  <c r="W116" i="5" s="1"/>
  <c r="AF117" i="5" s="1"/>
  <c r="N309" i="5"/>
  <c r="W310" i="5" s="1"/>
  <c r="M116" i="5"/>
  <c r="V117" i="5" s="1"/>
  <c r="M310" i="5"/>
  <c r="V311" i="5" s="1"/>
  <c r="R115" i="5"/>
  <c r="R309" i="5"/>
  <c r="AA310" i="5" s="1"/>
  <c r="H179" i="5"/>
  <c r="H309" i="5" s="1"/>
  <c r="E178" i="5"/>
  <c r="E308" i="5" s="1"/>
  <c r="I179" i="5"/>
  <c r="I309" i="5" s="1"/>
  <c r="G178" i="5"/>
  <c r="G308" i="5" s="1"/>
  <c r="B179" i="5"/>
  <c r="I244" i="5"/>
  <c r="J177" i="5"/>
  <c r="J242" i="5"/>
  <c r="G243" i="5"/>
  <c r="B243" i="5"/>
  <c r="H114" i="5"/>
  <c r="I114" i="5"/>
  <c r="B114" i="5"/>
  <c r="F243" i="5"/>
  <c r="G114" i="5"/>
  <c r="D114" i="5"/>
  <c r="J113" i="5"/>
  <c r="F114" i="5"/>
  <c r="H243" i="5"/>
  <c r="E114" i="5"/>
  <c r="C243" i="5"/>
  <c r="D243" i="5"/>
  <c r="C114" i="5"/>
  <c r="E243" i="5"/>
  <c r="X116" i="5" l="1"/>
  <c r="AG117" i="5" s="1"/>
  <c r="BG117" i="5"/>
  <c r="AQ180" i="5"/>
  <c r="AQ181" i="5" s="1"/>
  <c r="AP179" i="5"/>
  <c r="Y117" i="5"/>
  <c r="AH118" i="5" s="1"/>
  <c r="AS310" i="5"/>
  <c r="BB311" i="5" s="1"/>
  <c r="AP241" i="5"/>
  <c r="AP242" i="5" s="1"/>
  <c r="AT178" i="5"/>
  <c r="AN180" i="5"/>
  <c r="AE118" i="5"/>
  <c r="AN243" i="5" s="1"/>
  <c r="AX117" i="5"/>
  <c r="BG118" i="5" s="1"/>
  <c r="BF119" i="5"/>
  <c r="BM117" i="5"/>
  <c r="BD117" i="5"/>
  <c r="AQ242" i="5"/>
  <c r="AQ243" i="5" s="1"/>
  <c r="BO119" i="5"/>
  <c r="BO120" i="5" s="1"/>
  <c r="BI312" i="5"/>
  <c r="BB117" i="5"/>
  <c r="AZ118" i="5"/>
  <c r="BR117" i="5"/>
  <c r="BI117" i="5"/>
  <c r="BI118" i="5" s="1"/>
  <c r="AS241" i="5"/>
  <c r="BJ311" i="5"/>
  <c r="AC117" i="5"/>
  <c r="AU241" i="5"/>
  <c r="BK117" i="5"/>
  <c r="AT240" i="5"/>
  <c r="AK116" i="5"/>
  <c r="AT179" i="5" s="1"/>
  <c r="AL117" i="5"/>
  <c r="BL116" i="5"/>
  <c r="BC116" i="5"/>
  <c r="BC117" i="5" s="1"/>
  <c r="BT117" i="5"/>
  <c r="AA116" i="5"/>
  <c r="AJ117" i="5" s="1"/>
  <c r="AS179" i="5"/>
  <c r="BP118" i="5"/>
  <c r="BV117" i="5"/>
  <c r="BH311" i="5"/>
  <c r="AY311" i="5"/>
  <c r="AX118" i="5"/>
  <c r="BQ118" i="5"/>
  <c r="AY117" i="5"/>
  <c r="AO311" i="5"/>
  <c r="AX312" i="5" s="1"/>
  <c r="BK311" i="5"/>
  <c r="AP311" i="5"/>
  <c r="AU312" i="5"/>
  <c r="BG311" i="5"/>
  <c r="BG312" i="5" s="1"/>
  <c r="BD312" i="5"/>
  <c r="AR240" i="5"/>
  <c r="AI116" i="5"/>
  <c r="BA116" i="5"/>
  <c r="AR178" i="5"/>
  <c r="BC311" i="5"/>
  <c r="Z116" i="5"/>
  <c r="BL311" i="5"/>
  <c r="AQ312" i="5"/>
  <c r="AK311" i="5"/>
  <c r="BM312" i="5"/>
  <c r="AE312" i="5"/>
  <c r="AG311" i="5"/>
  <c r="AN312" i="5"/>
  <c r="AJ311" i="5"/>
  <c r="AZ312" i="5"/>
  <c r="AI311" i="5"/>
  <c r="AF311" i="5"/>
  <c r="AH312" i="5"/>
  <c r="AW312" i="5"/>
  <c r="BF313" i="5" s="1"/>
  <c r="BJ116" i="5"/>
  <c r="AR311" i="5"/>
  <c r="BA311" i="5"/>
  <c r="AT311" i="5"/>
  <c r="AL312" i="5"/>
  <c r="AO242" i="5"/>
  <c r="AO180" i="5"/>
  <c r="AZ119" i="5"/>
  <c r="AW119" i="5"/>
  <c r="AP180" i="5"/>
  <c r="D179" i="5"/>
  <c r="D309" i="5" s="1"/>
  <c r="C179" i="5"/>
  <c r="C309" i="5" s="1"/>
  <c r="B309" i="5"/>
  <c r="J308" i="5"/>
  <c r="C180" i="5"/>
  <c r="C310" i="5" s="1"/>
  <c r="S116" i="5"/>
  <c r="AB117" i="5" s="1"/>
  <c r="S310" i="5"/>
  <c r="AB311" i="5" s="1"/>
  <c r="O116" i="5"/>
  <c r="X117" i="5" s="1"/>
  <c r="AG118" i="5" s="1"/>
  <c r="O310" i="5"/>
  <c r="X311" i="5" s="1"/>
  <c r="M117" i="5"/>
  <c r="V118" i="5" s="1"/>
  <c r="AE119" i="5" s="1"/>
  <c r="M311" i="5"/>
  <c r="V312" i="5" s="1"/>
  <c r="Q116" i="5"/>
  <c r="Q310" i="5"/>
  <c r="Z311" i="5" s="1"/>
  <c r="T117" i="5"/>
  <c r="T311" i="5"/>
  <c r="AC312" i="5" s="1"/>
  <c r="N116" i="5"/>
  <c r="W117" i="5" s="1"/>
  <c r="AF118" i="5" s="1"/>
  <c r="N310" i="5"/>
  <c r="W311" i="5" s="1"/>
  <c r="F179" i="5"/>
  <c r="F309" i="5" s="1"/>
  <c r="P117" i="5"/>
  <c r="Y118" i="5" s="1"/>
  <c r="AH119" i="5" s="1"/>
  <c r="P311" i="5"/>
  <c r="Y312" i="5" s="1"/>
  <c r="R116" i="5"/>
  <c r="R310" i="5"/>
  <c r="AA311" i="5" s="1"/>
  <c r="E179" i="5"/>
  <c r="E309" i="5" s="1"/>
  <c r="I180" i="5"/>
  <c r="I310" i="5" s="1"/>
  <c r="G179" i="5"/>
  <c r="G309" i="5" s="1"/>
  <c r="B180" i="5"/>
  <c r="I245" i="5"/>
  <c r="H244" i="5"/>
  <c r="F244" i="5"/>
  <c r="J114" i="5"/>
  <c r="I115" i="5"/>
  <c r="H115" i="5"/>
  <c r="F115" i="5"/>
  <c r="D244" i="5"/>
  <c r="E115" i="5"/>
  <c r="D115" i="5"/>
  <c r="G115" i="5"/>
  <c r="B115" i="5"/>
  <c r="G244" i="5"/>
  <c r="E244" i="5"/>
  <c r="C115" i="5"/>
  <c r="C244" i="5"/>
  <c r="J243" i="5"/>
  <c r="J178" i="5"/>
  <c r="B244" i="5"/>
  <c r="AY118" i="5" l="1"/>
  <c r="AN181" i="5"/>
  <c r="AS311" i="5"/>
  <c r="BB312" i="5" s="1"/>
  <c r="BK118" i="5"/>
  <c r="BT119" i="5" s="1"/>
  <c r="BD118" i="5"/>
  <c r="BB118" i="5"/>
  <c r="BF120" i="5"/>
  <c r="BO121" i="5" s="1"/>
  <c r="AL118" i="5"/>
  <c r="BM118" i="5"/>
  <c r="BV118" i="5"/>
  <c r="AU180" i="5"/>
  <c r="BP119" i="5"/>
  <c r="BI119" i="5"/>
  <c r="BI120" i="5" s="1"/>
  <c r="AU242" i="5"/>
  <c r="AC118" i="5"/>
  <c r="BR118" i="5"/>
  <c r="BR119" i="5" s="1"/>
  <c r="BT118" i="5"/>
  <c r="AT241" i="5"/>
  <c r="AK117" i="5"/>
  <c r="AT180" i="5" s="1"/>
  <c r="AS180" i="5"/>
  <c r="AS242" i="5"/>
  <c r="AA117" i="5"/>
  <c r="AJ118" i="5" s="1"/>
  <c r="BL117" i="5"/>
  <c r="BL118" i="5" s="1"/>
  <c r="BU117" i="5"/>
  <c r="AR241" i="5"/>
  <c r="BH312" i="5"/>
  <c r="BG119" i="5"/>
  <c r="AR179" i="5"/>
  <c r="AX119" i="5"/>
  <c r="BA117" i="5"/>
  <c r="AY312" i="5"/>
  <c r="BH118" i="5"/>
  <c r="BQ119" i="5" s="1"/>
  <c r="BD313" i="5"/>
  <c r="AU313" i="5"/>
  <c r="BM313" i="5"/>
  <c r="BK312" i="5"/>
  <c r="AP312" i="5"/>
  <c r="BM119" i="5"/>
  <c r="BC312" i="5"/>
  <c r="AI117" i="5"/>
  <c r="AR242" i="5" s="1"/>
  <c r="AN313" i="5"/>
  <c r="Z117" i="5"/>
  <c r="AQ313" i="5"/>
  <c r="BL312" i="5"/>
  <c r="BG313" i="5"/>
  <c r="AF312" i="5"/>
  <c r="AI312" i="5"/>
  <c r="AJ312" i="5"/>
  <c r="BV119" i="5"/>
  <c r="AZ313" i="5"/>
  <c r="BI313" i="5"/>
  <c r="AE313" i="5"/>
  <c r="AG312" i="5"/>
  <c r="AO312" i="5"/>
  <c r="AK312" i="5"/>
  <c r="BA312" i="5"/>
  <c r="BJ312" i="5"/>
  <c r="BJ117" i="5"/>
  <c r="BS117" i="5"/>
  <c r="AW313" i="5"/>
  <c r="AL313" i="5"/>
  <c r="AT312" i="5"/>
  <c r="AR312" i="5"/>
  <c r="AH313" i="5"/>
  <c r="AO243" i="5"/>
  <c r="AQ182" i="5"/>
  <c r="AZ120" i="5"/>
  <c r="AQ244" i="5"/>
  <c r="AP243" i="5"/>
  <c r="AN182" i="5"/>
  <c r="AN244" i="5"/>
  <c r="AY119" i="5"/>
  <c r="AO181" i="5"/>
  <c r="AP181" i="5"/>
  <c r="AW120" i="5"/>
  <c r="F180" i="5"/>
  <c r="F310" i="5" s="1"/>
  <c r="D180" i="5"/>
  <c r="D310" i="5" s="1"/>
  <c r="B310" i="5"/>
  <c r="J309" i="5"/>
  <c r="R117" i="5"/>
  <c r="R311" i="5"/>
  <c r="AA312" i="5" s="1"/>
  <c r="S117" i="5"/>
  <c r="AB118" i="5" s="1"/>
  <c r="S311" i="5"/>
  <c r="AB312" i="5" s="1"/>
  <c r="Q117" i="5"/>
  <c r="Q311" i="5"/>
  <c r="Z312" i="5" s="1"/>
  <c r="P118" i="5"/>
  <c r="Y119" i="5" s="1"/>
  <c r="AH120" i="5" s="1"/>
  <c r="P312" i="5"/>
  <c r="Y313" i="5" s="1"/>
  <c r="H180" i="5"/>
  <c r="H310" i="5" s="1"/>
  <c r="O117" i="5"/>
  <c r="X118" i="5" s="1"/>
  <c r="AG119" i="5" s="1"/>
  <c r="O311" i="5"/>
  <c r="X312" i="5" s="1"/>
  <c r="N117" i="5"/>
  <c r="W118" i="5" s="1"/>
  <c r="AF119" i="5" s="1"/>
  <c r="N311" i="5"/>
  <c r="W312" i="5" s="1"/>
  <c r="T118" i="5"/>
  <c r="T312" i="5"/>
  <c r="AC313" i="5" s="1"/>
  <c r="M118" i="5"/>
  <c r="V119" i="5" s="1"/>
  <c r="AE120" i="5" s="1"/>
  <c r="M312" i="5"/>
  <c r="V313" i="5" s="1"/>
  <c r="E180" i="5"/>
  <c r="E310" i="5" s="1"/>
  <c r="I181" i="5"/>
  <c r="I311" i="5" s="1"/>
  <c r="G180" i="5"/>
  <c r="G310" i="5" s="1"/>
  <c r="B181" i="5"/>
  <c r="I246" i="5"/>
  <c r="J244" i="5"/>
  <c r="J115" i="5"/>
  <c r="G116" i="5"/>
  <c r="E116" i="5"/>
  <c r="I116" i="5"/>
  <c r="H245" i="5"/>
  <c r="B116" i="5"/>
  <c r="B245" i="5"/>
  <c r="D245" i="5"/>
  <c r="H116" i="5"/>
  <c r="C245" i="5"/>
  <c r="C116" i="5"/>
  <c r="G245" i="5"/>
  <c r="D116" i="5"/>
  <c r="E245" i="5"/>
  <c r="J179" i="5"/>
  <c r="F116" i="5"/>
  <c r="F245" i="5"/>
  <c r="BK119" i="5" l="1"/>
  <c r="AS312" i="5"/>
  <c r="BB313" i="5" s="1"/>
  <c r="AU243" i="5"/>
  <c r="BB119" i="5"/>
  <c r="BK120" i="5" s="1"/>
  <c r="AL119" i="5"/>
  <c r="AL120" i="5" s="1"/>
  <c r="AU181" i="5"/>
  <c r="BD119" i="5"/>
  <c r="AC119" i="5"/>
  <c r="BR120" i="5"/>
  <c r="BR121" i="5" s="1"/>
  <c r="AS181" i="5"/>
  <c r="AT242" i="5"/>
  <c r="AK118" i="5"/>
  <c r="AT181" i="5" s="1"/>
  <c r="AA118" i="5"/>
  <c r="AJ119" i="5" s="1"/>
  <c r="AS243" i="5"/>
  <c r="BC118" i="5"/>
  <c r="BU118" i="5"/>
  <c r="BU119" i="5" s="1"/>
  <c r="AY313" i="5"/>
  <c r="BG120" i="5"/>
  <c r="BA118" i="5"/>
  <c r="BH119" i="5"/>
  <c r="BQ120" i="5" s="1"/>
  <c r="BP120" i="5"/>
  <c r="BH313" i="5"/>
  <c r="AW314" i="5"/>
  <c r="AR180" i="5"/>
  <c r="AO313" i="5"/>
  <c r="BI314" i="5"/>
  <c r="BK313" i="5"/>
  <c r="BM314" i="5"/>
  <c r="BD314" i="5"/>
  <c r="BJ118" i="5"/>
  <c r="AU314" i="5"/>
  <c r="AI118" i="5"/>
  <c r="BV120" i="5"/>
  <c r="Z118" i="5"/>
  <c r="BL313" i="5"/>
  <c r="AZ314" i="5"/>
  <c r="BJ313" i="5"/>
  <c r="BA119" i="5"/>
  <c r="BS118" i="5"/>
  <c r="BF314" i="5"/>
  <c r="BA313" i="5"/>
  <c r="AG313" i="5"/>
  <c r="AH314" i="5"/>
  <c r="AE314" i="5"/>
  <c r="AX313" i="5"/>
  <c r="AK313" i="5"/>
  <c r="AJ313" i="5"/>
  <c r="AQ314" i="5"/>
  <c r="AR313" i="5"/>
  <c r="AF313" i="5"/>
  <c r="AL314" i="5"/>
  <c r="AP313" i="5"/>
  <c r="AI313" i="5"/>
  <c r="AS313" i="5"/>
  <c r="AN314" i="5"/>
  <c r="AT313" i="5"/>
  <c r="BC313" i="5"/>
  <c r="BT120" i="5"/>
  <c r="AN183" i="5"/>
  <c r="AP244" i="5"/>
  <c r="AQ183" i="5"/>
  <c r="AW121" i="5"/>
  <c r="BI121" i="5"/>
  <c r="BF121" i="5"/>
  <c r="AZ121" i="5"/>
  <c r="AY120" i="5"/>
  <c r="AO182" i="5"/>
  <c r="AN245" i="5"/>
  <c r="AO244" i="5"/>
  <c r="AQ245" i="5"/>
  <c r="AP182" i="5"/>
  <c r="AX120" i="5"/>
  <c r="BG121" i="5" s="1"/>
  <c r="BD120" i="5"/>
  <c r="BM120" i="5"/>
  <c r="C181" i="5"/>
  <c r="C311" i="5" s="1"/>
  <c r="D181" i="5"/>
  <c r="D311" i="5" s="1"/>
  <c r="H181" i="5"/>
  <c r="H311" i="5" s="1"/>
  <c r="B311" i="5"/>
  <c r="J310" i="5"/>
  <c r="F181" i="5"/>
  <c r="F311" i="5" s="1"/>
  <c r="M119" i="5"/>
  <c r="V120" i="5" s="1"/>
  <c r="AE121" i="5" s="1"/>
  <c r="M313" i="5"/>
  <c r="V314" i="5" s="1"/>
  <c r="N118" i="5"/>
  <c r="W119" i="5" s="1"/>
  <c r="AF120" i="5" s="1"/>
  <c r="N312" i="5"/>
  <c r="W313" i="5" s="1"/>
  <c r="T119" i="5"/>
  <c r="T313" i="5"/>
  <c r="AC314" i="5" s="1"/>
  <c r="R118" i="5"/>
  <c r="R312" i="5"/>
  <c r="AA313" i="5" s="1"/>
  <c r="P119" i="5"/>
  <c r="Y120" i="5" s="1"/>
  <c r="AH121" i="5" s="1"/>
  <c r="P313" i="5"/>
  <c r="Y314" i="5" s="1"/>
  <c r="Q118" i="5"/>
  <c r="Q312" i="5"/>
  <c r="Z313" i="5" s="1"/>
  <c r="S118" i="5"/>
  <c r="AB119" i="5" s="1"/>
  <c r="S312" i="5"/>
  <c r="AB313" i="5" s="1"/>
  <c r="O118" i="5"/>
  <c r="X119" i="5" s="1"/>
  <c r="AG120" i="5" s="1"/>
  <c r="O312" i="5"/>
  <c r="X313" i="5" s="1"/>
  <c r="E181" i="5"/>
  <c r="E311" i="5" s="1"/>
  <c r="I182" i="5"/>
  <c r="I312" i="5" s="1"/>
  <c r="C182" i="5"/>
  <c r="C312" i="5" s="1"/>
  <c r="B182" i="5"/>
  <c r="G181" i="5"/>
  <c r="G311" i="5" s="1"/>
  <c r="F246" i="5"/>
  <c r="F117" i="5"/>
  <c r="D117" i="5"/>
  <c r="G246" i="5"/>
  <c r="C246" i="5"/>
  <c r="G117" i="5"/>
  <c r="D246" i="5"/>
  <c r="J245" i="5"/>
  <c r="E246" i="5"/>
  <c r="C117" i="5"/>
  <c r="H117" i="5"/>
  <c r="J116" i="5"/>
  <c r="B246" i="5"/>
  <c r="J180" i="5"/>
  <c r="B117" i="5"/>
  <c r="H246" i="5"/>
  <c r="I117" i="5"/>
  <c r="E117" i="5"/>
  <c r="AU244" i="5" l="1"/>
  <c r="AC120" i="5"/>
  <c r="AU182" i="5"/>
  <c r="AU183" i="5" s="1"/>
  <c r="BB120" i="5"/>
  <c r="BK121" i="5" s="1"/>
  <c r="BH314" i="5"/>
  <c r="AS182" i="5"/>
  <c r="AS183" i="5" s="1"/>
  <c r="AA119" i="5"/>
  <c r="AJ120" i="5" s="1"/>
  <c r="AS244" i="5"/>
  <c r="AK119" i="5"/>
  <c r="AT182" i="5" s="1"/>
  <c r="AT243" i="5"/>
  <c r="BJ119" i="5"/>
  <c r="BJ120" i="5" s="1"/>
  <c r="BI315" i="5"/>
  <c r="AK120" i="5"/>
  <c r="BS119" i="5"/>
  <c r="BC119" i="5"/>
  <c r="BL119" i="5"/>
  <c r="BU120" i="5" s="1"/>
  <c r="BP121" i="5"/>
  <c r="BP122" i="5" s="1"/>
  <c r="BH120" i="5"/>
  <c r="BH121" i="5" s="1"/>
  <c r="AW315" i="5"/>
  <c r="AR181" i="5"/>
  <c r="BF315" i="5"/>
  <c r="BM315" i="5"/>
  <c r="AP314" i="5"/>
  <c r="BK314" i="5"/>
  <c r="Z119" i="5"/>
  <c r="BD315" i="5"/>
  <c r="BM316" i="5" s="1"/>
  <c r="AQ315" i="5"/>
  <c r="BJ314" i="5"/>
  <c r="AI119" i="5"/>
  <c r="AR243" i="5"/>
  <c r="BA120" i="5" s="1"/>
  <c r="BR122" i="5"/>
  <c r="BD121" i="5"/>
  <c r="BF122" i="5"/>
  <c r="AR314" i="5"/>
  <c r="AL315" i="5"/>
  <c r="AY121" i="5"/>
  <c r="AF314" i="5"/>
  <c r="AJ314" i="5"/>
  <c r="AX314" i="5"/>
  <c r="BG314" i="5"/>
  <c r="AY314" i="5"/>
  <c r="AG314" i="5"/>
  <c r="AP315" i="5" s="1"/>
  <c r="AO314" i="5"/>
  <c r="AE315" i="5"/>
  <c r="AT314" i="5"/>
  <c r="AS314" i="5"/>
  <c r="AK314" i="5"/>
  <c r="AH315" i="5"/>
  <c r="BA314" i="5"/>
  <c r="AI314" i="5"/>
  <c r="AZ315" i="5"/>
  <c r="BC314" i="5"/>
  <c r="BL314" i="5"/>
  <c r="AN315" i="5"/>
  <c r="AW316" i="5" s="1"/>
  <c r="AU245" i="5"/>
  <c r="BB314" i="5"/>
  <c r="AU315" i="5"/>
  <c r="AW122" i="5"/>
  <c r="AZ122" i="5"/>
  <c r="AX121" i="5"/>
  <c r="BG122" i="5" s="1"/>
  <c r="AQ246" i="5"/>
  <c r="AP183" i="5"/>
  <c r="AN246" i="5"/>
  <c r="AN184" i="5"/>
  <c r="AL121" i="5"/>
  <c r="BO122" i="5"/>
  <c r="AQ184" i="5"/>
  <c r="AO245" i="5"/>
  <c r="AO183" i="5"/>
  <c r="BI122" i="5"/>
  <c r="BM121" i="5"/>
  <c r="BV121" i="5"/>
  <c r="AP245" i="5"/>
  <c r="BT121" i="5"/>
  <c r="J311" i="5"/>
  <c r="D182" i="5"/>
  <c r="D312" i="5" s="1"/>
  <c r="F182" i="5"/>
  <c r="F312" i="5" s="1"/>
  <c r="B312" i="5"/>
  <c r="H182" i="5"/>
  <c r="H312" i="5" s="1"/>
  <c r="Q119" i="5"/>
  <c r="Q313" i="5"/>
  <c r="Z314" i="5" s="1"/>
  <c r="M120" i="5"/>
  <c r="V121" i="5" s="1"/>
  <c r="AE122" i="5" s="1"/>
  <c r="M314" i="5"/>
  <c r="V315" i="5" s="1"/>
  <c r="R119" i="5"/>
  <c r="AA120" i="5" s="1"/>
  <c r="AJ121" i="5" s="1"/>
  <c r="R313" i="5"/>
  <c r="AA314" i="5" s="1"/>
  <c r="P120" i="5"/>
  <c r="Y121" i="5" s="1"/>
  <c r="AH122" i="5" s="1"/>
  <c r="P314" i="5"/>
  <c r="Y315" i="5" s="1"/>
  <c r="O119" i="5"/>
  <c r="X120" i="5" s="1"/>
  <c r="AG121" i="5" s="1"/>
  <c r="O313" i="5"/>
  <c r="X314" i="5" s="1"/>
  <c r="T120" i="5"/>
  <c r="AC121" i="5" s="1"/>
  <c r="T314" i="5"/>
  <c r="AC315" i="5" s="1"/>
  <c r="S119" i="5"/>
  <c r="AB120" i="5" s="1"/>
  <c r="S313" i="5"/>
  <c r="AB314" i="5" s="1"/>
  <c r="N119" i="5"/>
  <c r="W120" i="5" s="1"/>
  <c r="AF121" i="5" s="1"/>
  <c r="N313" i="5"/>
  <c r="W314" i="5" s="1"/>
  <c r="I183" i="5"/>
  <c r="I313" i="5" s="1"/>
  <c r="E182" i="5"/>
  <c r="E312" i="5" s="1"/>
  <c r="C183" i="5"/>
  <c r="C313" i="5" s="1"/>
  <c r="G182" i="5"/>
  <c r="G312" i="5" s="1"/>
  <c r="B183" i="5"/>
  <c r="J246" i="5"/>
  <c r="H81" i="5" s="1"/>
  <c r="F118" i="5"/>
  <c r="I118" i="5"/>
  <c r="C118" i="5"/>
  <c r="B118" i="5"/>
  <c r="I247" i="5"/>
  <c r="B247" i="5"/>
  <c r="E247" i="5"/>
  <c r="C247" i="5"/>
  <c r="J181" i="5"/>
  <c r="C81" i="5" s="1"/>
  <c r="F247" i="5"/>
  <c r="D247" i="5"/>
  <c r="E118" i="5"/>
  <c r="J117" i="5"/>
  <c r="H247" i="5"/>
  <c r="H118" i="5"/>
  <c r="G118" i="5"/>
  <c r="G247" i="5"/>
  <c r="D118" i="5"/>
  <c r="BB121" i="5" l="1"/>
  <c r="AS245" i="5"/>
  <c r="BB122" i="5" s="1"/>
  <c r="AY315" i="5"/>
  <c r="AY316" i="5" s="1"/>
  <c r="BC120" i="5"/>
  <c r="AQ316" i="5"/>
  <c r="AR182" i="5"/>
  <c r="BF316" i="5"/>
  <c r="BF317" i="5" s="1"/>
  <c r="BS120" i="5"/>
  <c r="BQ121" i="5"/>
  <c r="BQ122" i="5" s="1"/>
  <c r="AT183" i="5"/>
  <c r="BL120" i="5"/>
  <c r="AT244" i="5"/>
  <c r="AT245" i="5" s="1"/>
  <c r="AK121" i="5"/>
  <c r="AT184" i="5" s="1"/>
  <c r="Z120" i="5"/>
  <c r="BD122" i="5"/>
  <c r="BS121" i="5"/>
  <c r="AX122" i="5"/>
  <c r="BG123" i="5" s="1"/>
  <c r="AR244" i="5"/>
  <c r="BJ121" i="5"/>
  <c r="BH315" i="5"/>
  <c r="BH316" i="5" s="1"/>
  <c r="AI120" i="5"/>
  <c r="BM122" i="5"/>
  <c r="AR315" i="5"/>
  <c r="AO315" i="5"/>
  <c r="BP123" i="5"/>
  <c r="BK122" i="5"/>
  <c r="BT122" i="5"/>
  <c r="AY122" i="5"/>
  <c r="BH122" i="5"/>
  <c r="AS315" i="5"/>
  <c r="BO123" i="5"/>
  <c r="AL122" i="5"/>
  <c r="BL315" i="5"/>
  <c r="BG315" i="5"/>
  <c r="AU316" i="5"/>
  <c r="BF123" i="5"/>
  <c r="BD316" i="5"/>
  <c r="BM317" i="5" s="1"/>
  <c r="BA315" i="5"/>
  <c r="BJ315" i="5"/>
  <c r="AE316" i="5"/>
  <c r="AX315" i="5"/>
  <c r="AK315" i="5"/>
  <c r="AF315" i="5"/>
  <c r="AZ316" i="5"/>
  <c r="BI316" i="5"/>
  <c r="BB315" i="5"/>
  <c r="BK315" i="5"/>
  <c r="AN316" i="5"/>
  <c r="AI315" i="5"/>
  <c r="AT315" i="5"/>
  <c r="AH316" i="5"/>
  <c r="AG315" i="5"/>
  <c r="AP316" i="5" s="1"/>
  <c r="AJ315" i="5"/>
  <c r="AL316" i="5"/>
  <c r="BC315" i="5"/>
  <c r="BV122" i="5"/>
  <c r="BI123" i="5"/>
  <c r="AS184" i="5"/>
  <c r="AU246" i="5"/>
  <c r="AN185" i="5"/>
  <c r="AN247" i="5"/>
  <c r="AW123" i="5"/>
  <c r="AP184" i="5"/>
  <c r="AP246" i="5"/>
  <c r="AS246" i="5"/>
  <c r="AO184" i="5"/>
  <c r="AQ185" i="5"/>
  <c r="AO246" i="5"/>
  <c r="AQ247" i="5"/>
  <c r="AU184" i="5"/>
  <c r="AZ123" i="5"/>
  <c r="BR123" i="5"/>
  <c r="H183" i="5"/>
  <c r="H313" i="5" s="1"/>
  <c r="D183" i="5"/>
  <c r="D313" i="5" s="1"/>
  <c r="F183" i="5"/>
  <c r="F313" i="5" s="1"/>
  <c r="B313" i="5"/>
  <c r="J312" i="5"/>
  <c r="M121" i="5"/>
  <c r="V122" i="5" s="1"/>
  <c r="AE123" i="5" s="1"/>
  <c r="M315" i="5"/>
  <c r="V316" i="5" s="1"/>
  <c r="P121" i="5"/>
  <c r="Y122" i="5" s="1"/>
  <c r="AH123" i="5" s="1"/>
  <c r="P315" i="5"/>
  <c r="Y316" i="5" s="1"/>
  <c r="R120" i="5"/>
  <c r="AA121" i="5" s="1"/>
  <c r="AJ122" i="5" s="1"/>
  <c r="R314" i="5"/>
  <c r="AA315" i="5" s="1"/>
  <c r="N120" i="5"/>
  <c r="W121" i="5" s="1"/>
  <c r="AF122" i="5" s="1"/>
  <c r="N314" i="5"/>
  <c r="W315" i="5" s="1"/>
  <c r="Q120" i="5"/>
  <c r="Z121" i="5" s="1"/>
  <c r="Q314" i="5"/>
  <c r="Z315" i="5" s="1"/>
  <c r="O120" i="5"/>
  <c r="X121" i="5" s="1"/>
  <c r="AG122" i="5" s="1"/>
  <c r="O314" i="5"/>
  <c r="X315" i="5" s="1"/>
  <c r="S120" i="5"/>
  <c r="AB121" i="5" s="1"/>
  <c r="S314" i="5"/>
  <c r="AB315" i="5" s="1"/>
  <c r="T121" i="5"/>
  <c r="AC122" i="5" s="1"/>
  <c r="T315" i="5"/>
  <c r="AC316" i="5" s="1"/>
  <c r="C93" i="5"/>
  <c r="C87" i="5"/>
  <c r="I184" i="5"/>
  <c r="I314" i="5" s="1"/>
  <c r="C184" i="5"/>
  <c r="C314" i="5" s="1"/>
  <c r="E183" i="5"/>
  <c r="E313" i="5" s="1"/>
  <c r="B184" i="5"/>
  <c r="G183" i="5"/>
  <c r="G313" i="5" s="1"/>
  <c r="J247" i="5"/>
  <c r="E248" i="5"/>
  <c r="F248" i="5"/>
  <c r="B119" i="5"/>
  <c r="C119" i="5"/>
  <c r="D248" i="5"/>
  <c r="J118" i="5"/>
  <c r="D119" i="5"/>
  <c r="G119" i="5"/>
  <c r="G248" i="5"/>
  <c r="J182" i="5"/>
  <c r="F119" i="5"/>
  <c r="E119" i="5"/>
  <c r="I248" i="5"/>
  <c r="H248" i="5"/>
  <c r="C248" i="5"/>
  <c r="H119" i="5"/>
  <c r="B248" i="5"/>
  <c r="I119" i="5"/>
  <c r="AZ317" i="5" l="1"/>
  <c r="AQ317" i="5"/>
  <c r="AZ318" i="5" s="1"/>
  <c r="AT246" i="5"/>
  <c r="BM123" i="5"/>
  <c r="AR183" i="5"/>
  <c r="BL121" i="5"/>
  <c r="AK122" i="5"/>
  <c r="AT185" i="5" s="1"/>
  <c r="BU121" i="5"/>
  <c r="BC121" i="5"/>
  <c r="AR316" i="5"/>
  <c r="BA316" i="5"/>
  <c r="AX316" i="5"/>
  <c r="AO316" i="5"/>
  <c r="AS316" i="5"/>
  <c r="BB316" i="5"/>
  <c r="BS122" i="5"/>
  <c r="AN317" i="5"/>
  <c r="AR245" i="5"/>
  <c r="BQ123" i="5"/>
  <c r="BB123" i="5"/>
  <c r="BT123" i="5"/>
  <c r="AL123" i="5"/>
  <c r="BV123" i="5"/>
  <c r="BK123" i="5"/>
  <c r="AI121" i="5"/>
  <c r="AR184" i="5" s="1"/>
  <c r="BA121" i="5"/>
  <c r="AU317" i="5"/>
  <c r="BO124" i="5"/>
  <c r="BH123" i="5"/>
  <c r="AU185" i="5"/>
  <c r="AU247" i="5"/>
  <c r="BG316" i="5"/>
  <c r="AY123" i="5"/>
  <c r="BD317" i="5"/>
  <c r="BC316" i="5"/>
  <c r="BJ316" i="5"/>
  <c r="BJ317" i="5" s="1"/>
  <c r="BI317" i="5"/>
  <c r="BI318" i="5" s="1"/>
  <c r="BK316" i="5"/>
  <c r="AZ124" i="5"/>
  <c r="BD123" i="5"/>
  <c r="AY317" i="5"/>
  <c r="AF316" i="5"/>
  <c r="AW317" i="5"/>
  <c r="BH317" i="5"/>
  <c r="AK316" i="5"/>
  <c r="AJ316" i="5"/>
  <c r="AG316" i="5"/>
  <c r="AP317" i="5" s="1"/>
  <c r="AH317" i="5"/>
  <c r="BR124" i="5"/>
  <c r="AL317" i="5"/>
  <c r="BL316" i="5"/>
  <c r="AE317" i="5"/>
  <c r="AT316" i="5"/>
  <c r="AI316" i="5"/>
  <c r="AT247" i="5"/>
  <c r="AO247" i="5"/>
  <c r="AS247" i="5"/>
  <c r="AQ186" i="5"/>
  <c r="AX123" i="5"/>
  <c r="AS185" i="5"/>
  <c r="AN248" i="5"/>
  <c r="AO185" i="5"/>
  <c r="AP247" i="5"/>
  <c r="AW124" i="5"/>
  <c r="BF124" i="5"/>
  <c r="AP185" i="5"/>
  <c r="AN186" i="5"/>
  <c r="BI124" i="5"/>
  <c r="AQ248" i="5"/>
  <c r="BP124" i="5"/>
  <c r="F184" i="5"/>
  <c r="F314" i="5" s="1"/>
  <c r="H184" i="5"/>
  <c r="H314" i="5" s="1"/>
  <c r="J313" i="5"/>
  <c r="H185" i="5"/>
  <c r="H315" i="5" s="1"/>
  <c r="D184" i="5"/>
  <c r="D314" i="5" s="1"/>
  <c r="B314" i="5"/>
  <c r="T122" i="5"/>
  <c r="AC123" i="5" s="1"/>
  <c r="T316" i="5"/>
  <c r="AC317" i="5" s="1"/>
  <c r="N121" i="5"/>
  <c r="W122" i="5" s="1"/>
  <c r="AF123" i="5" s="1"/>
  <c r="N315" i="5"/>
  <c r="W316" i="5" s="1"/>
  <c r="O121" i="5"/>
  <c r="X122" i="5" s="1"/>
  <c r="AG123" i="5" s="1"/>
  <c r="O315" i="5"/>
  <c r="X316" i="5" s="1"/>
  <c r="M122" i="5"/>
  <c r="V123" i="5" s="1"/>
  <c r="AE124" i="5" s="1"/>
  <c r="M316" i="5"/>
  <c r="V317" i="5" s="1"/>
  <c r="R121" i="5"/>
  <c r="AA122" i="5" s="1"/>
  <c r="AJ123" i="5" s="1"/>
  <c r="R315" i="5"/>
  <c r="AA316" i="5" s="1"/>
  <c r="P122" i="5"/>
  <c r="Y123" i="5" s="1"/>
  <c r="AH124" i="5" s="1"/>
  <c r="P316" i="5"/>
  <c r="Y317" i="5" s="1"/>
  <c r="S121" i="5"/>
  <c r="AB122" i="5" s="1"/>
  <c r="S315" i="5"/>
  <c r="AB316" i="5" s="1"/>
  <c r="Q121" i="5"/>
  <c r="Z122" i="5" s="1"/>
  <c r="Q315" i="5"/>
  <c r="Z316" i="5" s="1"/>
  <c r="E184" i="5"/>
  <c r="E314" i="5" s="1"/>
  <c r="I185" i="5"/>
  <c r="I315" i="5" s="1"/>
  <c r="F185" i="5"/>
  <c r="F315" i="5" s="1"/>
  <c r="B185" i="5"/>
  <c r="G184" i="5"/>
  <c r="G314" i="5" s="1"/>
  <c r="J248" i="5"/>
  <c r="E249" i="5"/>
  <c r="I249" i="5"/>
  <c r="G249" i="5"/>
  <c r="D249" i="5"/>
  <c r="F120" i="5"/>
  <c r="D120" i="5"/>
  <c r="I120" i="5"/>
  <c r="C249" i="5"/>
  <c r="H249" i="5"/>
  <c r="E120" i="5"/>
  <c r="G120" i="5"/>
  <c r="J119" i="5"/>
  <c r="H120" i="5"/>
  <c r="J183" i="5"/>
  <c r="C120" i="5"/>
  <c r="B249" i="5"/>
  <c r="B120" i="5"/>
  <c r="F249" i="5"/>
  <c r="AK123" i="5" l="1"/>
  <c r="BG317" i="5"/>
  <c r="AU318" i="5"/>
  <c r="AQ318" i="5"/>
  <c r="BU122" i="5"/>
  <c r="AR317" i="5"/>
  <c r="BV124" i="5"/>
  <c r="BK317" i="5"/>
  <c r="BD318" i="5"/>
  <c r="BA317" i="5"/>
  <c r="BA318" i="5" s="1"/>
  <c r="BQ124" i="5"/>
  <c r="BL122" i="5"/>
  <c r="BC122" i="5"/>
  <c r="BC123" i="5" s="1"/>
  <c r="BC124" i="5" s="1"/>
  <c r="AX317" i="5"/>
  <c r="BH318" i="5"/>
  <c r="AO317" i="5"/>
  <c r="BB317" i="5"/>
  <c r="AN318" i="5"/>
  <c r="BK124" i="5"/>
  <c r="AI122" i="5"/>
  <c r="AR185" i="5" s="1"/>
  <c r="BD124" i="5"/>
  <c r="AU248" i="5"/>
  <c r="AL124" i="5"/>
  <c r="AU186" i="5"/>
  <c r="BT124" i="5"/>
  <c r="BA122" i="5"/>
  <c r="BJ122" i="5"/>
  <c r="AZ319" i="5"/>
  <c r="BI125" i="5"/>
  <c r="AR246" i="5"/>
  <c r="BH124" i="5"/>
  <c r="BL317" i="5"/>
  <c r="BC317" i="5"/>
  <c r="AW125" i="5"/>
  <c r="BI319" i="5"/>
  <c r="BM318" i="5"/>
  <c r="AX124" i="5"/>
  <c r="BM124" i="5"/>
  <c r="AJ317" i="5"/>
  <c r="AK317" i="5"/>
  <c r="AG317" i="5"/>
  <c r="AP318" i="5" s="1"/>
  <c r="AF317" i="5"/>
  <c r="AI317" i="5"/>
  <c r="AW318" i="5"/>
  <c r="BF318" i="5"/>
  <c r="AS317" i="5"/>
  <c r="AY318" i="5"/>
  <c r="AE318" i="5"/>
  <c r="AL318" i="5"/>
  <c r="AT317" i="5"/>
  <c r="AH318" i="5"/>
  <c r="BR125" i="5"/>
  <c r="BF125" i="5"/>
  <c r="BO125" i="5"/>
  <c r="AP186" i="5"/>
  <c r="AP248" i="5"/>
  <c r="AN249" i="5"/>
  <c r="AO248" i="5"/>
  <c r="AQ249" i="5"/>
  <c r="AT248" i="5"/>
  <c r="AT186" i="5"/>
  <c r="AS186" i="5"/>
  <c r="AS248" i="5"/>
  <c r="AZ125" i="5"/>
  <c r="AY124" i="5"/>
  <c r="BG124" i="5"/>
  <c r="BB124" i="5"/>
  <c r="AO186" i="5"/>
  <c r="AQ187" i="5"/>
  <c r="AN187" i="5"/>
  <c r="D185" i="5"/>
  <c r="D315" i="5" s="1"/>
  <c r="C185" i="5"/>
  <c r="C315" i="5" s="1"/>
  <c r="C186" i="5"/>
  <c r="C316" i="5" s="1"/>
  <c r="B315" i="5"/>
  <c r="J314" i="5"/>
  <c r="N81" i="5" s="1"/>
  <c r="S122" i="5"/>
  <c r="AB123" i="5" s="1"/>
  <c r="AK124" i="5" s="1"/>
  <c r="S316" i="5"/>
  <c r="AB317" i="5" s="1"/>
  <c r="P123" i="5"/>
  <c r="Y124" i="5" s="1"/>
  <c r="AH125" i="5" s="1"/>
  <c r="P317" i="5"/>
  <c r="Y318" i="5" s="1"/>
  <c r="O122" i="5"/>
  <c r="X123" i="5" s="1"/>
  <c r="AG124" i="5" s="1"/>
  <c r="O316" i="5"/>
  <c r="X317" i="5" s="1"/>
  <c r="R122" i="5"/>
  <c r="AA123" i="5" s="1"/>
  <c r="AJ124" i="5" s="1"/>
  <c r="R316" i="5"/>
  <c r="AA317" i="5" s="1"/>
  <c r="D186" i="5"/>
  <c r="D316" i="5" s="1"/>
  <c r="M123" i="5"/>
  <c r="V124" i="5" s="1"/>
  <c r="AE125" i="5" s="1"/>
  <c r="M317" i="5"/>
  <c r="V318" i="5" s="1"/>
  <c r="Q122" i="5"/>
  <c r="Z123" i="5" s="1"/>
  <c r="Q316" i="5"/>
  <c r="Z317" i="5" s="1"/>
  <c r="N122" i="5"/>
  <c r="W123" i="5" s="1"/>
  <c r="AF124" i="5" s="1"/>
  <c r="N316" i="5"/>
  <c r="W317" i="5" s="1"/>
  <c r="T123" i="5"/>
  <c r="AC124" i="5" s="1"/>
  <c r="T317" i="5"/>
  <c r="AC318" i="5" s="1"/>
  <c r="I186" i="5"/>
  <c r="I316" i="5" s="1"/>
  <c r="E185" i="5"/>
  <c r="E315" i="5" s="1"/>
  <c r="F186" i="5"/>
  <c r="F316" i="5" s="1"/>
  <c r="G185" i="5"/>
  <c r="G315" i="5" s="1"/>
  <c r="B186" i="5"/>
  <c r="G250" i="5"/>
  <c r="J184" i="5"/>
  <c r="B121" i="5"/>
  <c r="H250" i="5"/>
  <c r="D250" i="5"/>
  <c r="J120" i="5"/>
  <c r="H121" i="5"/>
  <c r="E250" i="5"/>
  <c r="B250" i="5"/>
  <c r="C121" i="5"/>
  <c r="G121" i="5"/>
  <c r="D121" i="5"/>
  <c r="F250" i="5"/>
  <c r="E121" i="5"/>
  <c r="I121" i="5"/>
  <c r="J249" i="5"/>
  <c r="C250" i="5"/>
  <c r="F121" i="5"/>
  <c r="I250" i="5"/>
  <c r="AU319" i="5" l="1"/>
  <c r="BD319" i="5"/>
  <c r="AQ319" i="5"/>
  <c r="AR318" i="5"/>
  <c r="BA319" i="5" s="1"/>
  <c r="BM319" i="5"/>
  <c r="BK318" i="5"/>
  <c r="AX318" i="5"/>
  <c r="BG318" i="5"/>
  <c r="BG319" i="5" s="1"/>
  <c r="BJ318" i="5"/>
  <c r="BJ319" i="5" s="1"/>
  <c r="BQ125" i="5"/>
  <c r="BL123" i="5"/>
  <c r="BL124" i="5" s="1"/>
  <c r="BL125" i="5" s="1"/>
  <c r="BU123" i="5"/>
  <c r="AO318" i="5"/>
  <c r="BI126" i="5"/>
  <c r="BR126" i="5"/>
  <c r="AN319" i="5"/>
  <c r="AW319" i="5"/>
  <c r="BD125" i="5"/>
  <c r="BM125" i="5"/>
  <c r="AR247" i="5"/>
  <c r="BT125" i="5"/>
  <c r="AU249" i="5"/>
  <c r="AL125" i="5"/>
  <c r="AI123" i="5"/>
  <c r="AR186" i="5" s="1"/>
  <c r="AU187" i="5"/>
  <c r="BL318" i="5"/>
  <c r="BI320" i="5"/>
  <c r="BH125" i="5"/>
  <c r="BJ123" i="5"/>
  <c r="BS123" i="5"/>
  <c r="BA123" i="5"/>
  <c r="AZ320" i="5"/>
  <c r="BC318" i="5"/>
  <c r="BF126" i="5"/>
  <c r="BB125" i="5"/>
  <c r="BG125" i="5"/>
  <c r="BF319" i="5"/>
  <c r="BV125" i="5"/>
  <c r="AY319" i="5"/>
  <c r="AS318" i="5"/>
  <c r="BB318" i="5"/>
  <c r="AJ318" i="5"/>
  <c r="AK318" i="5"/>
  <c r="AH319" i="5"/>
  <c r="AQ320" i="5" s="1"/>
  <c r="AI318" i="5"/>
  <c r="BD320" i="5"/>
  <c r="BM320" i="5"/>
  <c r="BH319" i="5"/>
  <c r="AT318" i="5"/>
  <c r="AF318" i="5"/>
  <c r="AL319" i="5"/>
  <c r="AU320" i="5" s="1"/>
  <c r="AG318" i="5"/>
  <c r="AP319" i="5" s="1"/>
  <c r="AE319" i="5"/>
  <c r="BO126" i="5"/>
  <c r="AO187" i="5"/>
  <c r="AO249" i="5"/>
  <c r="BP125" i="5"/>
  <c r="BK125" i="5"/>
  <c r="AT187" i="5"/>
  <c r="AQ250" i="5"/>
  <c r="AT249" i="5"/>
  <c r="AS187" i="5"/>
  <c r="AN250" i="5"/>
  <c r="AX125" i="5"/>
  <c r="AP187" i="5"/>
  <c r="AW126" i="5"/>
  <c r="BC125" i="5"/>
  <c r="AN188" i="5"/>
  <c r="AY125" i="5"/>
  <c r="AQ188" i="5"/>
  <c r="AZ126" i="5"/>
  <c r="AP249" i="5"/>
  <c r="AS249" i="5"/>
  <c r="H186" i="5"/>
  <c r="H316" i="5" s="1"/>
  <c r="B316" i="5"/>
  <c r="J315" i="5"/>
  <c r="Q123" i="5"/>
  <c r="Z124" i="5" s="1"/>
  <c r="Q317" i="5"/>
  <c r="Z318" i="5" s="1"/>
  <c r="O123" i="5"/>
  <c r="X124" i="5" s="1"/>
  <c r="AG125" i="5" s="1"/>
  <c r="O317" i="5"/>
  <c r="X318" i="5" s="1"/>
  <c r="N123" i="5"/>
  <c r="W124" i="5" s="1"/>
  <c r="AF125" i="5" s="1"/>
  <c r="N317" i="5"/>
  <c r="W318" i="5" s="1"/>
  <c r="S123" i="5"/>
  <c r="AB124" i="5" s="1"/>
  <c r="AK125" i="5" s="1"/>
  <c r="S317" i="5"/>
  <c r="AB318" i="5" s="1"/>
  <c r="M124" i="5"/>
  <c r="V125" i="5" s="1"/>
  <c r="AE126" i="5" s="1"/>
  <c r="M318" i="5"/>
  <c r="V319" i="5" s="1"/>
  <c r="T124" i="5"/>
  <c r="AC125" i="5" s="1"/>
  <c r="T318" i="5"/>
  <c r="AC319" i="5" s="1"/>
  <c r="R123" i="5"/>
  <c r="AA124" i="5" s="1"/>
  <c r="AJ125" i="5" s="1"/>
  <c r="R317" i="5"/>
  <c r="AA318" i="5" s="1"/>
  <c r="P124" i="5"/>
  <c r="Y125" i="5" s="1"/>
  <c r="AH126" i="5" s="1"/>
  <c r="P318" i="5"/>
  <c r="Y319" i="5" s="1"/>
  <c r="E186" i="5"/>
  <c r="E316" i="5" s="1"/>
  <c r="H187" i="5"/>
  <c r="H317" i="5" s="1"/>
  <c r="F187" i="5"/>
  <c r="F317" i="5" s="1"/>
  <c r="I187" i="5"/>
  <c r="I317" i="5" s="1"/>
  <c r="G186" i="5"/>
  <c r="G316" i="5" s="1"/>
  <c r="B187" i="5"/>
  <c r="J185" i="5"/>
  <c r="C251" i="5"/>
  <c r="I122" i="5"/>
  <c r="B251" i="5"/>
  <c r="J121" i="5"/>
  <c r="I251" i="5"/>
  <c r="G251" i="5"/>
  <c r="F122" i="5"/>
  <c r="E122" i="5"/>
  <c r="J250" i="5"/>
  <c r="D122" i="5"/>
  <c r="G122" i="5"/>
  <c r="F251" i="5"/>
  <c r="E251" i="5"/>
  <c r="H122" i="5"/>
  <c r="D251" i="5"/>
  <c r="C122" i="5"/>
  <c r="H251" i="5"/>
  <c r="B122" i="5"/>
  <c r="AX319" i="5" l="1"/>
  <c r="AO319" i="5"/>
  <c r="BI321" i="5"/>
  <c r="BQ126" i="5"/>
  <c r="AU188" i="5"/>
  <c r="BU124" i="5"/>
  <c r="BU125" i="5" s="1"/>
  <c r="BU126" i="5" s="1"/>
  <c r="BR127" i="5"/>
  <c r="BV126" i="5"/>
  <c r="AL126" i="5"/>
  <c r="BI127" i="5"/>
  <c r="BG320" i="5"/>
  <c r="AW320" i="5"/>
  <c r="BM126" i="5"/>
  <c r="BF320" i="5"/>
  <c r="AU250" i="5"/>
  <c r="BJ320" i="5"/>
  <c r="BD126" i="5"/>
  <c r="BA124" i="5"/>
  <c r="BH126" i="5"/>
  <c r="BO127" i="5"/>
  <c r="AR248" i="5"/>
  <c r="AI124" i="5"/>
  <c r="BL319" i="5"/>
  <c r="BS124" i="5"/>
  <c r="BK126" i="5"/>
  <c r="BC319" i="5"/>
  <c r="BJ124" i="5"/>
  <c r="BB126" i="5"/>
  <c r="AW127" i="5"/>
  <c r="BP126" i="5"/>
  <c r="BH320" i="5"/>
  <c r="BM321" i="5"/>
  <c r="BD321" i="5"/>
  <c r="BT126" i="5"/>
  <c r="AX126" i="5"/>
  <c r="AZ321" i="5"/>
  <c r="BI322" i="5" s="1"/>
  <c r="AI319" i="5"/>
  <c r="AK319" i="5"/>
  <c r="AS319" i="5"/>
  <c r="AR319" i="5"/>
  <c r="AJ319" i="5"/>
  <c r="AE320" i="5"/>
  <c r="AL320" i="5"/>
  <c r="AG319" i="5"/>
  <c r="AF319" i="5"/>
  <c r="AH320" i="5"/>
  <c r="AY320" i="5"/>
  <c r="BB319" i="5"/>
  <c r="BK319" i="5"/>
  <c r="AN320" i="5"/>
  <c r="AT319" i="5"/>
  <c r="BR128" i="5"/>
  <c r="AO250" i="5"/>
  <c r="AO188" i="5"/>
  <c r="AN189" i="5"/>
  <c r="AP188" i="5"/>
  <c r="BC126" i="5"/>
  <c r="BL126" i="5"/>
  <c r="BF127" i="5"/>
  <c r="AS250" i="5"/>
  <c r="AQ189" i="5"/>
  <c r="AN251" i="5"/>
  <c r="BM127" i="5"/>
  <c r="AP250" i="5"/>
  <c r="AT188" i="5"/>
  <c r="AS188" i="5"/>
  <c r="AQ251" i="5"/>
  <c r="AY126" i="5"/>
  <c r="AT250" i="5"/>
  <c r="AZ127" i="5"/>
  <c r="BG126" i="5"/>
  <c r="B317" i="5"/>
  <c r="J316" i="5"/>
  <c r="O124" i="5"/>
  <c r="X125" i="5" s="1"/>
  <c r="AG126" i="5" s="1"/>
  <c r="O318" i="5"/>
  <c r="X319" i="5" s="1"/>
  <c r="Q124" i="5"/>
  <c r="Z125" i="5" s="1"/>
  <c r="Q318" i="5"/>
  <c r="Z319" i="5" s="1"/>
  <c r="P125" i="5"/>
  <c r="Y126" i="5" s="1"/>
  <c r="AH127" i="5" s="1"/>
  <c r="P319" i="5"/>
  <c r="Y320" i="5" s="1"/>
  <c r="N124" i="5"/>
  <c r="W125" i="5" s="1"/>
  <c r="AF126" i="5" s="1"/>
  <c r="N318" i="5"/>
  <c r="W319" i="5" s="1"/>
  <c r="R124" i="5"/>
  <c r="AA125" i="5" s="1"/>
  <c r="AJ126" i="5" s="1"/>
  <c r="R318" i="5"/>
  <c r="AA319" i="5" s="1"/>
  <c r="M125" i="5"/>
  <c r="V126" i="5" s="1"/>
  <c r="AE127" i="5" s="1"/>
  <c r="M319" i="5"/>
  <c r="V320" i="5" s="1"/>
  <c r="S124" i="5"/>
  <c r="AB125" i="5" s="1"/>
  <c r="AK126" i="5" s="1"/>
  <c r="S318" i="5"/>
  <c r="AB319" i="5" s="1"/>
  <c r="D187" i="5"/>
  <c r="D317" i="5" s="1"/>
  <c r="T125" i="5"/>
  <c r="AC126" i="5" s="1"/>
  <c r="T319" i="5"/>
  <c r="AC320" i="5" s="1"/>
  <c r="C187" i="5"/>
  <c r="C317" i="5" s="1"/>
  <c r="F188" i="5"/>
  <c r="F318" i="5" s="1"/>
  <c r="H188" i="5"/>
  <c r="H318" i="5" s="1"/>
  <c r="E187" i="5"/>
  <c r="E317" i="5" s="1"/>
  <c r="I188" i="5"/>
  <c r="I318" i="5" s="1"/>
  <c r="B188" i="5"/>
  <c r="G187" i="5"/>
  <c r="G317" i="5" s="1"/>
  <c r="J122" i="5"/>
  <c r="J251" i="5"/>
  <c r="C123" i="5"/>
  <c r="H252" i="5"/>
  <c r="D123" i="5"/>
  <c r="H123" i="5"/>
  <c r="E123" i="5"/>
  <c r="B252" i="5"/>
  <c r="J186" i="5"/>
  <c r="C252" i="5"/>
  <c r="F123" i="5"/>
  <c r="I252" i="5"/>
  <c r="E252" i="5"/>
  <c r="I123" i="5"/>
  <c r="B123" i="5"/>
  <c r="D252" i="5"/>
  <c r="F252" i="5"/>
  <c r="G123" i="5"/>
  <c r="G252" i="5"/>
  <c r="BL320" i="5" l="1"/>
  <c r="BV127" i="5"/>
  <c r="BF321" i="5"/>
  <c r="AX320" i="5"/>
  <c r="BG321" i="5" s="1"/>
  <c r="AU189" i="5"/>
  <c r="BQ127" i="5"/>
  <c r="AL127" i="5"/>
  <c r="AU251" i="5"/>
  <c r="BD127" i="5"/>
  <c r="BA125" i="5"/>
  <c r="BT127" i="5"/>
  <c r="AR249" i="5"/>
  <c r="AR187" i="5"/>
  <c r="AI125" i="5"/>
  <c r="AI126" i="5" s="1"/>
  <c r="BK127" i="5"/>
  <c r="BC320" i="5"/>
  <c r="BL321" i="5" s="1"/>
  <c r="BJ125" i="5"/>
  <c r="BS125" i="5"/>
  <c r="BM322" i="5"/>
  <c r="AZ128" i="5"/>
  <c r="BK320" i="5"/>
  <c r="AX127" i="5"/>
  <c r="AL321" i="5"/>
  <c r="AG320" i="5"/>
  <c r="AK320" i="5"/>
  <c r="AH321" i="5"/>
  <c r="AU321" i="5"/>
  <c r="AE321" i="5"/>
  <c r="AI320" i="5"/>
  <c r="AT320" i="5"/>
  <c r="AQ321" i="5"/>
  <c r="AJ320" i="5"/>
  <c r="AP320" i="5"/>
  <c r="AN321" i="5"/>
  <c r="AW321" i="5"/>
  <c r="AF320" i="5"/>
  <c r="AO320" i="5"/>
  <c r="BH321" i="5"/>
  <c r="AS320" i="5"/>
  <c r="BB320" i="5"/>
  <c r="AR320" i="5"/>
  <c r="BA320" i="5"/>
  <c r="BC127" i="5"/>
  <c r="BI128" i="5"/>
  <c r="AQ190" i="5"/>
  <c r="AP251" i="5"/>
  <c r="BF128" i="5"/>
  <c r="BO128" i="5"/>
  <c r="AN190" i="5"/>
  <c r="AY127" i="5"/>
  <c r="AN252" i="5"/>
  <c r="BG127" i="5"/>
  <c r="BG128" i="5" s="1"/>
  <c r="BP127" i="5"/>
  <c r="BH127" i="5"/>
  <c r="AS251" i="5"/>
  <c r="AP189" i="5"/>
  <c r="AO251" i="5"/>
  <c r="AQ252" i="5"/>
  <c r="AW128" i="5"/>
  <c r="BL127" i="5"/>
  <c r="BU127" i="5"/>
  <c r="AT251" i="5"/>
  <c r="BB127" i="5"/>
  <c r="BV128" i="5"/>
  <c r="AO189" i="5"/>
  <c r="AS189" i="5"/>
  <c r="AT189" i="5"/>
  <c r="D188" i="5"/>
  <c r="D318" i="5" s="1"/>
  <c r="B318" i="5"/>
  <c r="J317" i="5"/>
  <c r="M126" i="5"/>
  <c r="V127" i="5" s="1"/>
  <c r="AE128" i="5" s="1"/>
  <c r="M320" i="5"/>
  <c r="V321" i="5" s="1"/>
  <c r="N125" i="5"/>
  <c r="W126" i="5" s="1"/>
  <c r="AF127" i="5" s="1"/>
  <c r="N319" i="5"/>
  <c r="W320" i="5" s="1"/>
  <c r="Q125" i="5"/>
  <c r="Z126" i="5" s="1"/>
  <c r="Q319" i="5"/>
  <c r="Z320" i="5" s="1"/>
  <c r="O125" i="5"/>
  <c r="X126" i="5" s="1"/>
  <c r="AG127" i="5" s="1"/>
  <c r="O319" i="5"/>
  <c r="X320" i="5" s="1"/>
  <c r="C188" i="5"/>
  <c r="C318" i="5" s="1"/>
  <c r="T126" i="5"/>
  <c r="AC127" i="5" s="1"/>
  <c r="AL128" i="5" s="1"/>
  <c r="T320" i="5"/>
  <c r="AC321" i="5" s="1"/>
  <c r="R125" i="5"/>
  <c r="AA126" i="5" s="1"/>
  <c r="AJ127" i="5" s="1"/>
  <c r="R319" i="5"/>
  <c r="AA320" i="5" s="1"/>
  <c r="P126" i="5"/>
  <c r="Y127" i="5" s="1"/>
  <c r="AH128" i="5" s="1"/>
  <c r="P320" i="5"/>
  <c r="Y321" i="5" s="1"/>
  <c r="S125" i="5"/>
  <c r="AB126" i="5" s="1"/>
  <c r="AK127" i="5" s="1"/>
  <c r="S319" i="5"/>
  <c r="AB320" i="5" s="1"/>
  <c r="F189" i="5"/>
  <c r="F319" i="5" s="1"/>
  <c r="E188" i="5"/>
  <c r="E318" i="5" s="1"/>
  <c r="I189" i="5"/>
  <c r="I319" i="5" s="1"/>
  <c r="H189" i="5"/>
  <c r="H319" i="5" s="1"/>
  <c r="G188" i="5"/>
  <c r="G318" i="5" s="1"/>
  <c r="B189" i="5"/>
  <c r="G124" i="5"/>
  <c r="J123" i="5"/>
  <c r="I253" i="5"/>
  <c r="F124" i="5"/>
  <c r="E253" i="5"/>
  <c r="G253" i="5"/>
  <c r="F253" i="5"/>
  <c r="B124" i="5"/>
  <c r="J252" i="5"/>
  <c r="C253" i="5"/>
  <c r="D124" i="5"/>
  <c r="J187" i="5"/>
  <c r="C124" i="5"/>
  <c r="D253" i="5"/>
  <c r="I124" i="5"/>
  <c r="B253" i="5"/>
  <c r="E124" i="5"/>
  <c r="H124" i="5"/>
  <c r="H253" i="5"/>
  <c r="AU252" i="5" l="1"/>
  <c r="BT128" i="5"/>
  <c r="AU190" i="5"/>
  <c r="BD128" i="5"/>
  <c r="BM128" i="5"/>
  <c r="BJ126" i="5"/>
  <c r="AR188" i="5"/>
  <c r="AR189" i="5" s="1"/>
  <c r="AI127" i="5"/>
  <c r="AR250" i="5"/>
  <c r="AR251" i="5" s="1"/>
  <c r="BA126" i="5"/>
  <c r="BS126" i="5"/>
  <c r="BI129" i="5"/>
  <c r="AP321" i="5"/>
  <c r="AS321" i="5"/>
  <c r="AN322" i="5"/>
  <c r="AT321" i="5"/>
  <c r="AQ322" i="5"/>
  <c r="BB321" i="5"/>
  <c r="BO129" i="5"/>
  <c r="AO321" i="5"/>
  <c r="BU128" i="5"/>
  <c r="BR129" i="5"/>
  <c r="BC128" i="5"/>
  <c r="BL128" i="5"/>
  <c r="AY128" i="5"/>
  <c r="AF321" i="5"/>
  <c r="BK321" i="5"/>
  <c r="AJ321" i="5"/>
  <c r="AH322" i="5"/>
  <c r="AQ323" i="5" s="1"/>
  <c r="AU322" i="5"/>
  <c r="BD322" i="5"/>
  <c r="AL322" i="5"/>
  <c r="AI321" i="5"/>
  <c r="AE322" i="5"/>
  <c r="AK321" i="5"/>
  <c r="AX321" i="5"/>
  <c r="AG321" i="5"/>
  <c r="BA321" i="5"/>
  <c r="BJ321" i="5"/>
  <c r="AW322" i="5"/>
  <c r="BF322" i="5"/>
  <c r="AZ322" i="5"/>
  <c r="AR321" i="5"/>
  <c r="AY321" i="5"/>
  <c r="BC321" i="5"/>
  <c r="BF129" i="5"/>
  <c r="AQ253" i="5"/>
  <c r="AO252" i="5"/>
  <c r="AX128" i="5"/>
  <c r="AN253" i="5"/>
  <c r="AP190" i="5"/>
  <c r="AZ129" i="5"/>
  <c r="AP252" i="5"/>
  <c r="AS190" i="5"/>
  <c r="AS252" i="5"/>
  <c r="AU253" i="5"/>
  <c r="AO190" i="5"/>
  <c r="AT252" i="5"/>
  <c r="AU191" i="5"/>
  <c r="BP128" i="5"/>
  <c r="BP129" i="5" s="1"/>
  <c r="AQ191" i="5"/>
  <c r="BB128" i="5"/>
  <c r="BK128" i="5"/>
  <c r="BH128" i="5"/>
  <c r="BQ128" i="5"/>
  <c r="AN191" i="5"/>
  <c r="AW129" i="5"/>
  <c r="AT190" i="5"/>
  <c r="D189" i="5"/>
  <c r="D319" i="5" s="1"/>
  <c r="C189" i="5"/>
  <c r="C319" i="5" s="1"/>
  <c r="J318" i="5"/>
  <c r="B319" i="5"/>
  <c r="N126" i="5"/>
  <c r="W127" i="5" s="1"/>
  <c r="AF128" i="5" s="1"/>
  <c r="N320" i="5"/>
  <c r="W321" i="5" s="1"/>
  <c r="S126" i="5"/>
  <c r="AB127" i="5" s="1"/>
  <c r="AK128" i="5" s="1"/>
  <c r="S320" i="5"/>
  <c r="AB321" i="5" s="1"/>
  <c r="Q126" i="5"/>
  <c r="Z127" i="5" s="1"/>
  <c r="Q320" i="5"/>
  <c r="Z321" i="5" s="1"/>
  <c r="P127" i="5"/>
  <c r="Y128" i="5" s="1"/>
  <c r="AH129" i="5" s="1"/>
  <c r="P321" i="5"/>
  <c r="Y322" i="5" s="1"/>
  <c r="M127" i="5"/>
  <c r="V128" i="5" s="1"/>
  <c r="AE129" i="5" s="1"/>
  <c r="M321" i="5"/>
  <c r="V322" i="5" s="1"/>
  <c r="R126" i="5"/>
  <c r="AA127" i="5" s="1"/>
  <c r="AJ128" i="5" s="1"/>
  <c r="R320" i="5"/>
  <c r="AA321" i="5" s="1"/>
  <c r="O126" i="5"/>
  <c r="X127" i="5" s="1"/>
  <c r="AG128" i="5" s="1"/>
  <c r="O320" i="5"/>
  <c r="X321" i="5" s="1"/>
  <c r="T127" i="5"/>
  <c r="AC128" i="5" s="1"/>
  <c r="AL129" i="5" s="1"/>
  <c r="T321" i="5"/>
  <c r="AC322" i="5" s="1"/>
  <c r="H190" i="5"/>
  <c r="H320" i="5" s="1"/>
  <c r="I190" i="5"/>
  <c r="I320" i="5" s="1"/>
  <c r="E189" i="5"/>
  <c r="E319" i="5" s="1"/>
  <c r="G189" i="5"/>
  <c r="G319" i="5" s="1"/>
  <c r="B190" i="5"/>
  <c r="J253" i="5"/>
  <c r="H82" i="5" s="1"/>
  <c r="H125" i="5"/>
  <c r="C125" i="5"/>
  <c r="J188" i="5"/>
  <c r="C82" i="5" s="1"/>
  <c r="C254" i="5"/>
  <c r="J124" i="5"/>
  <c r="F254" i="5"/>
  <c r="B254" i="5"/>
  <c r="D254" i="5"/>
  <c r="G254" i="5"/>
  <c r="E254" i="5"/>
  <c r="I254" i="5"/>
  <c r="H254" i="5"/>
  <c r="E125" i="5"/>
  <c r="I125" i="5"/>
  <c r="D125" i="5"/>
  <c r="B125" i="5"/>
  <c r="F125" i="5"/>
  <c r="G125" i="5"/>
  <c r="BD129" i="5" l="1"/>
  <c r="BM129" i="5"/>
  <c r="BS127" i="5"/>
  <c r="BV129" i="5"/>
  <c r="AI128" i="5"/>
  <c r="AR252" i="5"/>
  <c r="BC322" i="5"/>
  <c r="AT322" i="5"/>
  <c r="BH129" i="5"/>
  <c r="AY322" i="5"/>
  <c r="AR190" i="5"/>
  <c r="BA127" i="5"/>
  <c r="BA128" i="5" s="1"/>
  <c r="BJ127" i="5"/>
  <c r="BL129" i="5"/>
  <c r="BR130" i="5"/>
  <c r="BK322" i="5"/>
  <c r="BB322" i="5"/>
  <c r="BO130" i="5"/>
  <c r="AW323" i="5"/>
  <c r="BU129" i="5"/>
  <c r="AO322" i="5"/>
  <c r="AX322" i="5"/>
  <c r="AX129" i="5"/>
  <c r="AY129" i="5"/>
  <c r="BA322" i="5"/>
  <c r="BL322" i="5"/>
  <c r="BG129" i="5"/>
  <c r="BJ322" i="5"/>
  <c r="BH322" i="5"/>
  <c r="AE323" i="5"/>
  <c r="AN323" i="5"/>
  <c r="AG322" i="5"/>
  <c r="AK322" i="5"/>
  <c r="BG322" i="5"/>
  <c r="AJ322" i="5"/>
  <c r="BD323" i="5"/>
  <c r="BM323" i="5"/>
  <c r="AP322" i="5"/>
  <c r="AU323" i="5"/>
  <c r="AL323" i="5"/>
  <c r="AI322" i="5"/>
  <c r="AF322" i="5"/>
  <c r="AW130" i="5"/>
  <c r="AR322" i="5"/>
  <c r="AS322" i="5"/>
  <c r="AZ323" i="5"/>
  <c r="AZ324" i="5" s="1"/>
  <c r="BI323" i="5"/>
  <c r="AH323" i="5"/>
  <c r="AQ324" i="5" s="1"/>
  <c r="BQ129" i="5"/>
  <c r="BQ130" i="5" s="1"/>
  <c r="BF323" i="5"/>
  <c r="AU192" i="5"/>
  <c r="AO191" i="5"/>
  <c r="AS191" i="5"/>
  <c r="AQ192" i="5"/>
  <c r="AU254" i="5"/>
  <c r="AP253" i="5"/>
  <c r="AN254" i="5"/>
  <c r="AS253" i="5"/>
  <c r="AO253" i="5"/>
  <c r="AT253" i="5"/>
  <c r="AP191" i="5"/>
  <c r="AR253" i="5"/>
  <c r="BF130" i="5"/>
  <c r="AZ130" i="5"/>
  <c r="BI130" i="5"/>
  <c r="AQ254" i="5"/>
  <c r="BK129" i="5"/>
  <c r="BT129" i="5"/>
  <c r="BC129" i="5"/>
  <c r="AN192" i="5"/>
  <c r="BB129" i="5"/>
  <c r="AT191" i="5"/>
  <c r="BD130" i="5"/>
  <c r="D190" i="5"/>
  <c r="D320" i="5" s="1"/>
  <c r="C190" i="5"/>
  <c r="C320" i="5" s="1"/>
  <c r="F190" i="5"/>
  <c r="F320" i="5" s="1"/>
  <c r="J319" i="5"/>
  <c r="B320" i="5"/>
  <c r="T128" i="5"/>
  <c r="AC129" i="5" s="1"/>
  <c r="AL130" i="5" s="1"/>
  <c r="T322" i="5"/>
  <c r="AC323" i="5" s="1"/>
  <c r="S127" i="5"/>
  <c r="AB128" i="5" s="1"/>
  <c r="AK129" i="5" s="1"/>
  <c r="S321" i="5"/>
  <c r="AB322" i="5" s="1"/>
  <c r="N127" i="5"/>
  <c r="W128" i="5" s="1"/>
  <c r="AF129" i="5" s="1"/>
  <c r="N321" i="5"/>
  <c r="W322" i="5" s="1"/>
  <c r="O127" i="5"/>
  <c r="X128" i="5" s="1"/>
  <c r="AG129" i="5" s="1"/>
  <c r="O321" i="5"/>
  <c r="X322" i="5" s="1"/>
  <c r="R127" i="5"/>
  <c r="AA128" i="5" s="1"/>
  <c r="AJ129" i="5" s="1"/>
  <c r="R321" i="5"/>
  <c r="AA322" i="5" s="1"/>
  <c r="M128" i="5"/>
  <c r="V129" i="5" s="1"/>
  <c r="AE130" i="5" s="1"/>
  <c r="M322" i="5"/>
  <c r="V323" i="5" s="1"/>
  <c r="P128" i="5"/>
  <c r="Y129" i="5" s="1"/>
  <c r="AH130" i="5" s="1"/>
  <c r="P322" i="5"/>
  <c r="Y323" i="5" s="1"/>
  <c r="Q127" i="5"/>
  <c r="Z128" i="5" s="1"/>
  <c r="AI129" i="5" s="1"/>
  <c r="Q321" i="5"/>
  <c r="Z322" i="5" s="1"/>
  <c r="C88" i="5"/>
  <c r="C94" i="5"/>
  <c r="E190" i="5"/>
  <c r="E320" i="5" s="1"/>
  <c r="I191" i="5"/>
  <c r="I321" i="5" s="1"/>
  <c r="G190" i="5"/>
  <c r="G320" i="5" s="1"/>
  <c r="B191" i="5"/>
  <c r="J254" i="5"/>
  <c r="G126" i="5"/>
  <c r="J125" i="5"/>
  <c r="D126" i="5"/>
  <c r="E126" i="5"/>
  <c r="H255" i="5"/>
  <c r="J189" i="5"/>
  <c r="H126" i="5"/>
  <c r="E255" i="5"/>
  <c r="D255" i="5"/>
  <c r="C255" i="5"/>
  <c r="C126" i="5"/>
  <c r="I255" i="5"/>
  <c r="G255" i="5"/>
  <c r="B255" i="5"/>
  <c r="F255" i="5"/>
  <c r="F126" i="5"/>
  <c r="B126" i="5"/>
  <c r="I126" i="5"/>
  <c r="BM130" i="5" l="1"/>
  <c r="BV130" i="5"/>
  <c r="BV131" i="5" s="1"/>
  <c r="AR191" i="5"/>
  <c r="BA129" i="5"/>
  <c r="BA130" i="5" s="1"/>
  <c r="BC323" i="5"/>
  <c r="BL323" i="5"/>
  <c r="AT323" i="5"/>
  <c r="BH130" i="5"/>
  <c r="AO323" i="5"/>
  <c r="BH323" i="5"/>
  <c r="BL130" i="5"/>
  <c r="BU130" i="5"/>
  <c r="BJ128" i="5"/>
  <c r="BJ129" i="5" s="1"/>
  <c r="BS128" i="5"/>
  <c r="BK323" i="5"/>
  <c r="BA323" i="5"/>
  <c r="BF324" i="5"/>
  <c r="AP323" i="5"/>
  <c r="BG323" i="5"/>
  <c r="AX323" i="5"/>
  <c r="BJ323" i="5"/>
  <c r="BG130" i="5"/>
  <c r="AY130" i="5"/>
  <c r="AY323" i="5"/>
  <c r="AN324" i="5"/>
  <c r="BM324" i="5"/>
  <c r="BI324" i="5"/>
  <c r="BI325" i="5" s="1"/>
  <c r="BP130" i="5"/>
  <c r="BT130" i="5"/>
  <c r="AL324" i="5"/>
  <c r="BD324" i="5"/>
  <c r="AU324" i="5"/>
  <c r="AK323" i="5"/>
  <c r="AJ323" i="5"/>
  <c r="AE324" i="5"/>
  <c r="AZ325" i="5"/>
  <c r="AS323" i="5"/>
  <c r="BB323" i="5"/>
  <c r="AI323" i="5"/>
  <c r="AG323" i="5"/>
  <c r="AW324" i="5"/>
  <c r="AH324" i="5"/>
  <c r="AQ325" i="5" s="1"/>
  <c r="AR323" i="5"/>
  <c r="BD131" i="5"/>
  <c r="AF323" i="5"/>
  <c r="AZ131" i="5"/>
  <c r="BI131" i="5"/>
  <c r="BR131" i="5"/>
  <c r="BF131" i="5"/>
  <c r="BO131" i="5"/>
  <c r="AR192" i="5"/>
  <c r="AR254" i="5"/>
  <c r="AS254" i="5"/>
  <c r="AQ193" i="5"/>
  <c r="AN255" i="5"/>
  <c r="AW131" i="5"/>
  <c r="AO192" i="5"/>
  <c r="BM131" i="5"/>
  <c r="AP192" i="5"/>
  <c r="BQ131" i="5"/>
  <c r="AO254" i="5"/>
  <c r="AX130" i="5"/>
  <c r="AU255" i="5"/>
  <c r="AU193" i="5"/>
  <c r="BC130" i="5"/>
  <c r="BK130" i="5"/>
  <c r="AT254" i="5"/>
  <c r="AP254" i="5"/>
  <c r="AT192" i="5"/>
  <c r="BB130" i="5"/>
  <c r="AQ255" i="5"/>
  <c r="AS192" i="5"/>
  <c r="AN193" i="5"/>
  <c r="C191" i="5"/>
  <c r="C321" i="5" s="1"/>
  <c r="D191" i="5"/>
  <c r="D321" i="5" s="1"/>
  <c r="F191" i="5"/>
  <c r="F321" i="5" s="1"/>
  <c r="B321" i="5"/>
  <c r="J320" i="5"/>
  <c r="D192" i="5"/>
  <c r="D322" i="5" s="1"/>
  <c r="S128" i="5"/>
  <c r="AB129" i="5" s="1"/>
  <c r="AK130" i="5" s="1"/>
  <c r="S322" i="5"/>
  <c r="AB323" i="5" s="1"/>
  <c r="T129" i="5"/>
  <c r="AC130" i="5" s="1"/>
  <c r="AL131" i="5" s="1"/>
  <c r="T323" i="5"/>
  <c r="AC324" i="5" s="1"/>
  <c r="R128" i="5"/>
  <c r="AA129" i="5" s="1"/>
  <c r="AJ130" i="5" s="1"/>
  <c r="R322" i="5"/>
  <c r="AA323" i="5" s="1"/>
  <c r="O128" i="5"/>
  <c r="X129" i="5" s="1"/>
  <c r="AG130" i="5" s="1"/>
  <c r="O322" i="5"/>
  <c r="X323" i="5" s="1"/>
  <c r="Q128" i="5"/>
  <c r="Z129" i="5" s="1"/>
  <c r="AI130" i="5" s="1"/>
  <c r="Q322" i="5"/>
  <c r="Z323" i="5" s="1"/>
  <c r="N128" i="5"/>
  <c r="W129" i="5" s="1"/>
  <c r="AF130" i="5" s="1"/>
  <c r="N322" i="5"/>
  <c r="W323" i="5" s="1"/>
  <c r="F192" i="5"/>
  <c r="F322" i="5" s="1"/>
  <c r="H191" i="5"/>
  <c r="H321" i="5" s="1"/>
  <c r="P129" i="5"/>
  <c r="Y130" i="5" s="1"/>
  <c r="AH131" i="5" s="1"/>
  <c r="P323" i="5"/>
  <c r="Y324" i="5" s="1"/>
  <c r="M129" i="5"/>
  <c r="V130" i="5" s="1"/>
  <c r="AE131" i="5" s="1"/>
  <c r="M323" i="5"/>
  <c r="V324" i="5" s="1"/>
  <c r="E191" i="5"/>
  <c r="E321" i="5" s="1"/>
  <c r="I192" i="5"/>
  <c r="I322" i="5" s="1"/>
  <c r="G191" i="5"/>
  <c r="G321" i="5" s="1"/>
  <c r="B192" i="5"/>
  <c r="G256" i="5"/>
  <c r="J190" i="5"/>
  <c r="C127" i="5"/>
  <c r="D127" i="5"/>
  <c r="G127" i="5"/>
  <c r="F127" i="5"/>
  <c r="I127" i="5"/>
  <c r="J126" i="5"/>
  <c r="F256" i="5"/>
  <c r="J255" i="5"/>
  <c r="D256" i="5"/>
  <c r="E256" i="5"/>
  <c r="H256" i="5"/>
  <c r="I256" i="5"/>
  <c r="B256" i="5"/>
  <c r="B127" i="5"/>
  <c r="C256" i="5"/>
  <c r="H127" i="5"/>
  <c r="E127" i="5"/>
  <c r="BC324" i="5" l="1"/>
  <c r="BH131" i="5"/>
  <c r="BL324" i="5"/>
  <c r="BJ130" i="5"/>
  <c r="BJ131" i="5" s="1"/>
  <c r="AO324" i="5"/>
  <c r="BA131" i="5"/>
  <c r="BL131" i="5"/>
  <c r="AY131" i="5"/>
  <c r="BH132" i="5" s="1"/>
  <c r="BU131" i="5"/>
  <c r="BT131" i="5"/>
  <c r="BA324" i="5"/>
  <c r="BJ324" i="5"/>
  <c r="BS129" i="5"/>
  <c r="BS130" i="5" s="1"/>
  <c r="AW325" i="5"/>
  <c r="AY324" i="5"/>
  <c r="BG324" i="5"/>
  <c r="AS324" i="5"/>
  <c r="AX324" i="5"/>
  <c r="BH324" i="5"/>
  <c r="BH325" i="5" s="1"/>
  <c r="AN325" i="5"/>
  <c r="BM325" i="5"/>
  <c r="BP131" i="5"/>
  <c r="AU325" i="5"/>
  <c r="BR132" i="5"/>
  <c r="BI132" i="5"/>
  <c r="BO132" i="5"/>
  <c r="AW132" i="5"/>
  <c r="BD132" i="5"/>
  <c r="BM132" i="5"/>
  <c r="BF325" i="5"/>
  <c r="BQ132" i="5"/>
  <c r="AG324" i="5"/>
  <c r="BB324" i="5"/>
  <c r="BK324" i="5"/>
  <c r="AE325" i="5"/>
  <c r="AI324" i="5"/>
  <c r="AJ324" i="5"/>
  <c r="BL325" i="5"/>
  <c r="AK324" i="5"/>
  <c r="AT324" i="5"/>
  <c r="AZ326" i="5"/>
  <c r="AP324" i="5"/>
  <c r="AZ132" i="5"/>
  <c r="AR324" i="5"/>
  <c r="AL325" i="5"/>
  <c r="AF324" i="5"/>
  <c r="AH325" i="5"/>
  <c r="BI326" i="5"/>
  <c r="BD325" i="5"/>
  <c r="AO255" i="5"/>
  <c r="AO193" i="5"/>
  <c r="AP193" i="5"/>
  <c r="AQ194" i="5"/>
  <c r="AT193" i="5"/>
  <c r="AS255" i="5"/>
  <c r="AP255" i="5"/>
  <c r="AR255" i="5"/>
  <c r="AN194" i="5"/>
  <c r="AT255" i="5"/>
  <c r="BK131" i="5"/>
  <c r="AN256" i="5"/>
  <c r="AS193" i="5"/>
  <c r="BV132" i="5"/>
  <c r="BC131" i="5"/>
  <c r="AR193" i="5"/>
  <c r="BB131" i="5"/>
  <c r="AU194" i="5"/>
  <c r="AX131" i="5"/>
  <c r="BG131" i="5"/>
  <c r="BF132" i="5"/>
  <c r="AQ256" i="5"/>
  <c r="AU256" i="5"/>
  <c r="B322" i="5"/>
  <c r="J321" i="5"/>
  <c r="N82" i="5" s="1"/>
  <c r="H192" i="5"/>
  <c r="H322" i="5" s="1"/>
  <c r="R129" i="5"/>
  <c r="AA130" i="5" s="1"/>
  <c r="AJ131" i="5" s="1"/>
  <c r="R323" i="5"/>
  <c r="AA324" i="5" s="1"/>
  <c r="C192" i="5"/>
  <c r="C322" i="5" s="1"/>
  <c r="O129" i="5"/>
  <c r="X130" i="5" s="1"/>
  <c r="AG131" i="5" s="1"/>
  <c r="O323" i="5"/>
  <c r="X324" i="5" s="1"/>
  <c r="P130" i="5"/>
  <c r="Y131" i="5" s="1"/>
  <c r="AH132" i="5" s="1"/>
  <c r="P324" i="5"/>
  <c r="Y325" i="5" s="1"/>
  <c r="T130" i="5"/>
  <c r="AC131" i="5" s="1"/>
  <c r="AL132" i="5" s="1"/>
  <c r="T324" i="5"/>
  <c r="AC325" i="5" s="1"/>
  <c r="N129" i="5"/>
  <c r="W130" i="5" s="1"/>
  <c r="AF131" i="5" s="1"/>
  <c r="N323" i="5"/>
  <c r="W324" i="5" s="1"/>
  <c r="M130" i="5"/>
  <c r="V131" i="5" s="1"/>
  <c r="AE132" i="5" s="1"/>
  <c r="M324" i="5"/>
  <c r="V325" i="5" s="1"/>
  <c r="Q129" i="5"/>
  <c r="Z130" i="5" s="1"/>
  <c r="AI131" i="5" s="1"/>
  <c r="Q323" i="5"/>
  <c r="Z324" i="5" s="1"/>
  <c r="S129" i="5"/>
  <c r="AB130" i="5" s="1"/>
  <c r="AK131" i="5" s="1"/>
  <c r="S323" i="5"/>
  <c r="AB324" i="5" s="1"/>
  <c r="D193" i="5"/>
  <c r="D323" i="5" s="1"/>
  <c r="I193" i="5"/>
  <c r="I323" i="5" s="1"/>
  <c r="E192" i="5"/>
  <c r="E322" i="5" s="1"/>
  <c r="B193" i="5"/>
  <c r="G192" i="5"/>
  <c r="G322" i="5" s="1"/>
  <c r="J256" i="5"/>
  <c r="E128" i="5"/>
  <c r="H128" i="5"/>
  <c r="I128" i="5"/>
  <c r="G257" i="5"/>
  <c r="C257" i="5"/>
  <c r="H257" i="5"/>
  <c r="I257" i="5"/>
  <c r="C128" i="5"/>
  <c r="B257" i="5"/>
  <c r="J127" i="5"/>
  <c r="D257" i="5"/>
  <c r="G128" i="5"/>
  <c r="B128" i="5"/>
  <c r="J191" i="5"/>
  <c r="E257" i="5"/>
  <c r="F257" i="5"/>
  <c r="F128" i="5"/>
  <c r="D128" i="5"/>
  <c r="BS131" i="5" l="1"/>
  <c r="AO325" i="5"/>
  <c r="BJ132" i="5"/>
  <c r="BS132" i="5"/>
  <c r="BS133" i="5" s="1"/>
  <c r="BU132" i="5"/>
  <c r="BL132" i="5"/>
  <c r="BJ325" i="5"/>
  <c r="BA325" i="5"/>
  <c r="BM133" i="5"/>
  <c r="BV133" i="5"/>
  <c r="BF326" i="5"/>
  <c r="AW326" i="5"/>
  <c r="BI133" i="5"/>
  <c r="BQ133" i="5"/>
  <c r="BG325" i="5"/>
  <c r="AX325" i="5"/>
  <c r="AX326" i="5" s="1"/>
  <c r="BD133" i="5"/>
  <c r="BM134" i="5" s="1"/>
  <c r="AN326" i="5"/>
  <c r="AS325" i="5"/>
  <c r="BB325" i="5"/>
  <c r="BK325" i="5"/>
  <c r="AW133" i="5"/>
  <c r="BD326" i="5"/>
  <c r="BF133" i="5"/>
  <c r="AT325" i="5"/>
  <c r="BR133" i="5"/>
  <c r="BM326" i="5"/>
  <c r="AX132" i="5"/>
  <c r="BC325" i="5"/>
  <c r="AP325" i="5"/>
  <c r="AY325" i="5"/>
  <c r="AK325" i="5"/>
  <c r="AE326" i="5"/>
  <c r="AI325" i="5"/>
  <c r="AJ325" i="5"/>
  <c r="AH326" i="5"/>
  <c r="AG325" i="5"/>
  <c r="AF325" i="5"/>
  <c r="AZ133" i="5"/>
  <c r="AL326" i="5"/>
  <c r="AQ326" i="5"/>
  <c r="BI327" i="5"/>
  <c r="AU326" i="5"/>
  <c r="BJ326" i="5"/>
  <c r="AR325" i="5"/>
  <c r="AT256" i="5"/>
  <c r="AT194" i="5"/>
  <c r="BO133" i="5"/>
  <c r="BK132" i="5"/>
  <c r="AP256" i="5"/>
  <c r="AS256" i="5"/>
  <c r="BT132" i="5"/>
  <c r="BC132" i="5"/>
  <c r="BL133" i="5" s="1"/>
  <c r="AQ195" i="5"/>
  <c r="BG132" i="5"/>
  <c r="BP132" i="5"/>
  <c r="AO256" i="5"/>
  <c r="AR256" i="5"/>
  <c r="AU257" i="5"/>
  <c r="BB132" i="5"/>
  <c r="AS194" i="5"/>
  <c r="AY132" i="5"/>
  <c r="BH133" i="5" s="1"/>
  <c r="BA132" i="5"/>
  <c r="BJ133" i="5" s="1"/>
  <c r="AP194" i="5"/>
  <c r="AR194" i="5"/>
  <c r="AQ257" i="5"/>
  <c r="AO194" i="5"/>
  <c r="AN257" i="5"/>
  <c r="AN195" i="5"/>
  <c r="AU195" i="5"/>
  <c r="H193" i="5"/>
  <c r="H323" i="5" s="1"/>
  <c r="J322" i="5"/>
  <c r="B323" i="5"/>
  <c r="M131" i="5"/>
  <c r="V132" i="5" s="1"/>
  <c r="AE133" i="5" s="1"/>
  <c r="M325" i="5"/>
  <c r="V326" i="5" s="1"/>
  <c r="N130" i="5"/>
  <c r="W131" i="5" s="1"/>
  <c r="AF132" i="5" s="1"/>
  <c r="N324" i="5"/>
  <c r="W325" i="5" s="1"/>
  <c r="T131" i="5"/>
  <c r="AC132" i="5" s="1"/>
  <c r="AL133" i="5" s="1"/>
  <c r="T325" i="5"/>
  <c r="AC326" i="5" s="1"/>
  <c r="P131" i="5"/>
  <c r="Y132" i="5" s="1"/>
  <c r="AH133" i="5" s="1"/>
  <c r="P325" i="5"/>
  <c r="Y326" i="5" s="1"/>
  <c r="F193" i="5"/>
  <c r="F323" i="5" s="1"/>
  <c r="R130" i="5"/>
  <c r="AA131" i="5" s="1"/>
  <c r="AJ132" i="5" s="1"/>
  <c r="R324" i="5"/>
  <c r="AA325" i="5" s="1"/>
  <c r="S130" i="5"/>
  <c r="AB131" i="5" s="1"/>
  <c r="AK132" i="5" s="1"/>
  <c r="S324" i="5"/>
  <c r="AB325" i="5" s="1"/>
  <c r="C193" i="5"/>
  <c r="C323" i="5" s="1"/>
  <c r="O130" i="5"/>
  <c r="X131" i="5" s="1"/>
  <c r="AG132" i="5" s="1"/>
  <c r="O324" i="5"/>
  <c r="X325" i="5" s="1"/>
  <c r="Q130" i="5"/>
  <c r="Z131" i="5" s="1"/>
  <c r="AI132" i="5" s="1"/>
  <c r="Q324" i="5"/>
  <c r="Z325" i="5" s="1"/>
  <c r="E193" i="5"/>
  <c r="E323" i="5" s="1"/>
  <c r="I194" i="5"/>
  <c r="I324" i="5" s="1"/>
  <c r="D194" i="5"/>
  <c r="D324" i="5" s="1"/>
  <c r="G193" i="5"/>
  <c r="G323" i="5" s="1"/>
  <c r="B194" i="5"/>
  <c r="G258" i="5"/>
  <c r="B129" i="5"/>
  <c r="D258" i="5"/>
  <c r="J192" i="5"/>
  <c r="J257" i="5"/>
  <c r="H129" i="5"/>
  <c r="E129" i="5"/>
  <c r="F129" i="5"/>
  <c r="J128" i="5"/>
  <c r="C129" i="5"/>
  <c r="C258" i="5"/>
  <c r="I129" i="5"/>
  <c r="I258" i="5"/>
  <c r="B258" i="5"/>
  <c r="F258" i="5"/>
  <c r="D129" i="5"/>
  <c r="E258" i="5"/>
  <c r="G129" i="5"/>
  <c r="H258" i="5"/>
  <c r="BU133" i="5" l="1"/>
  <c r="BG133" i="5"/>
  <c r="AW327" i="5"/>
  <c r="BI134" i="5"/>
  <c r="BV134" i="5"/>
  <c r="BV135" i="5" s="1"/>
  <c r="BF327" i="5"/>
  <c r="BR134" i="5"/>
  <c r="BG326" i="5"/>
  <c r="BG327" i="5" s="1"/>
  <c r="BK326" i="5"/>
  <c r="BB133" i="5"/>
  <c r="BB326" i="5"/>
  <c r="BD327" i="5"/>
  <c r="AN327" i="5"/>
  <c r="AW328" i="5" s="1"/>
  <c r="AW134" i="5"/>
  <c r="AX133" i="5"/>
  <c r="AT326" i="5"/>
  <c r="BC326" i="5"/>
  <c r="BF134" i="5"/>
  <c r="BM327" i="5"/>
  <c r="BO134" i="5"/>
  <c r="AQ327" i="5"/>
  <c r="BP133" i="5"/>
  <c r="BP134" i="5" s="1"/>
  <c r="BC133" i="5"/>
  <c r="BL134" i="5" s="1"/>
  <c r="BT133" i="5"/>
  <c r="AF326" i="5"/>
  <c r="AL327" i="5"/>
  <c r="AJ326" i="5"/>
  <c r="AS326" i="5"/>
  <c r="AO326" i="5"/>
  <c r="AG326" i="5"/>
  <c r="AK326" i="5"/>
  <c r="AE327" i="5"/>
  <c r="AR326" i="5"/>
  <c r="BA326" i="5"/>
  <c r="BL326" i="5"/>
  <c r="AU327" i="5"/>
  <c r="AI326" i="5"/>
  <c r="AP326" i="5"/>
  <c r="AH327" i="5"/>
  <c r="AY326" i="5"/>
  <c r="BH326" i="5"/>
  <c r="AZ327" i="5"/>
  <c r="AT195" i="5"/>
  <c r="AT257" i="5"/>
  <c r="AS195" i="5"/>
  <c r="AQ196" i="5"/>
  <c r="AU258" i="5"/>
  <c r="AN258" i="5"/>
  <c r="AR195" i="5"/>
  <c r="AR257" i="5"/>
  <c r="BU134" i="5"/>
  <c r="AQ258" i="5"/>
  <c r="AP195" i="5"/>
  <c r="AZ134" i="5"/>
  <c r="BK133" i="5"/>
  <c r="AP257" i="5"/>
  <c r="BD134" i="5"/>
  <c r="BM135" i="5" s="1"/>
  <c r="BA133" i="5"/>
  <c r="BJ134" i="5" s="1"/>
  <c r="AO257" i="5"/>
  <c r="AS257" i="5"/>
  <c r="BB134" i="5" s="1"/>
  <c r="AU196" i="5"/>
  <c r="AN196" i="5"/>
  <c r="AY133" i="5"/>
  <c r="AO195" i="5"/>
  <c r="BS134" i="5"/>
  <c r="BQ134" i="5"/>
  <c r="H194" i="5"/>
  <c r="H324" i="5" s="1"/>
  <c r="F194" i="5"/>
  <c r="F324" i="5" s="1"/>
  <c r="B324" i="5"/>
  <c r="J323" i="5"/>
  <c r="C194" i="5"/>
  <c r="C324" i="5" s="1"/>
  <c r="S131" i="5"/>
  <c r="AB132" i="5" s="1"/>
  <c r="AK133" i="5" s="1"/>
  <c r="S325" i="5"/>
  <c r="AB326" i="5" s="1"/>
  <c r="R131" i="5"/>
  <c r="AA132" i="5" s="1"/>
  <c r="AJ133" i="5" s="1"/>
  <c r="R325" i="5"/>
  <c r="AA326" i="5" s="1"/>
  <c r="M132" i="5"/>
  <c r="V133" i="5" s="1"/>
  <c r="AE134" i="5" s="1"/>
  <c r="M326" i="5"/>
  <c r="V327" i="5" s="1"/>
  <c r="N131" i="5"/>
  <c r="W132" i="5" s="1"/>
  <c r="AF133" i="5" s="1"/>
  <c r="N325" i="5"/>
  <c r="W326" i="5" s="1"/>
  <c r="P132" i="5"/>
  <c r="Y133" i="5" s="1"/>
  <c r="AH134" i="5" s="1"/>
  <c r="P326" i="5"/>
  <c r="Y327" i="5" s="1"/>
  <c r="O131" i="5"/>
  <c r="X132" i="5" s="1"/>
  <c r="AG133" i="5" s="1"/>
  <c r="O325" i="5"/>
  <c r="X326" i="5" s="1"/>
  <c r="T132" i="5"/>
  <c r="AC133" i="5" s="1"/>
  <c r="AL134" i="5" s="1"/>
  <c r="T326" i="5"/>
  <c r="AC327" i="5" s="1"/>
  <c r="Q131" i="5"/>
  <c r="Z132" i="5" s="1"/>
  <c r="AI133" i="5" s="1"/>
  <c r="Q325" i="5"/>
  <c r="Z326" i="5" s="1"/>
  <c r="I195" i="5"/>
  <c r="I325" i="5" s="1"/>
  <c r="E194" i="5"/>
  <c r="E324" i="5" s="1"/>
  <c r="B195" i="5"/>
  <c r="G194" i="5"/>
  <c r="G324" i="5" s="1"/>
  <c r="H259" i="5"/>
  <c r="F259" i="5"/>
  <c r="C130" i="5"/>
  <c r="F130" i="5"/>
  <c r="E130" i="5"/>
  <c r="J129" i="5"/>
  <c r="J258" i="5"/>
  <c r="G130" i="5"/>
  <c r="E259" i="5"/>
  <c r="D130" i="5"/>
  <c r="I130" i="5"/>
  <c r="J193" i="5"/>
  <c r="I259" i="5"/>
  <c r="C259" i="5"/>
  <c r="H130" i="5"/>
  <c r="B259" i="5"/>
  <c r="G259" i="5"/>
  <c r="D259" i="5"/>
  <c r="B130" i="5"/>
  <c r="BG134" i="5" l="1"/>
  <c r="BR135" i="5"/>
  <c r="BF328" i="5"/>
  <c r="AT327" i="5"/>
  <c r="AU328" i="5"/>
  <c r="BF135" i="5"/>
  <c r="BK134" i="5"/>
  <c r="BK327" i="5"/>
  <c r="BO135" i="5"/>
  <c r="BC327" i="5"/>
  <c r="BF329" i="5"/>
  <c r="BL327" i="5"/>
  <c r="BM328" i="5"/>
  <c r="AW135" i="5"/>
  <c r="BF136" i="5" s="1"/>
  <c r="AQ328" i="5"/>
  <c r="AZ328" i="5"/>
  <c r="BP135" i="5"/>
  <c r="AY327" i="5"/>
  <c r="BC134" i="5"/>
  <c r="BL135" i="5" s="1"/>
  <c r="AS327" i="5"/>
  <c r="BA327" i="5"/>
  <c r="BH327" i="5"/>
  <c r="AZ135" i="5"/>
  <c r="BU135" i="5"/>
  <c r="AG327" i="5"/>
  <c r="AE328" i="5"/>
  <c r="AF327" i="5"/>
  <c r="AR327" i="5"/>
  <c r="BD328" i="5"/>
  <c r="BD329" i="5" s="1"/>
  <c r="BJ327" i="5"/>
  <c r="AN328" i="5"/>
  <c r="AJ327" i="5"/>
  <c r="AO327" i="5"/>
  <c r="AX327" i="5"/>
  <c r="BB327" i="5"/>
  <c r="AY134" i="5"/>
  <c r="AH328" i="5"/>
  <c r="AL328" i="5"/>
  <c r="BI328" i="5"/>
  <c r="AI327" i="5"/>
  <c r="AK327" i="5"/>
  <c r="AP327" i="5"/>
  <c r="AP196" i="5"/>
  <c r="BT134" i="5"/>
  <c r="BH134" i="5"/>
  <c r="BI135" i="5"/>
  <c r="AO196" i="5"/>
  <c r="AO258" i="5"/>
  <c r="AR258" i="5"/>
  <c r="AQ197" i="5"/>
  <c r="BV136" i="5"/>
  <c r="AX134" i="5"/>
  <c r="BS135" i="5"/>
  <c r="BA134" i="5"/>
  <c r="AT258" i="5"/>
  <c r="AQ259" i="5"/>
  <c r="AN259" i="5"/>
  <c r="AU197" i="5"/>
  <c r="BD135" i="5"/>
  <c r="BM136" i="5" s="1"/>
  <c r="AT196" i="5"/>
  <c r="AN197" i="5"/>
  <c r="AP258" i="5"/>
  <c r="AR196" i="5"/>
  <c r="AU259" i="5"/>
  <c r="AS196" i="5"/>
  <c r="AS258" i="5"/>
  <c r="BK135" i="5"/>
  <c r="F195" i="5"/>
  <c r="F325" i="5" s="1"/>
  <c r="H196" i="5"/>
  <c r="H326" i="5" s="1"/>
  <c r="H195" i="5"/>
  <c r="H325" i="5" s="1"/>
  <c r="C196" i="5"/>
  <c r="C326" i="5" s="1"/>
  <c r="C195" i="5"/>
  <c r="C325" i="5" s="1"/>
  <c r="J324" i="5"/>
  <c r="B325" i="5"/>
  <c r="P133" i="5"/>
  <c r="Y134" i="5" s="1"/>
  <c r="AH135" i="5" s="1"/>
  <c r="P327" i="5"/>
  <c r="Y328" i="5" s="1"/>
  <c r="M133" i="5"/>
  <c r="V134" i="5" s="1"/>
  <c r="AE135" i="5" s="1"/>
  <c r="M327" i="5"/>
  <c r="V328" i="5" s="1"/>
  <c r="T133" i="5"/>
  <c r="AC134" i="5" s="1"/>
  <c r="AL135" i="5" s="1"/>
  <c r="T327" i="5"/>
  <c r="AC328" i="5" s="1"/>
  <c r="N132" i="5"/>
  <c r="W133" i="5" s="1"/>
  <c r="AF134" i="5" s="1"/>
  <c r="N326" i="5"/>
  <c r="W327" i="5" s="1"/>
  <c r="S132" i="5"/>
  <c r="AB133" i="5" s="1"/>
  <c r="AK134" i="5" s="1"/>
  <c r="S326" i="5"/>
  <c r="AB327" i="5" s="1"/>
  <c r="O132" i="5"/>
  <c r="X133" i="5" s="1"/>
  <c r="AG134" i="5" s="1"/>
  <c r="O326" i="5"/>
  <c r="X327" i="5" s="1"/>
  <c r="Q132" i="5"/>
  <c r="Z133" i="5" s="1"/>
  <c r="AI134" i="5" s="1"/>
  <c r="Q326" i="5"/>
  <c r="Z327" i="5" s="1"/>
  <c r="D195" i="5"/>
  <c r="D325" i="5" s="1"/>
  <c r="R132" i="5"/>
  <c r="AA133" i="5" s="1"/>
  <c r="AJ134" i="5" s="1"/>
  <c r="R326" i="5"/>
  <c r="AA327" i="5" s="1"/>
  <c r="I196" i="5"/>
  <c r="I326" i="5" s="1"/>
  <c r="E195" i="5"/>
  <c r="E325" i="5" s="1"/>
  <c r="B196" i="5"/>
  <c r="G195" i="5"/>
  <c r="G325" i="5" s="1"/>
  <c r="J130" i="5"/>
  <c r="J259" i="5"/>
  <c r="D260" i="5"/>
  <c r="J194" i="5"/>
  <c r="I131" i="5"/>
  <c r="D131" i="5"/>
  <c r="E131" i="5"/>
  <c r="B260" i="5"/>
  <c r="I260" i="5"/>
  <c r="E260" i="5"/>
  <c r="G131" i="5"/>
  <c r="C131" i="5"/>
  <c r="F260" i="5"/>
  <c r="H260" i="5"/>
  <c r="B131" i="5"/>
  <c r="G260" i="5"/>
  <c r="H131" i="5"/>
  <c r="C260" i="5"/>
  <c r="F131" i="5"/>
  <c r="AT328" i="5" l="1"/>
  <c r="AU329" i="5"/>
  <c r="BC328" i="5"/>
  <c r="BT135" i="5"/>
  <c r="BT136" i="5" s="1"/>
  <c r="BO136" i="5"/>
  <c r="BO137" i="5" s="1"/>
  <c r="BA328" i="5"/>
  <c r="BL328" i="5"/>
  <c r="BL329" i="5" s="1"/>
  <c r="AW136" i="5"/>
  <c r="BF137" i="5" s="1"/>
  <c r="BH135" i="5"/>
  <c r="AQ329" i="5"/>
  <c r="AZ329" i="5"/>
  <c r="BI329" i="5"/>
  <c r="AN329" i="5"/>
  <c r="BH328" i="5"/>
  <c r="BB328" i="5"/>
  <c r="AO328" i="5"/>
  <c r="BJ328" i="5"/>
  <c r="BU136" i="5"/>
  <c r="BM329" i="5"/>
  <c r="BM330" i="5" s="1"/>
  <c r="BA135" i="5"/>
  <c r="AR328" i="5"/>
  <c r="BQ135" i="5"/>
  <c r="AX135" i="5"/>
  <c r="AY135" i="5"/>
  <c r="AP197" i="5"/>
  <c r="BK328" i="5"/>
  <c r="AW329" i="5"/>
  <c r="BC329" i="5"/>
  <c r="AX328" i="5"/>
  <c r="BG328" i="5"/>
  <c r="AI328" i="5"/>
  <c r="AJ328" i="5"/>
  <c r="BD330" i="5"/>
  <c r="AE329" i="5"/>
  <c r="AL329" i="5"/>
  <c r="AK328" i="5"/>
  <c r="AH329" i="5"/>
  <c r="AS328" i="5"/>
  <c r="AP328" i="5"/>
  <c r="AF328" i="5"/>
  <c r="AG328" i="5"/>
  <c r="AY328" i="5"/>
  <c r="BV137" i="5"/>
  <c r="AT259" i="5"/>
  <c r="AQ260" i="5"/>
  <c r="AR259" i="5"/>
  <c r="BI136" i="5"/>
  <c r="BR136" i="5"/>
  <c r="AS197" i="5"/>
  <c r="AT197" i="5"/>
  <c r="AR197" i="5"/>
  <c r="AZ136" i="5"/>
  <c r="BD136" i="5"/>
  <c r="AQ198" i="5"/>
  <c r="BJ135" i="5"/>
  <c r="BC135" i="5"/>
  <c r="AU198" i="5"/>
  <c r="AO259" i="5"/>
  <c r="AS259" i="5"/>
  <c r="AN198" i="5"/>
  <c r="AO197" i="5"/>
  <c r="AU260" i="5"/>
  <c r="AP259" i="5"/>
  <c r="BG135" i="5"/>
  <c r="AN260" i="5"/>
  <c r="BB135" i="5"/>
  <c r="BK136" i="5" s="1"/>
  <c r="F196" i="5"/>
  <c r="F326" i="5" s="1"/>
  <c r="D196" i="5"/>
  <c r="D326" i="5" s="1"/>
  <c r="B326" i="5"/>
  <c r="J325" i="5"/>
  <c r="S133" i="5"/>
  <c r="AB134" i="5" s="1"/>
  <c r="AK135" i="5" s="1"/>
  <c r="S327" i="5"/>
  <c r="AB328" i="5" s="1"/>
  <c r="R133" i="5"/>
  <c r="AA134" i="5" s="1"/>
  <c r="AJ135" i="5" s="1"/>
  <c r="R327" i="5"/>
  <c r="AA328" i="5" s="1"/>
  <c r="M134" i="5"/>
  <c r="V135" i="5" s="1"/>
  <c r="AE136" i="5" s="1"/>
  <c r="M328" i="5"/>
  <c r="V329" i="5" s="1"/>
  <c r="N133" i="5"/>
  <c r="W134" i="5" s="1"/>
  <c r="AF135" i="5" s="1"/>
  <c r="N327" i="5"/>
  <c r="W328" i="5" s="1"/>
  <c r="P134" i="5"/>
  <c r="Y135" i="5" s="1"/>
  <c r="AH136" i="5" s="1"/>
  <c r="P328" i="5"/>
  <c r="Y329" i="5" s="1"/>
  <c r="Q133" i="5"/>
  <c r="Z134" i="5" s="1"/>
  <c r="AI135" i="5" s="1"/>
  <c r="Q327" i="5"/>
  <c r="Z328" i="5" s="1"/>
  <c r="T134" i="5"/>
  <c r="AC135" i="5" s="1"/>
  <c r="AL136" i="5" s="1"/>
  <c r="T328" i="5"/>
  <c r="AC329" i="5" s="1"/>
  <c r="O133" i="5"/>
  <c r="X134" i="5" s="1"/>
  <c r="AG135" i="5" s="1"/>
  <c r="O327" i="5"/>
  <c r="X328" i="5" s="1"/>
  <c r="C197" i="5"/>
  <c r="C327" i="5" s="1"/>
  <c r="I197" i="5"/>
  <c r="I327" i="5" s="1"/>
  <c r="D197" i="5"/>
  <c r="D327" i="5" s="1"/>
  <c r="E196" i="5"/>
  <c r="E326" i="5" s="1"/>
  <c r="B197" i="5"/>
  <c r="G196" i="5"/>
  <c r="G326" i="5" s="1"/>
  <c r="J131" i="5"/>
  <c r="J260" i="5"/>
  <c r="B132" i="5"/>
  <c r="H261" i="5"/>
  <c r="F261" i="5"/>
  <c r="C132" i="5"/>
  <c r="B261" i="5"/>
  <c r="H132" i="5"/>
  <c r="G132" i="5"/>
  <c r="D132" i="5"/>
  <c r="I132" i="5"/>
  <c r="F132" i="5"/>
  <c r="C261" i="5"/>
  <c r="E132" i="5"/>
  <c r="G261" i="5"/>
  <c r="E261" i="5"/>
  <c r="I261" i="5"/>
  <c r="J195" i="5"/>
  <c r="D261" i="5"/>
  <c r="AW137" i="5" l="1"/>
  <c r="BF138" i="5" s="1"/>
  <c r="BH136" i="5"/>
  <c r="AR329" i="5"/>
  <c r="AN330" i="5"/>
  <c r="BA329" i="5"/>
  <c r="BJ329" i="5"/>
  <c r="AP198" i="5"/>
  <c r="AQ330" i="5"/>
  <c r="BQ136" i="5"/>
  <c r="BR137" i="5"/>
  <c r="AX329" i="5"/>
  <c r="AZ330" i="5"/>
  <c r="BI330" i="5"/>
  <c r="BB329" i="5"/>
  <c r="BK329" i="5"/>
  <c r="BJ136" i="5"/>
  <c r="AO329" i="5"/>
  <c r="BA136" i="5"/>
  <c r="BL330" i="5"/>
  <c r="BM331" i="5"/>
  <c r="BG329" i="5"/>
  <c r="AP260" i="5"/>
  <c r="AZ137" i="5"/>
  <c r="BO138" i="5"/>
  <c r="AL330" i="5"/>
  <c r="AK329" i="5"/>
  <c r="AE330" i="5"/>
  <c r="AY329" i="5"/>
  <c r="BH329" i="5"/>
  <c r="AT329" i="5"/>
  <c r="BC330" i="5" s="1"/>
  <c r="AJ329" i="5"/>
  <c r="AG329" i="5"/>
  <c r="AF329" i="5"/>
  <c r="AU330" i="5"/>
  <c r="AW330" i="5"/>
  <c r="BF330" i="5"/>
  <c r="AP329" i="5"/>
  <c r="AH330" i="5"/>
  <c r="AI329" i="5"/>
  <c r="AR330" i="5" s="1"/>
  <c r="AS329" i="5"/>
  <c r="BT137" i="5"/>
  <c r="BD137" i="5"/>
  <c r="AY136" i="5"/>
  <c r="BB136" i="5"/>
  <c r="BK137" i="5" s="1"/>
  <c r="BC136" i="5"/>
  <c r="BL136" i="5"/>
  <c r="AU199" i="5"/>
  <c r="AT198" i="5"/>
  <c r="AT260" i="5"/>
  <c r="AS198" i="5"/>
  <c r="BG136" i="5"/>
  <c r="BP136" i="5"/>
  <c r="AR198" i="5"/>
  <c r="BI137" i="5"/>
  <c r="AN261" i="5"/>
  <c r="AW138" i="5" s="1"/>
  <c r="AR260" i="5"/>
  <c r="AO198" i="5"/>
  <c r="AN199" i="5"/>
  <c r="AO260" i="5"/>
  <c r="AU261" i="5"/>
  <c r="BM137" i="5"/>
  <c r="AQ261" i="5"/>
  <c r="AX136" i="5"/>
  <c r="AS260" i="5"/>
  <c r="AQ199" i="5"/>
  <c r="BS136" i="5"/>
  <c r="F197" i="5"/>
  <c r="F327" i="5" s="1"/>
  <c r="H198" i="5"/>
  <c r="H328" i="5" s="1"/>
  <c r="H197" i="5"/>
  <c r="H327" i="5" s="1"/>
  <c r="J326" i="5"/>
  <c r="B327" i="5"/>
  <c r="R134" i="5"/>
  <c r="AA135" i="5" s="1"/>
  <c r="AJ136" i="5" s="1"/>
  <c r="R328" i="5"/>
  <c r="AA329" i="5" s="1"/>
  <c r="P135" i="5"/>
  <c r="Y136" i="5" s="1"/>
  <c r="AH137" i="5" s="1"/>
  <c r="P329" i="5"/>
  <c r="Y330" i="5" s="1"/>
  <c r="S134" i="5"/>
  <c r="AB135" i="5" s="1"/>
  <c r="AK136" i="5" s="1"/>
  <c r="S328" i="5"/>
  <c r="AB329" i="5" s="1"/>
  <c r="N134" i="5"/>
  <c r="W135" i="5" s="1"/>
  <c r="AF136" i="5" s="1"/>
  <c r="N328" i="5"/>
  <c r="W329" i="5" s="1"/>
  <c r="M135" i="5"/>
  <c r="V136" i="5" s="1"/>
  <c r="AE137" i="5" s="1"/>
  <c r="M329" i="5"/>
  <c r="V330" i="5" s="1"/>
  <c r="Q134" i="5"/>
  <c r="Z135" i="5" s="1"/>
  <c r="AI136" i="5" s="1"/>
  <c r="Q328" i="5"/>
  <c r="Z329" i="5" s="1"/>
  <c r="O134" i="5"/>
  <c r="X135" i="5" s="1"/>
  <c r="AG136" i="5" s="1"/>
  <c r="O328" i="5"/>
  <c r="X329" i="5" s="1"/>
  <c r="T135" i="5"/>
  <c r="AC136" i="5" s="1"/>
  <c r="AL137" i="5" s="1"/>
  <c r="T329" i="5"/>
  <c r="AC330" i="5" s="1"/>
  <c r="C198" i="5"/>
  <c r="C328" i="5" s="1"/>
  <c r="E197" i="5"/>
  <c r="E327" i="5" s="1"/>
  <c r="D198" i="5"/>
  <c r="D328" i="5" s="1"/>
  <c r="I198" i="5"/>
  <c r="I328" i="5" s="1"/>
  <c r="G197" i="5"/>
  <c r="G327" i="5" s="1"/>
  <c r="B198" i="5"/>
  <c r="G262" i="5"/>
  <c r="F133" i="5"/>
  <c r="D133" i="5"/>
  <c r="B262" i="5"/>
  <c r="F262" i="5"/>
  <c r="E133" i="5"/>
  <c r="J196" i="5"/>
  <c r="D262" i="5"/>
  <c r="I262" i="5"/>
  <c r="I133" i="5"/>
  <c r="C133" i="5"/>
  <c r="J132" i="5"/>
  <c r="E262" i="5"/>
  <c r="C262" i="5"/>
  <c r="G133" i="5"/>
  <c r="H133" i="5"/>
  <c r="J261" i="5"/>
  <c r="H262" i="5"/>
  <c r="B133" i="5"/>
  <c r="BQ137" i="5" l="1"/>
  <c r="AW331" i="5"/>
  <c r="AN331" i="5"/>
  <c r="BS137" i="5"/>
  <c r="BK330" i="5"/>
  <c r="BA330" i="5"/>
  <c r="AZ331" i="5"/>
  <c r="AQ331" i="5"/>
  <c r="BJ330" i="5"/>
  <c r="BA137" i="5"/>
  <c r="BB330" i="5"/>
  <c r="BG330" i="5"/>
  <c r="AX330" i="5"/>
  <c r="BI331" i="5"/>
  <c r="BJ137" i="5"/>
  <c r="BO139" i="5"/>
  <c r="AZ138" i="5"/>
  <c r="BI138" i="5"/>
  <c r="AU331" i="5"/>
  <c r="AY137" i="5"/>
  <c r="AT330" i="5"/>
  <c r="BC331" i="5" s="1"/>
  <c r="BF331" i="5"/>
  <c r="BF332" i="5" s="1"/>
  <c r="BD138" i="5"/>
  <c r="AY330" i="5"/>
  <c r="AF330" i="5"/>
  <c r="AE331" i="5"/>
  <c r="BD331" i="5"/>
  <c r="AL331" i="5"/>
  <c r="AI330" i="5"/>
  <c r="AR331" i="5" s="1"/>
  <c r="AK330" i="5"/>
  <c r="BH137" i="5"/>
  <c r="AH331" i="5"/>
  <c r="BH330" i="5"/>
  <c r="AO330" i="5"/>
  <c r="AS330" i="5"/>
  <c r="AP330" i="5"/>
  <c r="AJ330" i="5"/>
  <c r="BL331" i="5"/>
  <c r="BB137" i="5"/>
  <c r="BA331" i="5"/>
  <c r="AG330" i="5"/>
  <c r="BT138" i="5"/>
  <c r="AU200" i="5"/>
  <c r="AX137" i="5"/>
  <c r="BG137" i="5"/>
  <c r="AR199" i="5"/>
  <c r="BP137" i="5"/>
  <c r="AS261" i="5"/>
  <c r="AS199" i="5"/>
  <c r="AO199" i="5"/>
  <c r="AT199" i="5"/>
  <c r="AP199" i="5"/>
  <c r="BL137" i="5"/>
  <c r="BU137" i="5"/>
  <c r="BM138" i="5"/>
  <c r="BM139" i="5" s="1"/>
  <c r="BV138" i="5"/>
  <c r="AU262" i="5"/>
  <c r="AR261" i="5"/>
  <c r="AT261" i="5"/>
  <c r="BC137" i="5"/>
  <c r="BF139" i="5"/>
  <c r="AN262" i="5"/>
  <c r="AQ262" i="5"/>
  <c r="BR138" i="5"/>
  <c r="AO261" i="5"/>
  <c r="AP261" i="5"/>
  <c r="AQ200" i="5"/>
  <c r="AN200" i="5"/>
  <c r="F198" i="5"/>
  <c r="F328" i="5" s="1"/>
  <c r="F199" i="5"/>
  <c r="F329" i="5" s="1"/>
  <c r="B328" i="5"/>
  <c r="J327" i="5"/>
  <c r="P136" i="5"/>
  <c r="Y137" i="5" s="1"/>
  <c r="AH138" i="5" s="1"/>
  <c r="P330" i="5"/>
  <c r="Y331" i="5" s="1"/>
  <c r="S135" i="5"/>
  <c r="AB136" i="5" s="1"/>
  <c r="AK137" i="5" s="1"/>
  <c r="S329" i="5"/>
  <c r="AB330" i="5" s="1"/>
  <c r="O135" i="5"/>
  <c r="X136" i="5" s="1"/>
  <c r="AG137" i="5" s="1"/>
  <c r="O329" i="5"/>
  <c r="X330" i="5" s="1"/>
  <c r="R135" i="5"/>
  <c r="AA136" i="5" s="1"/>
  <c r="AJ137" i="5" s="1"/>
  <c r="R329" i="5"/>
  <c r="AA330" i="5" s="1"/>
  <c r="M136" i="5"/>
  <c r="V137" i="5" s="1"/>
  <c r="AE138" i="5" s="1"/>
  <c r="M330" i="5"/>
  <c r="V331" i="5" s="1"/>
  <c r="T136" i="5"/>
  <c r="AC137" i="5" s="1"/>
  <c r="AL138" i="5" s="1"/>
  <c r="T330" i="5"/>
  <c r="AC331" i="5" s="1"/>
  <c r="Q135" i="5"/>
  <c r="Z136" i="5" s="1"/>
  <c r="AI137" i="5" s="1"/>
  <c r="Q329" i="5"/>
  <c r="Z330" i="5" s="1"/>
  <c r="N135" i="5"/>
  <c r="W136" i="5" s="1"/>
  <c r="AF137" i="5" s="1"/>
  <c r="N329" i="5"/>
  <c r="W330" i="5" s="1"/>
  <c r="D199" i="5"/>
  <c r="D329" i="5" s="1"/>
  <c r="E198" i="5"/>
  <c r="E328" i="5" s="1"/>
  <c r="I199" i="5"/>
  <c r="I329" i="5" s="1"/>
  <c r="C199" i="5"/>
  <c r="C329" i="5" s="1"/>
  <c r="G198" i="5"/>
  <c r="G328" i="5" s="1"/>
  <c r="B199" i="5"/>
  <c r="G263" i="5"/>
  <c r="J133" i="5"/>
  <c r="C134" i="5"/>
  <c r="F134" i="5"/>
  <c r="B134" i="5"/>
  <c r="H134" i="5"/>
  <c r="H263" i="5"/>
  <c r="G134" i="5"/>
  <c r="C263" i="5"/>
  <c r="I134" i="5"/>
  <c r="I263" i="5"/>
  <c r="B263" i="5"/>
  <c r="D263" i="5"/>
  <c r="J262" i="5"/>
  <c r="J197" i="5"/>
  <c r="E263" i="5"/>
  <c r="E134" i="5"/>
  <c r="F263" i="5"/>
  <c r="D134" i="5"/>
  <c r="AZ332" i="5" l="1"/>
  <c r="BI332" i="5"/>
  <c r="BI333" i="5" s="1"/>
  <c r="AW332" i="5"/>
  <c r="BF333" i="5" s="1"/>
  <c r="AQ332" i="5"/>
  <c r="AZ333" i="5" s="1"/>
  <c r="BO140" i="5"/>
  <c r="BS138" i="5"/>
  <c r="BK331" i="5"/>
  <c r="BJ331" i="5"/>
  <c r="BJ332" i="5" s="1"/>
  <c r="BA138" i="5"/>
  <c r="BR139" i="5"/>
  <c r="BG331" i="5"/>
  <c r="BI139" i="5"/>
  <c r="BJ138" i="5"/>
  <c r="BH138" i="5"/>
  <c r="BH331" i="5"/>
  <c r="BD139" i="5"/>
  <c r="BL332" i="5"/>
  <c r="AO331" i="5"/>
  <c r="BB138" i="5"/>
  <c r="BK138" i="5"/>
  <c r="BT139" i="5" s="1"/>
  <c r="BG138" i="5"/>
  <c r="AS331" i="5"/>
  <c r="AP331" i="5"/>
  <c r="BP138" i="5"/>
  <c r="AY331" i="5"/>
  <c r="AL332" i="5"/>
  <c r="AX331" i="5"/>
  <c r="AK331" i="5"/>
  <c r="AE332" i="5"/>
  <c r="BB331" i="5"/>
  <c r="AH332" i="5"/>
  <c r="AG331" i="5"/>
  <c r="BA332" i="5"/>
  <c r="BD332" i="5"/>
  <c r="BM332" i="5"/>
  <c r="AN332" i="5"/>
  <c r="AI331" i="5"/>
  <c r="AF331" i="5"/>
  <c r="AU332" i="5"/>
  <c r="AT331" i="5"/>
  <c r="AX138" i="5"/>
  <c r="BQ138" i="5"/>
  <c r="AJ331" i="5"/>
  <c r="BC138" i="5"/>
  <c r="BV139" i="5"/>
  <c r="BV140" i="5" s="1"/>
  <c r="BU138" i="5"/>
  <c r="AR200" i="5"/>
  <c r="BL138" i="5"/>
  <c r="AU201" i="5"/>
  <c r="AT200" i="5"/>
  <c r="BM140" i="5"/>
  <c r="AQ263" i="5"/>
  <c r="AP200" i="5"/>
  <c r="AQ201" i="5"/>
  <c r="AO200" i="5"/>
  <c r="AN263" i="5"/>
  <c r="AP262" i="5"/>
  <c r="AY138" i="5"/>
  <c r="AW139" i="5"/>
  <c r="AS200" i="5"/>
  <c r="AN201" i="5"/>
  <c r="AO262" i="5"/>
  <c r="AZ139" i="5"/>
  <c r="BS139" i="5"/>
  <c r="AT262" i="5"/>
  <c r="AU263" i="5"/>
  <c r="AS262" i="5"/>
  <c r="AR262" i="5"/>
  <c r="B329" i="5"/>
  <c r="J328" i="5"/>
  <c r="H199" i="5"/>
  <c r="H329" i="5" s="1"/>
  <c r="R136" i="5"/>
  <c r="AA137" i="5" s="1"/>
  <c r="AJ138" i="5" s="1"/>
  <c r="R330" i="5"/>
  <c r="AA331" i="5" s="1"/>
  <c r="Q136" i="5"/>
  <c r="Z137" i="5" s="1"/>
  <c r="AI138" i="5" s="1"/>
  <c r="Q330" i="5"/>
  <c r="Z331" i="5" s="1"/>
  <c r="O136" i="5"/>
  <c r="X137" i="5" s="1"/>
  <c r="AG138" i="5" s="1"/>
  <c r="O330" i="5"/>
  <c r="X331" i="5" s="1"/>
  <c r="P137" i="5"/>
  <c r="Y138" i="5" s="1"/>
  <c r="AH139" i="5" s="1"/>
  <c r="P331" i="5"/>
  <c r="Y332" i="5" s="1"/>
  <c r="N136" i="5"/>
  <c r="W137" i="5" s="1"/>
  <c r="AF138" i="5" s="1"/>
  <c r="N330" i="5"/>
  <c r="W331" i="5" s="1"/>
  <c r="T137" i="5"/>
  <c r="AC138" i="5" s="1"/>
  <c r="AL139" i="5" s="1"/>
  <c r="T331" i="5"/>
  <c r="AC332" i="5" s="1"/>
  <c r="S136" i="5"/>
  <c r="AB137" i="5" s="1"/>
  <c r="AK138" i="5" s="1"/>
  <c r="S330" i="5"/>
  <c r="AB331" i="5" s="1"/>
  <c r="M137" i="5"/>
  <c r="V138" i="5" s="1"/>
  <c r="AE139" i="5" s="1"/>
  <c r="M331" i="5"/>
  <c r="V332" i="5" s="1"/>
  <c r="H200" i="5"/>
  <c r="H330" i="5" s="1"/>
  <c r="E199" i="5"/>
  <c r="E329" i="5" s="1"/>
  <c r="C200" i="5"/>
  <c r="C330" i="5" s="1"/>
  <c r="I200" i="5"/>
  <c r="I330" i="5" s="1"/>
  <c r="G199" i="5"/>
  <c r="G329" i="5" s="1"/>
  <c r="B200" i="5"/>
  <c r="G264" i="5"/>
  <c r="J263" i="5"/>
  <c r="J198" i="5"/>
  <c r="J134" i="5"/>
  <c r="H264" i="5"/>
  <c r="B264" i="5"/>
  <c r="C264" i="5"/>
  <c r="G135" i="5"/>
  <c r="B135" i="5"/>
  <c r="F135" i="5"/>
  <c r="D135" i="5"/>
  <c r="D264" i="5"/>
  <c r="I135" i="5"/>
  <c r="C135" i="5"/>
  <c r="E135" i="5"/>
  <c r="E264" i="5"/>
  <c r="I264" i="5"/>
  <c r="H135" i="5"/>
  <c r="F264" i="5"/>
  <c r="AQ333" i="5" l="1"/>
  <c r="BJ139" i="5"/>
  <c r="BS140" i="5" s="1"/>
  <c r="BR140" i="5"/>
  <c r="BQ139" i="5"/>
  <c r="AU333" i="5"/>
  <c r="AP332" i="5"/>
  <c r="BG139" i="5"/>
  <c r="AY332" i="5"/>
  <c r="AS332" i="5"/>
  <c r="AN333" i="5"/>
  <c r="BB332" i="5"/>
  <c r="BP139" i="5"/>
  <c r="BV141" i="5"/>
  <c r="BM333" i="5"/>
  <c r="BH332" i="5"/>
  <c r="BL139" i="5"/>
  <c r="BK139" i="5"/>
  <c r="BT140" i="5" s="1"/>
  <c r="AR201" i="5"/>
  <c r="AX139" i="5"/>
  <c r="AW140" i="5"/>
  <c r="AW333" i="5"/>
  <c r="BD333" i="5"/>
  <c r="AF332" i="5"/>
  <c r="AX332" i="5"/>
  <c r="BG332" i="5"/>
  <c r="AO332" i="5"/>
  <c r="AI332" i="5"/>
  <c r="BJ333" i="5"/>
  <c r="BC139" i="5"/>
  <c r="AH333" i="5"/>
  <c r="AK332" i="5"/>
  <c r="AZ334" i="5"/>
  <c r="BI334" i="5"/>
  <c r="AL333" i="5"/>
  <c r="AJ332" i="5"/>
  <c r="AG332" i="5"/>
  <c r="AE333" i="5"/>
  <c r="AN334" i="5" s="1"/>
  <c r="AR332" i="5"/>
  <c r="BA333" i="5" s="1"/>
  <c r="BK332" i="5"/>
  <c r="AT332" i="5"/>
  <c r="BC332" i="5"/>
  <c r="BU139" i="5"/>
  <c r="AP263" i="5"/>
  <c r="AY139" i="5"/>
  <c r="BH139" i="5"/>
  <c r="AS201" i="5"/>
  <c r="AQ264" i="5"/>
  <c r="AR263" i="5"/>
  <c r="AN264" i="5"/>
  <c r="AS263" i="5"/>
  <c r="AN202" i="5"/>
  <c r="AQ202" i="5"/>
  <c r="AU202" i="5"/>
  <c r="BB139" i="5"/>
  <c r="AU264" i="5"/>
  <c r="AZ140" i="5"/>
  <c r="BI140" i="5"/>
  <c r="BA139" i="5"/>
  <c r="AO201" i="5"/>
  <c r="AT201" i="5"/>
  <c r="AT263" i="5"/>
  <c r="AO263" i="5"/>
  <c r="BD140" i="5"/>
  <c r="BM141" i="5" s="1"/>
  <c r="BF140" i="5"/>
  <c r="AP201" i="5"/>
  <c r="J329" i="5"/>
  <c r="B330" i="5"/>
  <c r="P138" i="5"/>
  <c r="Y139" i="5" s="1"/>
  <c r="AH140" i="5" s="1"/>
  <c r="P332" i="5"/>
  <c r="Y333" i="5" s="1"/>
  <c r="O137" i="5"/>
  <c r="X138" i="5" s="1"/>
  <c r="AG139" i="5" s="1"/>
  <c r="O331" i="5"/>
  <c r="X332" i="5" s="1"/>
  <c r="F200" i="5"/>
  <c r="F330" i="5" s="1"/>
  <c r="M138" i="5"/>
  <c r="V139" i="5" s="1"/>
  <c r="AE140" i="5" s="1"/>
  <c r="M332" i="5"/>
  <c r="V333" i="5" s="1"/>
  <c r="D200" i="5"/>
  <c r="D330" i="5" s="1"/>
  <c r="R137" i="5"/>
  <c r="AA138" i="5" s="1"/>
  <c r="AJ139" i="5" s="1"/>
  <c r="R331" i="5"/>
  <c r="AA332" i="5" s="1"/>
  <c r="T138" i="5"/>
  <c r="AC139" i="5" s="1"/>
  <c r="AL140" i="5" s="1"/>
  <c r="T332" i="5"/>
  <c r="AC333" i="5" s="1"/>
  <c r="S137" i="5"/>
  <c r="AB138" i="5" s="1"/>
  <c r="AK139" i="5" s="1"/>
  <c r="S331" i="5"/>
  <c r="AB332" i="5" s="1"/>
  <c r="N137" i="5"/>
  <c r="W138" i="5" s="1"/>
  <c r="AF139" i="5" s="1"/>
  <c r="N331" i="5"/>
  <c r="W332" i="5" s="1"/>
  <c r="Q137" i="5"/>
  <c r="Z138" i="5" s="1"/>
  <c r="AI139" i="5" s="1"/>
  <c r="Q331" i="5"/>
  <c r="Z332" i="5" s="1"/>
  <c r="C201" i="5"/>
  <c r="C331" i="5" s="1"/>
  <c r="E200" i="5"/>
  <c r="E330" i="5" s="1"/>
  <c r="I201" i="5"/>
  <c r="I331" i="5" s="1"/>
  <c r="B201" i="5"/>
  <c r="G200" i="5"/>
  <c r="G330" i="5" s="1"/>
  <c r="I265" i="5"/>
  <c r="I136" i="5"/>
  <c r="D136" i="5"/>
  <c r="B136" i="5"/>
  <c r="C265" i="5"/>
  <c r="C136" i="5"/>
  <c r="J135" i="5"/>
  <c r="B265" i="5"/>
  <c r="J264" i="5"/>
  <c r="D265" i="5"/>
  <c r="H265" i="5"/>
  <c r="J199" i="5"/>
  <c r="H136" i="5"/>
  <c r="F265" i="5"/>
  <c r="E265" i="5"/>
  <c r="G265" i="5"/>
  <c r="E136" i="5"/>
  <c r="F136" i="5"/>
  <c r="G136" i="5"/>
  <c r="AU334" i="5" l="1"/>
  <c r="BD334" i="5"/>
  <c r="BV142" i="5"/>
  <c r="AX140" i="5"/>
  <c r="BU140" i="5"/>
  <c r="AY333" i="5"/>
  <c r="BG140" i="5"/>
  <c r="BP140" i="5"/>
  <c r="BG333" i="5"/>
  <c r="BH333" i="5"/>
  <c r="BH334" i="5" s="1"/>
  <c r="BK333" i="5"/>
  <c r="BL140" i="5"/>
  <c r="BB333" i="5"/>
  <c r="BA140" i="5"/>
  <c r="AO333" i="5"/>
  <c r="BM334" i="5"/>
  <c r="BI335" i="5"/>
  <c r="AW141" i="5"/>
  <c r="BC140" i="5"/>
  <c r="AZ141" i="5"/>
  <c r="AY140" i="5"/>
  <c r="BJ334" i="5"/>
  <c r="AG333" i="5"/>
  <c r="AL334" i="5"/>
  <c r="AH334" i="5"/>
  <c r="AK333" i="5"/>
  <c r="AI333" i="5"/>
  <c r="AX333" i="5"/>
  <c r="AW334" i="5"/>
  <c r="AW335" i="5" s="1"/>
  <c r="BF334" i="5"/>
  <c r="AJ333" i="5"/>
  <c r="AF333" i="5"/>
  <c r="AP333" i="5"/>
  <c r="BD335" i="5"/>
  <c r="AR333" i="5"/>
  <c r="AR334" i="5" s="1"/>
  <c r="AQ334" i="5"/>
  <c r="BC333" i="5"/>
  <c r="BL333" i="5"/>
  <c r="AS333" i="5"/>
  <c r="AT333" i="5"/>
  <c r="AE334" i="5"/>
  <c r="AN335" i="5" s="1"/>
  <c r="BI141" i="5"/>
  <c r="BR141" i="5"/>
  <c r="AQ203" i="5"/>
  <c r="AO202" i="5"/>
  <c r="AU203" i="5"/>
  <c r="AQ265" i="5"/>
  <c r="BB140" i="5"/>
  <c r="BK140" i="5"/>
  <c r="AS202" i="5"/>
  <c r="BD141" i="5"/>
  <c r="BM142" i="5" s="1"/>
  <c r="AU265" i="5"/>
  <c r="AO264" i="5"/>
  <c r="AN203" i="5"/>
  <c r="AP202" i="5"/>
  <c r="BJ140" i="5"/>
  <c r="AS264" i="5"/>
  <c r="AR202" i="5"/>
  <c r="AT264" i="5"/>
  <c r="AN265" i="5"/>
  <c r="AP264" i="5"/>
  <c r="AR264" i="5"/>
  <c r="BH140" i="5"/>
  <c r="BQ140" i="5"/>
  <c r="BF141" i="5"/>
  <c r="BO141" i="5"/>
  <c r="AT202" i="5"/>
  <c r="G201" i="5"/>
  <c r="G331" i="5" s="1"/>
  <c r="D201" i="5"/>
  <c r="D331" i="5" s="1"/>
  <c r="B331" i="5"/>
  <c r="J330" i="5"/>
  <c r="Q138" i="5"/>
  <c r="Z139" i="5" s="1"/>
  <c r="AI140" i="5" s="1"/>
  <c r="Q332" i="5"/>
  <c r="Z333" i="5" s="1"/>
  <c r="H201" i="5"/>
  <c r="H331" i="5" s="1"/>
  <c r="T139" i="5"/>
  <c r="AC140" i="5" s="1"/>
  <c r="AL141" i="5" s="1"/>
  <c r="T333" i="5"/>
  <c r="AC334" i="5" s="1"/>
  <c r="N138" i="5"/>
  <c r="W139" i="5" s="1"/>
  <c r="AF140" i="5" s="1"/>
  <c r="N332" i="5"/>
  <c r="W333" i="5" s="1"/>
  <c r="P139" i="5"/>
  <c r="Y140" i="5" s="1"/>
  <c r="AH141" i="5" s="1"/>
  <c r="P333" i="5"/>
  <c r="Y334" i="5" s="1"/>
  <c r="M139" i="5"/>
  <c r="V140" i="5" s="1"/>
  <c r="AE141" i="5" s="1"/>
  <c r="M333" i="5"/>
  <c r="V334" i="5" s="1"/>
  <c r="F201" i="5"/>
  <c r="F331" i="5" s="1"/>
  <c r="S138" i="5"/>
  <c r="AB139" i="5" s="1"/>
  <c r="AK140" i="5" s="1"/>
  <c r="S332" i="5"/>
  <c r="AB333" i="5" s="1"/>
  <c r="O138" i="5"/>
  <c r="X139" i="5" s="1"/>
  <c r="AG140" i="5" s="1"/>
  <c r="O332" i="5"/>
  <c r="X333" i="5" s="1"/>
  <c r="R138" i="5"/>
  <c r="AA139" i="5" s="1"/>
  <c r="AJ140" i="5" s="1"/>
  <c r="R332" i="5"/>
  <c r="AA333" i="5" s="1"/>
  <c r="I202" i="5"/>
  <c r="I332" i="5" s="1"/>
  <c r="C202" i="5"/>
  <c r="C332" i="5" s="1"/>
  <c r="D202" i="5"/>
  <c r="D332" i="5" s="1"/>
  <c r="E201" i="5"/>
  <c r="E331" i="5" s="1"/>
  <c r="B202" i="5"/>
  <c r="J200" i="5"/>
  <c r="E266" i="5"/>
  <c r="G137" i="5"/>
  <c r="H137" i="5"/>
  <c r="D266" i="5"/>
  <c r="J265" i="5"/>
  <c r="E137" i="5"/>
  <c r="G266" i="5"/>
  <c r="C137" i="5"/>
  <c r="D137" i="5"/>
  <c r="F266" i="5"/>
  <c r="F137" i="5"/>
  <c r="H266" i="5"/>
  <c r="B137" i="5"/>
  <c r="I266" i="5"/>
  <c r="B266" i="5"/>
  <c r="C266" i="5"/>
  <c r="J136" i="5"/>
  <c r="I137" i="5"/>
  <c r="BM335" i="5" l="1"/>
  <c r="BU141" i="5"/>
  <c r="BG141" i="5"/>
  <c r="BL141" i="5"/>
  <c r="BH141" i="5"/>
  <c r="BP141" i="5"/>
  <c r="BK334" i="5"/>
  <c r="BI142" i="5"/>
  <c r="BF142" i="5"/>
  <c r="BA141" i="5"/>
  <c r="AQ335" i="5"/>
  <c r="AY141" i="5"/>
  <c r="AP334" i="5"/>
  <c r="AX334" i="5"/>
  <c r="BG334" i="5"/>
  <c r="BF335" i="5"/>
  <c r="BF336" i="5" s="1"/>
  <c r="BL334" i="5"/>
  <c r="AZ142" i="5"/>
  <c r="BO142" i="5"/>
  <c r="BC141" i="5"/>
  <c r="BL142" i="5" s="1"/>
  <c r="BR142" i="5"/>
  <c r="AR203" i="5"/>
  <c r="AZ335" i="5"/>
  <c r="AF334" i="5"/>
  <c r="AY334" i="5"/>
  <c r="AY335" i="5" s="1"/>
  <c r="AJ334" i="5"/>
  <c r="AE335" i="5"/>
  <c r="AN336" i="5" s="1"/>
  <c r="AL335" i="5"/>
  <c r="AT334" i="5"/>
  <c r="AH335" i="5"/>
  <c r="BA334" i="5"/>
  <c r="AI334" i="5"/>
  <c r="AR335" i="5" s="1"/>
  <c r="BM336" i="5"/>
  <c r="AS334" i="5"/>
  <c r="AS335" i="5" s="1"/>
  <c r="BB334" i="5"/>
  <c r="AU335" i="5"/>
  <c r="AU336" i="5" s="1"/>
  <c r="AW336" i="5"/>
  <c r="AO334" i="5"/>
  <c r="AG334" i="5"/>
  <c r="AK334" i="5"/>
  <c r="BC334" i="5"/>
  <c r="BQ141" i="5"/>
  <c r="AS203" i="5"/>
  <c r="AS265" i="5"/>
  <c r="BV143" i="5"/>
  <c r="AP203" i="5"/>
  <c r="AU266" i="5"/>
  <c r="AN204" i="5"/>
  <c r="AO265" i="5"/>
  <c r="BK141" i="5"/>
  <c r="BT141" i="5"/>
  <c r="AU204" i="5"/>
  <c r="AX141" i="5"/>
  <c r="AQ266" i="5"/>
  <c r="BJ141" i="5"/>
  <c r="BS141" i="5"/>
  <c r="BB141" i="5"/>
  <c r="AQ204" i="5"/>
  <c r="AN266" i="5"/>
  <c r="AO203" i="5"/>
  <c r="AW142" i="5"/>
  <c r="BD142" i="5"/>
  <c r="BM143" i="5" s="1"/>
  <c r="AT203" i="5"/>
  <c r="AR265" i="5"/>
  <c r="AP265" i="5"/>
  <c r="AT265" i="5"/>
  <c r="G202" i="5"/>
  <c r="G332" i="5" s="1"/>
  <c r="J331" i="5"/>
  <c r="F202" i="5"/>
  <c r="F332" i="5" s="1"/>
  <c r="B332" i="5"/>
  <c r="H202" i="5"/>
  <c r="H332" i="5" s="1"/>
  <c r="P140" i="5"/>
  <c r="Y141" i="5" s="1"/>
  <c r="AH142" i="5" s="1"/>
  <c r="P334" i="5"/>
  <c r="Y335" i="5" s="1"/>
  <c r="T140" i="5"/>
  <c r="AC141" i="5" s="1"/>
  <c r="AL142" i="5" s="1"/>
  <c r="T334" i="5"/>
  <c r="AC335" i="5" s="1"/>
  <c r="R139" i="5"/>
  <c r="AA140" i="5" s="1"/>
  <c r="AJ141" i="5" s="1"/>
  <c r="R333" i="5"/>
  <c r="AA334" i="5" s="1"/>
  <c r="O139" i="5"/>
  <c r="X140" i="5" s="1"/>
  <c r="AG141" i="5" s="1"/>
  <c r="O333" i="5"/>
  <c r="X334" i="5" s="1"/>
  <c r="D203" i="5"/>
  <c r="D333" i="5" s="1"/>
  <c r="Q139" i="5"/>
  <c r="Z140" i="5" s="1"/>
  <c r="AI141" i="5" s="1"/>
  <c r="Q333" i="5"/>
  <c r="Z334" i="5" s="1"/>
  <c r="N139" i="5"/>
  <c r="W140" i="5" s="1"/>
  <c r="AF141" i="5" s="1"/>
  <c r="N333" i="5"/>
  <c r="W334" i="5" s="1"/>
  <c r="S139" i="5"/>
  <c r="AB140" i="5" s="1"/>
  <c r="AK141" i="5" s="1"/>
  <c r="S333" i="5"/>
  <c r="AB334" i="5" s="1"/>
  <c r="M140" i="5"/>
  <c r="V141" i="5" s="1"/>
  <c r="AE142" i="5" s="1"/>
  <c r="M334" i="5"/>
  <c r="V335" i="5" s="1"/>
  <c r="C203" i="5"/>
  <c r="C333" i="5" s="1"/>
  <c r="F203" i="5"/>
  <c r="F333" i="5" s="1"/>
  <c r="E202" i="5"/>
  <c r="E332" i="5" s="1"/>
  <c r="I203" i="5"/>
  <c r="I333" i="5" s="1"/>
  <c r="B203" i="5"/>
  <c r="G267" i="5"/>
  <c r="J201" i="5"/>
  <c r="J266" i="5"/>
  <c r="I267" i="5"/>
  <c r="F138" i="5"/>
  <c r="H138" i="5"/>
  <c r="C267" i="5"/>
  <c r="H267" i="5"/>
  <c r="E138" i="5"/>
  <c r="B138" i="5"/>
  <c r="E267" i="5"/>
  <c r="F267" i="5"/>
  <c r="I138" i="5"/>
  <c r="B267" i="5"/>
  <c r="J137" i="5"/>
  <c r="D138" i="5"/>
  <c r="C138" i="5"/>
  <c r="D267" i="5"/>
  <c r="G138" i="5"/>
  <c r="BH142" i="5" l="1"/>
  <c r="BQ142" i="5"/>
  <c r="BU142" i="5"/>
  <c r="BU143" i="5" s="1"/>
  <c r="BP142" i="5"/>
  <c r="BA142" i="5"/>
  <c r="BI143" i="5"/>
  <c r="BR143" i="5"/>
  <c r="BJ142" i="5"/>
  <c r="BO143" i="5"/>
  <c r="BG335" i="5"/>
  <c r="AQ336" i="5"/>
  <c r="AW143" i="5"/>
  <c r="AP335" i="5"/>
  <c r="AY336" i="5" s="1"/>
  <c r="AO335" i="5"/>
  <c r="BH335" i="5"/>
  <c r="BH336" i="5" s="1"/>
  <c r="BS142" i="5"/>
  <c r="BF143" i="5"/>
  <c r="AT335" i="5"/>
  <c r="AX142" i="5"/>
  <c r="BB142" i="5"/>
  <c r="BT142" i="5"/>
  <c r="AH336" i="5"/>
  <c r="AW337" i="5"/>
  <c r="BA335" i="5"/>
  <c r="BA336" i="5" s="1"/>
  <c r="BJ335" i="5"/>
  <c r="AF335" i="5"/>
  <c r="AI335" i="5"/>
  <c r="AZ336" i="5"/>
  <c r="BI336" i="5"/>
  <c r="BC335" i="5"/>
  <c r="AE336" i="5"/>
  <c r="AN337" i="5" s="1"/>
  <c r="AK335" i="5"/>
  <c r="BD336" i="5"/>
  <c r="BD337" i="5" s="1"/>
  <c r="BL335" i="5"/>
  <c r="BB335" i="5"/>
  <c r="BB336" i="5" s="1"/>
  <c r="BK335" i="5"/>
  <c r="AL336" i="5"/>
  <c r="AU337" i="5" s="1"/>
  <c r="AG335" i="5"/>
  <c r="BF337" i="5"/>
  <c r="AJ335" i="5"/>
  <c r="AS336" i="5" s="1"/>
  <c r="AX335" i="5"/>
  <c r="AO266" i="5"/>
  <c r="AR204" i="5"/>
  <c r="AS204" i="5"/>
  <c r="AS266" i="5"/>
  <c r="AQ267" i="5"/>
  <c r="AN205" i="5"/>
  <c r="AT204" i="5"/>
  <c r="AQ205" i="5"/>
  <c r="AR266" i="5"/>
  <c r="AU267" i="5"/>
  <c r="AP204" i="5"/>
  <c r="AT266" i="5"/>
  <c r="AU205" i="5"/>
  <c r="BC142" i="5"/>
  <c r="AP266" i="5"/>
  <c r="BD143" i="5"/>
  <c r="BM144" i="5" s="1"/>
  <c r="AO204" i="5"/>
  <c r="BK142" i="5"/>
  <c r="AY142" i="5"/>
  <c r="AY143" i="5" s="1"/>
  <c r="BG142" i="5"/>
  <c r="AZ143" i="5"/>
  <c r="BI144" i="5" s="1"/>
  <c r="BV144" i="5"/>
  <c r="AN267" i="5"/>
  <c r="H203" i="5"/>
  <c r="H333" i="5" s="1"/>
  <c r="H204" i="5"/>
  <c r="H334" i="5" s="1"/>
  <c r="J332" i="5"/>
  <c r="B333" i="5"/>
  <c r="N140" i="5"/>
  <c r="W141" i="5" s="1"/>
  <c r="AF142" i="5" s="1"/>
  <c r="N334" i="5"/>
  <c r="W335" i="5" s="1"/>
  <c r="Q140" i="5"/>
  <c r="Z141" i="5" s="1"/>
  <c r="AI142" i="5" s="1"/>
  <c r="Q334" i="5"/>
  <c r="Z335" i="5" s="1"/>
  <c r="P141" i="5"/>
  <c r="Y142" i="5" s="1"/>
  <c r="AH143" i="5" s="1"/>
  <c r="P335" i="5"/>
  <c r="Y336" i="5" s="1"/>
  <c r="R140" i="5"/>
  <c r="AA141" i="5" s="1"/>
  <c r="AJ142" i="5" s="1"/>
  <c r="R334" i="5"/>
  <c r="AA335" i="5" s="1"/>
  <c r="F204" i="5"/>
  <c r="F334" i="5" s="1"/>
  <c r="S140" i="5"/>
  <c r="AB141" i="5" s="1"/>
  <c r="AK142" i="5" s="1"/>
  <c r="S334" i="5"/>
  <c r="AB335" i="5" s="1"/>
  <c r="T141" i="5"/>
  <c r="AC142" i="5" s="1"/>
  <c r="AL143" i="5" s="1"/>
  <c r="T335" i="5"/>
  <c r="AC336" i="5" s="1"/>
  <c r="O140" i="5"/>
  <c r="X141" i="5" s="1"/>
  <c r="AG142" i="5" s="1"/>
  <c r="O334" i="5"/>
  <c r="X335" i="5" s="1"/>
  <c r="M141" i="5"/>
  <c r="V142" i="5" s="1"/>
  <c r="AE143" i="5" s="1"/>
  <c r="M335" i="5"/>
  <c r="V336" i="5" s="1"/>
  <c r="I204" i="5"/>
  <c r="I334" i="5" s="1"/>
  <c r="E203" i="5"/>
  <c r="E333" i="5" s="1"/>
  <c r="B204" i="5"/>
  <c r="G203" i="5"/>
  <c r="G333" i="5" s="1"/>
  <c r="G268" i="5"/>
  <c r="J267" i="5"/>
  <c r="B268" i="5"/>
  <c r="D139" i="5"/>
  <c r="C268" i="5"/>
  <c r="H139" i="5"/>
  <c r="F139" i="5"/>
  <c r="G139" i="5"/>
  <c r="D268" i="5"/>
  <c r="C139" i="5"/>
  <c r="F268" i="5"/>
  <c r="J138" i="5"/>
  <c r="E139" i="5"/>
  <c r="E268" i="5"/>
  <c r="I139" i="5"/>
  <c r="B139" i="5"/>
  <c r="J202" i="5"/>
  <c r="H268" i="5"/>
  <c r="I268" i="5"/>
  <c r="BQ143" i="5" l="1"/>
  <c r="BK143" i="5"/>
  <c r="BJ143" i="5"/>
  <c r="BS143" i="5"/>
  <c r="BC336" i="5"/>
  <c r="BR144" i="5"/>
  <c r="BR145" i="5" s="1"/>
  <c r="AP336" i="5"/>
  <c r="AY337" i="5" s="1"/>
  <c r="BF144" i="5"/>
  <c r="AQ337" i="5"/>
  <c r="AZ337" i="5"/>
  <c r="BB143" i="5"/>
  <c r="BC143" i="5"/>
  <c r="BG143" i="5"/>
  <c r="BO144" i="5"/>
  <c r="BH337" i="5"/>
  <c r="BJ336" i="5"/>
  <c r="BJ337" i="5" s="1"/>
  <c r="BI337" i="5"/>
  <c r="AF336" i="5"/>
  <c r="BK336" i="5"/>
  <c r="BK337" i="5" s="1"/>
  <c r="BD338" i="5"/>
  <c r="AX143" i="5"/>
  <c r="AK336" i="5"/>
  <c r="BF338" i="5"/>
  <c r="AI336" i="5"/>
  <c r="AG336" i="5"/>
  <c r="AL337" i="5"/>
  <c r="AU338" i="5" s="1"/>
  <c r="BM337" i="5"/>
  <c r="BM338" i="5" s="1"/>
  <c r="AH337" i="5"/>
  <c r="AO336" i="5"/>
  <c r="AR336" i="5"/>
  <c r="AX336" i="5"/>
  <c r="BG336" i="5"/>
  <c r="AT336" i="5"/>
  <c r="BB337" i="5"/>
  <c r="AE337" i="5"/>
  <c r="AW338" i="5"/>
  <c r="AJ336" i="5"/>
  <c r="AS337" i="5" s="1"/>
  <c r="BL336" i="5"/>
  <c r="AN268" i="5"/>
  <c r="AN206" i="5"/>
  <c r="BP143" i="5"/>
  <c r="BT143" i="5"/>
  <c r="BT144" i="5" s="1"/>
  <c r="BH143" i="5"/>
  <c r="BH144" i="5" s="1"/>
  <c r="AO267" i="5"/>
  <c r="AU268" i="5"/>
  <c r="AU206" i="5"/>
  <c r="BL143" i="5"/>
  <c r="AR267" i="5"/>
  <c r="AQ268" i="5"/>
  <c r="AT267" i="5"/>
  <c r="AQ206" i="5"/>
  <c r="AS267" i="5"/>
  <c r="AR205" i="5"/>
  <c r="BA143" i="5"/>
  <c r="AP205" i="5"/>
  <c r="AO205" i="5"/>
  <c r="AT205" i="5"/>
  <c r="BD144" i="5"/>
  <c r="BM145" i="5" s="1"/>
  <c r="AZ144" i="5"/>
  <c r="BI145" i="5" s="1"/>
  <c r="AW144" i="5"/>
  <c r="BV145" i="5"/>
  <c r="AS205" i="5"/>
  <c r="AP267" i="5"/>
  <c r="AY144" i="5" s="1"/>
  <c r="C204" i="5"/>
  <c r="C334" i="5" s="1"/>
  <c r="F205" i="5"/>
  <c r="F335" i="5" s="1"/>
  <c r="D204" i="5"/>
  <c r="D334" i="5" s="1"/>
  <c r="C205" i="5"/>
  <c r="C335" i="5" s="1"/>
  <c r="J333" i="5"/>
  <c r="B334" i="5"/>
  <c r="M142" i="5"/>
  <c r="V143" i="5" s="1"/>
  <c r="AE144" i="5" s="1"/>
  <c r="M336" i="5"/>
  <c r="V337" i="5" s="1"/>
  <c r="R141" i="5"/>
  <c r="AA142" i="5" s="1"/>
  <c r="AJ143" i="5" s="1"/>
  <c r="R335" i="5"/>
  <c r="AA336" i="5" s="1"/>
  <c r="N141" i="5"/>
  <c r="W142" i="5" s="1"/>
  <c r="AF143" i="5" s="1"/>
  <c r="N335" i="5"/>
  <c r="W336" i="5" s="1"/>
  <c r="O141" i="5"/>
  <c r="X142" i="5" s="1"/>
  <c r="AG143" i="5" s="1"/>
  <c r="O335" i="5"/>
  <c r="X336" i="5" s="1"/>
  <c r="T142" i="5"/>
  <c r="AC143" i="5" s="1"/>
  <c r="AL144" i="5" s="1"/>
  <c r="T336" i="5"/>
  <c r="AC337" i="5" s="1"/>
  <c r="P142" i="5"/>
  <c r="Y143" i="5" s="1"/>
  <c r="AH144" i="5" s="1"/>
  <c r="P336" i="5"/>
  <c r="Y337" i="5" s="1"/>
  <c r="Q141" i="5"/>
  <c r="Z142" i="5" s="1"/>
  <c r="AI143" i="5" s="1"/>
  <c r="Q335" i="5"/>
  <c r="Z336" i="5" s="1"/>
  <c r="S141" i="5"/>
  <c r="AB142" i="5" s="1"/>
  <c r="AK143" i="5" s="1"/>
  <c r="S335" i="5"/>
  <c r="AB336" i="5" s="1"/>
  <c r="H205" i="5"/>
  <c r="H335" i="5" s="1"/>
  <c r="I205" i="5"/>
  <c r="I335" i="5" s="1"/>
  <c r="E204" i="5"/>
  <c r="E334" i="5" s="1"/>
  <c r="B205" i="5"/>
  <c r="G204" i="5"/>
  <c r="G334" i="5" s="1"/>
  <c r="C140" i="5"/>
  <c r="F140" i="5"/>
  <c r="C269" i="5"/>
  <c r="G269" i="5"/>
  <c r="B269" i="5"/>
  <c r="J203" i="5"/>
  <c r="F269" i="5"/>
  <c r="D140" i="5"/>
  <c r="H269" i="5"/>
  <c r="J139" i="5"/>
  <c r="I140" i="5"/>
  <c r="J268" i="5"/>
  <c r="D269" i="5"/>
  <c r="G140" i="5"/>
  <c r="I269" i="5"/>
  <c r="B140" i="5"/>
  <c r="E269" i="5"/>
  <c r="E140" i="5"/>
  <c r="H140" i="5"/>
  <c r="BS144" i="5" l="1"/>
  <c r="BI338" i="5"/>
  <c r="BK144" i="5"/>
  <c r="BT145" i="5" s="1"/>
  <c r="BL337" i="5"/>
  <c r="BC337" i="5"/>
  <c r="BO145" i="5"/>
  <c r="BH338" i="5"/>
  <c r="BK338" i="5"/>
  <c r="BM339" i="5"/>
  <c r="AZ338" i="5"/>
  <c r="BB144" i="5"/>
  <c r="BP144" i="5"/>
  <c r="BG144" i="5"/>
  <c r="AF337" i="5"/>
  <c r="AR337" i="5"/>
  <c r="AO337" i="5"/>
  <c r="AX337" i="5"/>
  <c r="BF339" i="5"/>
  <c r="BQ144" i="5"/>
  <c r="BQ145" i="5" s="1"/>
  <c r="BD339" i="5"/>
  <c r="AG337" i="5"/>
  <c r="BI339" i="5"/>
  <c r="AI337" i="5"/>
  <c r="BA337" i="5"/>
  <c r="AJ337" i="5"/>
  <c r="AS338" i="5" s="1"/>
  <c r="AH338" i="5"/>
  <c r="AQ338" i="5"/>
  <c r="BH145" i="5"/>
  <c r="AE338" i="5"/>
  <c r="AN338" i="5"/>
  <c r="AP337" i="5"/>
  <c r="BB338" i="5"/>
  <c r="AL338" i="5"/>
  <c r="AU339" i="5" s="1"/>
  <c r="AK337" i="5"/>
  <c r="AT337" i="5"/>
  <c r="BG337" i="5"/>
  <c r="BV146" i="5"/>
  <c r="AN269" i="5"/>
  <c r="AN207" i="5"/>
  <c r="AT206" i="5"/>
  <c r="BA144" i="5"/>
  <c r="BJ144" i="5"/>
  <c r="BL144" i="5"/>
  <c r="BU144" i="5"/>
  <c r="AT268" i="5"/>
  <c r="AR206" i="5"/>
  <c r="AU269" i="5"/>
  <c r="AO268" i="5"/>
  <c r="AX144" i="5"/>
  <c r="AP206" i="5"/>
  <c r="AS268" i="5"/>
  <c r="BC144" i="5"/>
  <c r="AW145" i="5"/>
  <c r="BF145" i="5"/>
  <c r="AQ269" i="5"/>
  <c r="AS206" i="5"/>
  <c r="AZ145" i="5"/>
  <c r="BR146" i="5"/>
  <c r="AO206" i="5"/>
  <c r="AR268" i="5"/>
  <c r="AQ207" i="5"/>
  <c r="AU207" i="5"/>
  <c r="AP268" i="5"/>
  <c r="BD145" i="5"/>
  <c r="BM146" i="5" s="1"/>
  <c r="B335" i="5"/>
  <c r="J334" i="5"/>
  <c r="D205" i="5"/>
  <c r="D335" i="5" s="1"/>
  <c r="S142" i="5"/>
  <c r="AB143" i="5" s="1"/>
  <c r="AK144" i="5" s="1"/>
  <c r="S336" i="5"/>
  <c r="AB337" i="5" s="1"/>
  <c r="N142" i="5"/>
  <c r="W143" i="5" s="1"/>
  <c r="AF144" i="5" s="1"/>
  <c r="N336" i="5"/>
  <c r="W337" i="5" s="1"/>
  <c r="P143" i="5"/>
  <c r="Y144" i="5" s="1"/>
  <c r="AH145" i="5" s="1"/>
  <c r="P337" i="5"/>
  <c r="Y338" i="5" s="1"/>
  <c r="R142" i="5"/>
  <c r="AA143" i="5" s="1"/>
  <c r="AJ144" i="5" s="1"/>
  <c r="R336" i="5"/>
  <c r="AA337" i="5" s="1"/>
  <c r="M143" i="5"/>
  <c r="V144" i="5" s="1"/>
  <c r="AE145" i="5" s="1"/>
  <c r="M337" i="5"/>
  <c r="V338" i="5" s="1"/>
  <c r="O142" i="5"/>
  <c r="X143" i="5" s="1"/>
  <c r="AG144" i="5" s="1"/>
  <c r="O336" i="5"/>
  <c r="X337" i="5" s="1"/>
  <c r="Q142" i="5"/>
  <c r="Z143" i="5" s="1"/>
  <c r="AI144" i="5" s="1"/>
  <c r="Q336" i="5"/>
  <c r="Z337" i="5" s="1"/>
  <c r="T143" i="5"/>
  <c r="AC144" i="5" s="1"/>
  <c r="AL145" i="5" s="1"/>
  <c r="T337" i="5"/>
  <c r="AC338" i="5" s="1"/>
  <c r="E205" i="5"/>
  <c r="E335" i="5" s="1"/>
  <c r="I206" i="5"/>
  <c r="I336" i="5" s="1"/>
  <c r="G205" i="5"/>
  <c r="G335" i="5" s="1"/>
  <c r="B206" i="5"/>
  <c r="G270" i="5"/>
  <c r="J140" i="5"/>
  <c r="H270" i="5"/>
  <c r="F270" i="5"/>
  <c r="C141" i="5"/>
  <c r="E141" i="5"/>
  <c r="D270" i="5"/>
  <c r="H141" i="5"/>
  <c r="E270" i="5"/>
  <c r="B141" i="5"/>
  <c r="I270" i="5"/>
  <c r="I141" i="5"/>
  <c r="D141" i="5"/>
  <c r="B270" i="5"/>
  <c r="J204" i="5"/>
  <c r="G141" i="5"/>
  <c r="J269" i="5"/>
  <c r="C270" i="5"/>
  <c r="F141" i="5"/>
  <c r="BL338" i="5" l="1"/>
  <c r="BK145" i="5"/>
  <c r="BT146" i="5" s="1"/>
  <c r="BK339" i="5"/>
  <c r="BM340" i="5"/>
  <c r="BP145" i="5"/>
  <c r="AO338" i="5"/>
  <c r="AX338" i="5"/>
  <c r="BG338" i="5"/>
  <c r="AT338" i="5"/>
  <c r="BQ146" i="5"/>
  <c r="AQ339" i="5"/>
  <c r="AN339" i="5"/>
  <c r="AZ146" i="5"/>
  <c r="BC145" i="5"/>
  <c r="BC338" i="5"/>
  <c r="AW146" i="5"/>
  <c r="AF338" i="5"/>
  <c r="AE339" i="5"/>
  <c r="AH339" i="5"/>
  <c r="AI338" i="5"/>
  <c r="BA338" i="5"/>
  <c r="BJ338" i="5"/>
  <c r="AP338" i="5"/>
  <c r="AY338" i="5"/>
  <c r="AG338" i="5"/>
  <c r="AK338" i="5"/>
  <c r="BD340" i="5"/>
  <c r="BM341" i="5" s="1"/>
  <c r="AR338" i="5"/>
  <c r="AZ339" i="5"/>
  <c r="AL339" i="5"/>
  <c r="AW339" i="5"/>
  <c r="BB339" i="5"/>
  <c r="AJ338" i="5"/>
  <c r="BV147" i="5"/>
  <c r="BA145" i="5"/>
  <c r="BI146" i="5"/>
  <c r="BU145" i="5"/>
  <c r="AS269" i="5"/>
  <c r="AO269" i="5"/>
  <c r="BF146" i="5"/>
  <c r="BO146" i="5"/>
  <c r="AU270" i="5"/>
  <c r="BJ145" i="5"/>
  <c r="BS145" i="5"/>
  <c r="AP269" i="5"/>
  <c r="AT269" i="5"/>
  <c r="BB145" i="5"/>
  <c r="AO207" i="5"/>
  <c r="AR207" i="5"/>
  <c r="AT207" i="5"/>
  <c r="AU208" i="5"/>
  <c r="AY145" i="5"/>
  <c r="BD146" i="5"/>
  <c r="AQ208" i="5"/>
  <c r="AX145" i="5"/>
  <c r="BG145" i="5"/>
  <c r="BL145" i="5"/>
  <c r="AN270" i="5"/>
  <c r="AS207" i="5"/>
  <c r="AP207" i="5"/>
  <c r="AN208" i="5"/>
  <c r="AR269" i="5"/>
  <c r="AQ270" i="5"/>
  <c r="C206" i="5"/>
  <c r="C336" i="5" s="1"/>
  <c r="D206" i="5"/>
  <c r="D336" i="5" s="1"/>
  <c r="H206" i="5"/>
  <c r="H336" i="5" s="1"/>
  <c r="H207" i="5"/>
  <c r="H337" i="5" s="1"/>
  <c r="J335" i="5"/>
  <c r="B336" i="5"/>
  <c r="R143" i="5"/>
  <c r="AA144" i="5" s="1"/>
  <c r="AJ145" i="5" s="1"/>
  <c r="R337" i="5"/>
  <c r="AA338" i="5" s="1"/>
  <c r="N143" i="5"/>
  <c r="W144" i="5" s="1"/>
  <c r="AF145" i="5" s="1"/>
  <c r="N337" i="5"/>
  <c r="W338" i="5" s="1"/>
  <c r="P144" i="5"/>
  <c r="Y145" i="5" s="1"/>
  <c r="AH146" i="5" s="1"/>
  <c r="P338" i="5"/>
  <c r="Y339" i="5" s="1"/>
  <c r="S143" i="5"/>
  <c r="AB144" i="5" s="1"/>
  <c r="AK145" i="5" s="1"/>
  <c r="S337" i="5"/>
  <c r="AB338" i="5" s="1"/>
  <c r="T144" i="5"/>
  <c r="AC145" i="5" s="1"/>
  <c r="AL146" i="5" s="1"/>
  <c r="T338" i="5"/>
  <c r="AC339" i="5" s="1"/>
  <c r="Q143" i="5"/>
  <c r="Z144" i="5" s="1"/>
  <c r="AI145" i="5" s="1"/>
  <c r="Q337" i="5"/>
  <c r="Z338" i="5" s="1"/>
  <c r="O143" i="5"/>
  <c r="X144" i="5" s="1"/>
  <c r="AG145" i="5" s="1"/>
  <c r="O337" i="5"/>
  <c r="X338" i="5" s="1"/>
  <c r="F206" i="5"/>
  <c r="F336" i="5" s="1"/>
  <c r="M144" i="5"/>
  <c r="V145" i="5" s="1"/>
  <c r="AE146" i="5" s="1"/>
  <c r="M338" i="5"/>
  <c r="V339" i="5" s="1"/>
  <c r="I207" i="5"/>
  <c r="I337" i="5" s="1"/>
  <c r="D207" i="5"/>
  <c r="D337" i="5" s="1"/>
  <c r="F207" i="5"/>
  <c r="F337" i="5" s="1"/>
  <c r="C207" i="5"/>
  <c r="C337" i="5" s="1"/>
  <c r="E206" i="5"/>
  <c r="E336" i="5" s="1"/>
  <c r="B207" i="5"/>
  <c r="G206" i="5"/>
  <c r="G336" i="5" s="1"/>
  <c r="J205" i="5"/>
  <c r="J141" i="5"/>
  <c r="C271" i="5"/>
  <c r="F142" i="5"/>
  <c r="I271" i="5"/>
  <c r="E142" i="5"/>
  <c r="G271" i="5"/>
  <c r="B271" i="5"/>
  <c r="I142" i="5"/>
  <c r="H271" i="5"/>
  <c r="D142" i="5"/>
  <c r="H142" i="5"/>
  <c r="J270" i="5"/>
  <c r="F271" i="5"/>
  <c r="G142" i="5"/>
  <c r="B142" i="5"/>
  <c r="E271" i="5"/>
  <c r="D271" i="5"/>
  <c r="C142" i="5"/>
  <c r="BK340" i="5" l="1"/>
  <c r="BC339" i="5"/>
  <c r="AX339" i="5"/>
  <c r="BG339" i="5"/>
  <c r="AN340" i="5"/>
  <c r="BC146" i="5"/>
  <c r="BL146" i="5"/>
  <c r="AZ340" i="5"/>
  <c r="AW147" i="5"/>
  <c r="BI147" i="5"/>
  <c r="AR339" i="5"/>
  <c r="BL339" i="5"/>
  <c r="BF147" i="5"/>
  <c r="BJ339" i="5"/>
  <c r="BO147" i="5"/>
  <c r="BS146" i="5"/>
  <c r="BD147" i="5"/>
  <c r="BB146" i="5"/>
  <c r="BR147" i="5"/>
  <c r="BJ146" i="5"/>
  <c r="AL340" i="5"/>
  <c r="AK339" i="5"/>
  <c r="AW340" i="5"/>
  <c r="BF340" i="5"/>
  <c r="AI339" i="5"/>
  <c r="AH340" i="5"/>
  <c r="AY339" i="5"/>
  <c r="BH339" i="5"/>
  <c r="BA339" i="5"/>
  <c r="AE340" i="5"/>
  <c r="AJ339" i="5"/>
  <c r="AS339" i="5"/>
  <c r="BB340" i="5" s="1"/>
  <c r="AG339" i="5"/>
  <c r="AP339" i="5"/>
  <c r="AQ340" i="5"/>
  <c r="AU340" i="5"/>
  <c r="AF339" i="5"/>
  <c r="AO339" i="5"/>
  <c r="AT339" i="5"/>
  <c r="BI340" i="5"/>
  <c r="BI341" i="5" s="1"/>
  <c r="AP208" i="5"/>
  <c r="AP270" i="5"/>
  <c r="BU146" i="5"/>
  <c r="BU147" i="5" s="1"/>
  <c r="AR208" i="5"/>
  <c r="AY146" i="5"/>
  <c r="BH146" i="5"/>
  <c r="AO208" i="5"/>
  <c r="AU271" i="5"/>
  <c r="BF148" i="5"/>
  <c r="AU209" i="5"/>
  <c r="AR270" i="5"/>
  <c r="AO270" i="5"/>
  <c r="AT208" i="5"/>
  <c r="AN209" i="5"/>
  <c r="AS270" i="5"/>
  <c r="AQ271" i="5"/>
  <c r="AS208" i="5"/>
  <c r="AN271" i="5"/>
  <c r="BG146" i="5"/>
  <c r="BP146" i="5"/>
  <c r="BA146" i="5"/>
  <c r="AX146" i="5"/>
  <c r="BM147" i="5"/>
  <c r="BK146" i="5"/>
  <c r="AZ147" i="5"/>
  <c r="AT270" i="5"/>
  <c r="AQ209" i="5"/>
  <c r="B337" i="5"/>
  <c r="J336" i="5"/>
  <c r="T145" i="5"/>
  <c r="AC146" i="5" s="1"/>
  <c r="AL147" i="5" s="1"/>
  <c r="T339" i="5"/>
  <c r="AC340" i="5" s="1"/>
  <c r="Q144" i="5"/>
  <c r="Z145" i="5" s="1"/>
  <c r="AI146" i="5" s="1"/>
  <c r="Q338" i="5"/>
  <c r="Z339" i="5" s="1"/>
  <c r="O144" i="5"/>
  <c r="X145" i="5" s="1"/>
  <c r="AG146" i="5" s="1"/>
  <c r="O338" i="5"/>
  <c r="X339" i="5" s="1"/>
  <c r="S144" i="5"/>
  <c r="AB145" i="5" s="1"/>
  <c r="AK146" i="5" s="1"/>
  <c r="S338" i="5"/>
  <c r="AB339" i="5" s="1"/>
  <c r="P145" i="5"/>
  <c r="Y146" i="5" s="1"/>
  <c r="AH147" i="5" s="1"/>
  <c r="P339" i="5"/>
  <c r="Y340" i="5" s="1"/>
  <c r="N144" i="5"/>
  <c r="W145" i="5" s="1"/>
  <c r="AF146" i="5" s="1"/>
  <c r="N338" i="5"/>
  <c r="W339" i="5" s="1"/>
  <c r="M145" i="5"/>
  <c r="V146" i="5" s="1"/>
  <c r="AE147" i="5" s="1"/>
  <c r="M339" i="5"/>
  <c r="V340" i="5" s="1"/>
  <c r="H208" i="5"/>
  <c r="H338" i="5" s="1"/>
  <c r="R144" i="5"/>
  <c r="AA145" i="5" s="1"/>
  <c r="AJ146" i="5" s="1"/>
  <c r="R338" i="5"/>
  <c r="AA339" i="5" s="1"/>
  <c r="E207" i="5"/>
  <c r="E337" i="5" s="1"/>
  <c r="F208" i="5"/>
  <c r="F338" i="5" s="1"/>
  <c r="C208" i="5"/>
  <c r="C338" i="5" s="1"/>
  <c r="D208" i="5"/>
  <c r="D338" i="5" s="1"/>
  <c r="I208" i="5"/>
  <c r="I338" i="5" s="1"/>
  <c r="G207" i="5"/>
  <c r="G337" i="5" s="1"/>
  <c r="B208" i="5"/>
  <c r="H143" i="5"/>
  <c r="H272" i="5"/>
  <c r="C143" i="5"/>
  <c r="B143" i="5"/>
  <c r="F143" i="5"/>
  <c r="D143" i="5"/>
  <c r="E272" i="5"/>
  <c r="J142" i="5"/>
  <c r="J271" i="5"/>
  <c r="F272" i="5"/>
  <c r="I143" i="5"/>
  <c r="B272" i="5"/>
  <c r="G272" i="5"/>
  <c r="C272" i="5"/>
  <c r="G143" i="5"/>
  <c r="E143" i="5"/>
  <c r="I272" i="5"/>
  <c r="D272" i="5"/>
  <c r="J206" i="5"/>
  <c r="BS147" i="5" l="1"/>
  <c r="AW341" i="5"/>
  <c r="BL340" i="5"/>
  <c r="BG340" i="5"/>
  <c r="AQ341" i="5"/>
  <c r="BL147" i="5"/>
  <c r="BA340" i="5"/>
  <c r="BR148" i="5"/>
  <c r="AU341" i="5"/>
  <c r="BO148" i="5"/>
  <c r="BO149" i="5" s="1"/>
  <c r="AW148" i="5"/>
  <c r="BF149" i="5" s="1"/>
  <c r="AP340" i="5"/>
  <c r="BF341" i="5"/>
  <c r="BJ147" i="5"/>
  <c r="AY147" i="5"/>
  <c r="AS340" i="5"/>
  <c r="BB341" i="5" s="1"/>
  <c r="BP147" i="5"/>
  <c r="AL341" i="5"/>
  <c r="BU148" i="5"/>
  <c r="AE341" i="5"/>
  <c r="AJ340" i="5"/>
  <c r="AI340" i="5"/>
  <c r="BD341" i="5"/>
  <c r="AY340" i="5"/>
  <c r="AZ341" i="5"/>
  <c r="BH340" i="5"/>
  <c r="AG340" i="5"/>
  <c r="AH341" i="5"/>
  <c r="AR340" i="5"/>
  <c r="BJ340" i="5"/>
  <c r="AN341" i="5"/>
  <c r="BK341" i="5"/>
  <c r="AT340" i="5"/>
  <c r="BC340" i="5"/>
  <c r="AO340" i="5"/>
  <c r="AX340" i="5"/>
  <c r="AK340" i="5"/>
  <c r="AF340" i="5"/>
  <c r="BG147" i="5"/>
  <c r="AP209" i="5"/>
  <c r="AP271" i="5"/>
  <c r="AN210" i="5"/>
  <c r="AS209" i="5"/>
  <c r="AQ272" i="5"/>
  <c r="AU272" i="5"/>
  <c r="AS271" i="5"/>
  <c r="AO209" i="5"/>
  <c r="BH147" i="5"/>
  <c r="BQ147" i="5"/>
  <c r="AZ148" i="5"/>
  <c r="BI148" i="5"/>
  <c r="AU210" i="5"/>
  <c r="AQ210" i="5"/>
  <c r="BB147" i="5"/>
  <c r="BM148" i="5"/>
  <c r="BV148" i="5"/>
  <c r="AN272" i="5"/>
  <c r="AR271" i="5"/>
  <c r="BD148" i="5"/>
  <c r="AT271" i="5"/>
  <c r="AX147" i="5"/>
  <c r="AO271" i="5"/>
  <c r="BC147" i="5"/>
  <c r="AT209" i="5"/>
  <c r="AR209" i="5"/>
  <c r="BK147" i="5"/>
  <c r="BT147" i="5"/>
  <c r="BA147" i="5"/>
  <c r="BJ148" i="5" s="1"/>
  <c r="J337" i="5"/>
  <c r="B338" i="5"/>
  <c r="S145" i="5"/>
  <c r="AB146" i="5" s="1"/>
  <c r="AK147" i="5" s="1"/>
  <c r="S339" i="5"/>
  <c r="AB340" i="5" s="1"/>
  <c r="T146" i="5"/>
  <c r="AC147" i="5" s="1"/>
  <c r="AL148" i="5" s="1"/>
  <c r="T340" i="5"/>
  <c r="AC341" i="5" s="1"/>
  <c r="N145" i="5"/>
  <c r="W146" i="5" s="1"/>
  <c r="AF147" i="5" s="1"/>
  <c r="N339" i="5"/>
  <c r="W340" i="5" s="1"/>
  <c r="Q145" i="5"/>
  <c r="Z146" i="5" s="1"/>
  <c r="AI147" i="5" s="1"/>
  <c r="Q339" i="5"/>
  <c r="Z340" i="5" s="1"/>
  <c r="M146" i="5"/>
  <c r="V147" i="5" s="1"/>
  <c r="AE148" i="5" s="1"/>
  <c r="M340" i="5"/>
  <c r="V341" i="5" s="1"/>
  <c r="R145" i="5"/>
  <c r="AA146" i="5" s="1"/>
  <c r="AJ147" i="5" s="1"/>
  <c r="R339" i="5"/>
  <c r="AA340" i="5" s="1"/>
  <c r="P146" i="5"/>
  <c r="Y147" i="5" s="1"/>
  <c r="AH148" i="5" s="1"/>
  <c r="P340" i="5"/>
  <c r="Y341" i="5" s="1"/>
  <c r="O145" i="5"/>
  <c r="X146" i="5" s="1"/>
  <c r="AG147" i="5" s="1"/>
  <c r="O339" i="5"/>
  <c r="X340" i="5" s="1"/>
  <c r="I209" i="5"/>
  <c r="I339" i="5" s="1"/>
  <c r="E208" i="5"/>
  <c r="E338" i="5" s="1"/>
  <c r="D209" i="5"/>
  <c r="D339" i="5" s="1"/>
  <c r="C209" i="5"/>
  <c r="C339" i="5" s="1"/>
  <c r="B209" i="5"/>
  <c r="G208" i="5"/>
  <c r="G338" i="5" s="1"/>
  <c r="J272" i="5"/>
  <c r="F144" i="5"/>
  <c r="C273" i="5"/>
  <c r="I144" i="5"/>
  <c r="H144" i="5"/>
  <c r="G144" i="5"/>
  <c r="B273" i="5"/>
  <c r="J207" i="5"/>
  <c r="H273" i="5"/>
  <c r="F273" i="5"/>
  <c r="B144" i="5"/>
  <c r="D273" i="5"/>
  <c r="I273" i="5"/>
  <c r="E144" i="5"/>
  <c r="G273" i="5"/>
  <c r="E273" i="5"/>
  <c r="D144" i="5"/>
  <c r="J143" i="5"/>
  <c r="C144" i="5"/>
  <c r="AW149" i="5" l="1"/>
  <c r="BJ341" i="5"/>
  <c r="BS148" i="5"/>
  <c r="BF342" i="5"/>
  <c r="AZ342" i="5"/>
  <c r="AU342" i="5"/>
  <c r="BB148" i="5"/>
  <c r="AS341" i="5"/>
  <c r="BB342" i="5" s="1"/>
  <c r="AY341" i="5"/>
  <c r="BP148" i="5"/>
  <c r="AN342" i="5"/>
  <c r="BH341" i="5"/>
  <c r="BH148" i="5"/>
  <c r="AY148" i="5"/>
  <c r="AR341" i="5"/>
  <c r="BK342" i="5"/>
  <c r="BI342" i="5"/>
  <c r="BI343" i="5" s="1"/>
  <c r="BQ148" i="5"/>
  <c r="AL342" i="5"/>
  <c r="AZ149" i="5"/>
  <c r="BO150" i="5"/>
  <c r="AT341" i="5"/>
  <c r="AH342" i="5"/>
  <c r="AQ342" i="5"/>
  <c r="BC341" i="5"/>
  <c r="BL341" i="5"/>
  <c r="AE342" i="5"/>
  <c r="BA341" i="5"/>
  <c r="AG341" i="5"/>
  <c r="AJ341" i="5"/>
  <c r="AI341" i="5"/>
  <c r="AF341" i="5"/>
  <c r="AP341" i="5"/>
  <c r="AP342" i="5" s="1"/>
  <c r="AK341" i="5"/>
  <c r="AW342" i="5"/>
  <c r="BC148" i="5"/>
  <c r="AX341" i="5"/>
  <c r="BG341" i="5"/>
  <c r="BD342" i="5"/>
  <c r="BM342" i="5"/>
  <c r="AO341" i="5"/>
  <c r="BV149" i="5"/>
  <c r="AX148" i="5"/>
  <c r="BA148" i="5"/>
  <c r="BJ149" i="5" s="1"/>
  <c r="BT148" i="5"/>
  <c r="BM149" i="5"/>
  <c r="BL148" i="5"/>
  <c r="AU211" i="5"/>
  <c r="AS272" i="5"/>
  <c r="AQ273" i="5"/>
  <c r="BF150" i="5"/>
  <c r="BS149" i="5"/>
  <c r="AR210" i="5"/>
  <c r="AP272" i="5"/>
  <c r="BI149" i="5"/>
  <c r="BR149" i="5"/>
  <c r="AN211" i="5"/>
  <c r="AP210" i="5"/>
  <c r="BK148" i="5"/>
  <c r="AT272" i="5"/>
  <c r="AQ211" i="5"/>
  <c r="AT210" i="5"/>
  <c r="BD149" i="5"/>
  <c r="AO210" i="5"/>
  <c r="AO272" i="5"/>
  <c r="BG148" i="5"/>
  <c r="AR272" i="5"/>
  <c r="AU273" i="5"/>
  <c r="AS210" i="5"/>
  <c r="AN273" i="5"/>
  <c r="H209" i="5"/>
  <c r="H339" i="5" s="1"/>
  <c r="H210" i="5"/>
  <c r="H340" i="5" s="1"/>
  <c r="B339" i="5"/>
  <c r="J338" i="5"/>
  <c r="F209" i="5"/>
  <c r="F339" i="5" s="1"/>
  <c r="S146" i="5"/>
  <c r="AB147" i="5" s="1"/>
  <c r="AK148" i="5" s="1"/>
  <c r="S340" i="5"/>
  <c r="AB341" i="5" s="1"/>
  <c r="N146" i="5"/>
  <c r="W147" i="5" s="1"/>
  <c r="AF148" i="5" s="1"/>
  <c r="N340" i="5"/>
  <c r="W341" i="5" s="1"/>
  <c r="Q146" i="5"/>
  <c r="Z147" i="5" s="1"/>
  <c r="AI148" i="5" s="1"/>
  <c r="Q340" i="5"/>
  <c r="Z341" i="5" s="1"/>
  <c r="M147" i="5"/>
  <c r="V148" i="5" s="1"/>
  <c r="AE149" i="5" s="1"/>
  <c r="M341" i="5"/>
  <c r="V342" i="5" s="1"/>
  <c r="T147" i="5"/>
  <c r="AC148" i="5" s="1"/>
  <c r="AL149" i="5" s="1"/>
  <c r="T341" i="5"/>
  <c r="AC342" i="5" s="1"/>
  <c r="P147" i="5"/>
  <c r="Y148" i="5" s="1"/>
  <c r="AH149" i="5" s="1"/>
  <c r="P341" i="5"/>
  <c r="Y342" i="5" s="1"/>
  <c r="O146" i="5"/>
  <c r="X147" i="5" s="1"/>
  <c r="AG148" i="5" s="1"/>
  <c r="O340" i="5"/>
  <c r="X341" i="5" s="1"/>
  <c r="R146" i="5"/>
  <c r="AA147" i="5" s="1"/>
  <c r="AJ148" i="5" s="1"/>
  <c r="R340" i="5"/>
  <c r="AA341" i="5" s="1"/>
  <c r="E209" i="5"/>
  <c r="E339" i="5" s="1"/>
  <c r="D210" i="5"/>
  <c r="D340" i="5" s="1"/>
  <c r="C210" i="5"/>
  <c r="C340" i="5" s="1"/>
  <c r="I210" i="5"/>
  <c r="I340" i="5" s="1"/>
  <c r="G209" i="5"/>
  <c r="G339" i="5" s="1"/>
  <c r="B210" i="5"/>
  <c r="J273" i="5"/>
  <c r="D145" i="5"/>
  <c r="C145" i="5"/>
  <c r="E274" i="5"/>
  <c r="J144" i="5"/>
  <c r="G145" i="5"/>
  <c r="I145" i="5"/>
  <c r="F145" i="5"/>
  <c r="E145" i="5"/>
  <c r="B145" i="5"/>
  <c r="H274" i="5"/>
  <c r="B274" i="5"/>
  <c r="I274" i="5"/>
  <c r="J208" i="5"/>
  <c r="D274" i="5"/>
  <c r="F274" i="5"/>
  <c r="H145" i="5"/>
  <c r="C274" i="5"/>
  <c r="G274" i="5"/>
  <c r="BB149" i="5" l="1"/>
  <c r="BD343" i="5"/>
  <c r="AU343" i="5"/>
  <c r="BI150" i="5"/>
  <c r="AZ150" i="5"/>
  <c r="BC342" i="5"/>
  <c r="BK149" i="5"/>
  <c r="BK343" i="5"/>
  <c r="AY149" i="5"/>
  <c r="AS342" i="5"/>
  <c r="BB343" i="5" s="1"/>
  <c r="BA342" i="5"/>
  <c r="BH149" i="5"/>
  <c r="AN343" i="5"/>
  <c r="BH342" i="5"/>
  <c r="BO151" i="5"/>
  <c r="BQ149" i="5"/>
  <c r="BL342" i="5"/>
  <c r="AQ343" i="5"/>
  <c r="BG342" i="5"/>
  <c r="BM343" i="5"/>
  <c r="BM344" i="5" s="1"/>
  <c r="BV150" i="5"/>
  <c r="BL149" i="5"/>
  <c r="BU149" i="5"/>
  <c r="AL343" i="5"/>
  <c r="AI342" i="5"/>
  <c r="AW343" i="5"/>
  <c r="BF343" i="5"/>
  <c r="AG342" i="5"/>
  <c r="AP343" i="5" s="1"/>
  <c r="AH343" i="5"/>
  <c r="AK342" i="5"/>
  <c r="AR342" i="5"/>
  <c r="BJ342" i="5"/>
  <c r="BA149" i="5"/>
  <c r="BJ150" i="5" s="1"/>
  <c r="AO342" i="5"/>
  <c r="AX342" i="5"/>
  <c r="AJ342" i="5"/>
  <c r="AE343" i="5"/>
  <c r="AX149" i="5"/>
  <c r="AF342" i="5"/>
  <c r="AZ343" i="5"/>
  <c r="AT342" i="5"/>
  <c r="BM150" i="5"/>
  <c r="AY342" i="5"/>
  <c r="BR150" i="5"/>
  <c r="BR151" i="5" s="1"/>
  <c r="BS150" i="5"/>
  <c r="AP211" i="5"/>
  <c r="AN212" i="5"/>
  <c r="BT149" i="5"/>
  <c r="AU212" i="5"/>
  <c r="AS273" i="5"/>
  <c r="AR273" i="5"/>
  <c r="BD150" i="5"/>
  <c r="AP273" i="5"/>
  <c r="AN274" i="5"/>
  <c r="AU274" i="5"/>
  <c r="AT273" i="5"/>
  <c r="BC149" i="5"/>
  <c r="AT211" i="5"/>
  <c r="AR211" i="5"/>
  <c r="AQ274" i="5"/>
  <c r="BG149" i="5"/>
  <c r="BP149" i="5"/>
  <c r="AO211" i="5"/>
  <c r="AS211" i="5"/>
  <c r="AO273" i="5"/>
  <c r="AQ212" i="5"/>
  <c r="AW150" i="5"/>
  <c r="BF151" i="5" s="1"/>
  <c r="F210" i="5"/>
  <c r="F340" i="5" s="1"/>
  <c r="B340" i="5"/>
  <c r="J339" i="5"/>
  <c r="N147" i="5"/>
  <c r="W148" i="5" s="1"/>
  <c r="AF149" i="5" s="1"/>
  <c r="N341" i="5"/>
  <c r="W342" i="5" s="1"/>
  <c r="R147" i="5"/>
  <c r="AA148" i="5" s="1"/>
  <c r="AJ149" i="5" s="1"/>
  <c r="R341" i="5"/>
  <c r="AA342" i="5" s="1"/>
  <c r="C211" i="5"/>
  <c r="C341" i="5" s="1"/>
  <c r="Q147" i="5"/>
  <c r="Z148" i="5" s="1"/>
  <c r="AI149" i="5" s="1"/>
  <c r="Q341" i="5"/>
  <c r="Z342" i="5" s="1"/>
  <c r="P148" i="5"/>
  <c r="Y149" i="5" s="1"/>
  <c r="AH150" i="5" s="1"/>
  <c r="P342" i="5"/>
  <c r="Y343" i="5" s="1"/>
  <c r="O147" i="5"/>
  <c r="X148" i="5" s="1"/>
  <c r="AG149" i="5" s="1"/>
  <c r="O341" i="5"/>
  <c r="X342" i="5" s="1"/>
  <c r="T148" i="5"/>
  <c r="AC149" i="5" s="1"/>
  <c r="AL150" i="5" s="1"/>
  <c r="T342" i="5"/>
  <c r="AC343" i="5" s="1"/>
  <c r="M148" i="5"/>
  <c r="V149" i="5" s="1"/>
  <c r="AE150" i="5" s="1"/>
  <c r="M342" i="5"/>
  <c r="V343" i="5" s="1"/>
  <c r="S147" i="5"/>
  <c r="AB148" i="5" s="1"/>
  <c r="AK149" i="5" s="1"/>
  <c r="S341" i="5"/>
  <c r="AB342" i="5" s="1"/>
  <c r="I211" i="5"/>
  <c r="I341" i="5" s="1"/>
  <c r="E210" i="5"/>
  <c r="E340" i="5" s="1"/>
  <c r="H211" i="5"/>
  <c r="H341" i="5" s="1"/>
  <c r="D211" i="5"/>
  <c r="D341" i="5" s="1"/>
  <c r="B211" i="5"/>
  <c r="G210" i="5"/>
  <c r="G340" i="5" s="1"/>
  <c r="G275" i="5"/>
  <c r="J274" i="5"/>
  <c r="B275" i="5"/>
  <c r="G146" i="5"/>
  <c r="J209" i="5"/>
  <c r="C146" i="5"/>
  <c r="H146" i="5"/>
  <c r="D275" i="5"/>
  <c r="H275" i="5"/>
  <c r="B146" i="5"/>
  <c r="C275" i="5"/>
  <c r="F275" i="5"/>
  <c r="I275" i="5"/>
  <c r="J145" i="5"/>
  <c r="E146" i="5"/>
  <c r="F146" i="5"/>
  <c r="I146" i="5"/>
  <c r="E275" i="5"/>
  <c r="D146" i="5"/>
  <c r="BK150" i="5" l="1"/>
  <c r="BB150" i="5"/>
  <c r="AU344" i="5"/>
  <c r="BI151" i="5"/>
  <c r="BR152" i="5" s="1"/>
  <c r="AZ151" i="5"/>
  <c r="BD344" i="5"/>
  <c r="BC343" i="5"/>
  <c r="BL343" i="5"/>
  <c r="BU150" i="5"/>
  <c r="BH150" i="5"/>
  <c r="BQ150" i="5"/>
  <c r="BO152" i="5"/>
  <c r="BT150" i="5"/>
  <c r="BT151" i="5" s="1"/>
  <c r="BJ343" i="5"/>
  <c r="AQ344" i="5"/>
  <c r="BV151" i="5"/>
  <c r="AW344" i="5"/>
  <c r="AR343" i="5"/>
  <c r="AX343" i="5"/>
  <c r="BF344" i="5"/>
  <c r="AX150" i="5"/>
  <c r="BM151" i="5"/>
  <c r="BG150" i="5"/>
  <c r="BS151" i="5"/>
  <c r="AO343" i="5"/>
  <c r="AJ343" i="5"/>
  <c r="BA150" i="5"/>
  <c r="BJ151" i="5" s="1"/>
  <c r="AK343" i="5"/>
  <c r="AS343" i="5"/>
  <c r="BG343" i="5"/>
  <c r="BA343" i="5"/>
  <c r="AI343" i="5"/>
  <c r="AT343" i="5"/>
  <c r="AL344" i="5"/>
  <c r="AE344" i="5"/>
  <c r="AG343" i="5"/>
  <c r="AN344" i="5"/>
  <c r="AZ344" i="5"/>
  <c r="BI344" i="5"/>
  <c r="AY343" i="5"/>
  <c r="AY344" i="5" s="1"/>
  <c r="BH343" i="5"/>
  <c r="BK344" i="5"/>
  <c r="AF343" i="5"/>
  <c r="AH344" i="5"/>
  <c r="BP150" i="5"/>
  <c r="AT274" i="5"/>
  <c r="AU275" i="5"/>
  <c r="BD151" i="5"/>
  <c r="AP274" i="5"/>
  <c r="AW151" i="5"/>
  <c r="AN275" i="5"/>
  <c r="AS274" i="5"/>
  <c r="AN213" i="5"/>
  <c r="AS212" i="5"/>
  <c r="AQ213" i="5"/>
  <c r="AR212" i="5"/>
  <c r="AU213" i="5"/>
  <c r="AR274" i="5"/>
  <c r="AP212" i="5"/>
  <c r="AY150" i="5"/>
  <c r="AT212" i="5"/>
  <c r="AO274" i="5"/>
  <c r="AO212" i="5"/>
  <c r="AQ275" i="5"/>
  <c r="BC150" i="5"/>
  <c r="BL150" i="5"/>
  <c r="F211" i="5"/>
  <c r="F341" i="5" s="1"/>
  <c r="B341" i="5"/>
  <c r="J340" i="5"/>
  <c r="P149" i="5"/>
  <c r="Y150" i="5" s="1"/>
  <c r="AH151" i="5" s="1"/>
  <c r="P343" i="5"/>
  <c r="Y344" i="5" s="1"/>
  <c r="Q148" i="5"/>
  <c r="Z149" i="5" s="1"/>
  <c r="AI150" i="5" s="1"/>
  <c r="Q342" i="5"/>
  <c r="Z343" i="5" s="1"/>
  <c r="S148" i="5"/>
  <c r="AB149" i="5" s="1"/>
  <c r="AK150" i="5" s="1"/>
  <c r="S342" i="5"/>
  <c r="AB343" i="5" s="1"/>
  <c r="N148" i="5"/>
  <c r="W149" i="5" s="1"/>
  <c r="AF150" i="5" s="1"/>
  <c r="N342" i="5"/>
  <c r="W343" i="5" s="1"/>
  <c r="T149" i="5"/>
  <c r="AC150" i="5" s="1"/>
  <c r="AL151" i="5" s="1"/>
  <c r="T343" i="5"/>
  <c r="AC344" i="5" s="1"/>
  <c r="O148" i="5"/>
  <c r="X149" i="5" s="1"/>
  <c r="AG150" i="5" s="1"/>
  <c r="O342" i="5"/>
  <c r="X343" i="5" s="1"/>
  <c r="R148" i="5"/>
  <c r="AA149" i="5" s="1"/>
  <c r="AJ150" i="5" s="1"/>
  <c r="R342" i="5"/>
  <c r="AA343" i="5" s="1"/>
  <c r="M149" i="5"/>
  <c r="V150" i="5" s="1"/>
  <c r="AE151" i="5" s="1"/>
  <c r="M343" i="5"/>
  <c r="V344" i="5" s="1"/>
  <c r="F212" i="5"/>
  <c r="F342" i="5" s="1"/>
  <c r="E211" i="5"/>
  <c r="E341" i="5" s="1"/>
  <c r="I212" i="5"/>
  <c r="I342" i="5" s="1"/>
  <c r="D212" i="5"/>
  <c r="D342" i="5" s="1"/>
  <c r="H212" i="5"/>
  <c r="H342" i="5" s="1"/>
  <c r="G211" i="5"/>
  <c r="G341" i="5" s="1"/>
  <c r="B212" i="5"/>
  <c r="J275" i="5"/>
  <c r="D276" i="5"/>
  <c r="I147" i="5"/>
  <c r="E147" i="5"/>
  <c r="J146" i="5"/>
  <c r="C147" i="5"/>
  <c r="J210" i="5"/>
  <c r="G276" i="5"/>
  <c r="E276" i="5"/>
  <c r="B147" i="5"/>
  <c r="B276" i="5"/>
  <c r="C276" i="5"/>
  <c r="D147" i="5"/>
  <c r="I276" i="5"/>
  <c r="F147" i="5"/>
  <c r="F276" i="5"/>
  <c r="H276" i="5"/>
  <c r="H147" i="5"/>
  <c r="G147" i="5"/>
  <c r="BD345" i="5" l="1"/>
  <c r="BK151" i="5"/>
  <c r="BI152" i="5"/>
  <c r="BR153" i="5" s="1"/>
  <c r="AZ152" i="5"/>
  <c r="BM345" i="5"/>
  <c r="BM346" i="5" s="1"/>
  <c r="BF345" i="5"/>
  <c r="BL344" i="5"/>
  <c r="BQ151" i="5"/>
  <c r="BA344" i="5"/>
  <c r="AT344" i="5"/>
  <c r="BG344" i="5"/>
  <c r="BV152" i="5"/>
  <c r="AZ345" i="5"/>
  <c r="AQ345" i="5"/>
  <c r="AO344" i="5"/>
  <c r="BT152" i="5"/>
  <c r="AX151" i="5"/>
  <c r="BS152" i="5"/>
  <c r="BG151" i="5"/>
  <c r="BC344" i="5"/>
  <c r="BA151" i="5"/>
  <c r="BJ152" i="5" s="1"/>
  <c r="BP151" i="5"/>
  <c r="AN345" i="5"/>
  <c r="AS344" i="5"/>
  <c r="AX344" i="5"/>
  <c r="BB344" i="5"/>
  <c r="BK345" i="5" s="1"/>
  <c r="BH344" i="5"/>
  <c r="BH345" i="5" s="1"/>
  <c r="BD152" i="5"/>
  <c r="BM152" i="5"/>
  <c r="AZ346" i="5"/>
  <c r="AE345" i="5"/>
  <c r="BJ344" i="5"/>
  <c r="BJ345" i="5" s="1"/>
  <c r="AL345" i="5"/>
  <c r="AI344" i="5"/>
  <c r="AJ344" i="5"/>
  <c r="AH345" i="5"/>
  <c r="AR344" i="5"/>
  <c r="BI345" i="5"/>
  <c r="BI346" i="5" s="1"/>
  <c r="AF344" i="5"/>
  <c r="AO345" i="5" s="1"/>
  <c r="AU345" i="5"/>
  <c r="BC151" i="5"/>
  <c r="AW345" i="5"/>
  <c r="AG344" i="5"/>
  <c r="AP344" i="5"/>
  <c r="AK344" i="5"/>
  <c r="AT345" i="5" s="1"/>
  <c r="AW152" i="5"/>
  <c r="AN214" i="5"/>
  <c r="AN276" i="5"/>
  <c r="AR213" i="5"/>
  <c r="AQ214" i="5"/>
  <c r="AU214" i="5"/>
  <c r="AS213" i="5"/>
  <c r="AS275" i="5"/>
  <c r="AU276" i="5"/>
  <c r="BL151" i="5"/>
  <c r="BU151" i="5"/>
  <c r="AO213" i="5"/>
  <c r="AT213" i="5"/>
  <c r="AR275" i="5"/>
  <c r="AQ276" i="5"/>
  <c r="AP275" i="5"/>
  <c r="AO275" i="5"/>
  <c r="AX152" i="5" s="1"/>
  <c r="BF152" i="5"/>
  <c r="AY151" i="5"/>
  <c r="AP213" i="5"/>
  <c r="BB151" i="5"/>
  <c r="BK152" i="5" s="1"/>
  <c r="AT275" i="5"/>
  <c r="BH151" i="5"/>
  <c r="J341" i="5"/>
  <c r="B342" i="5"/>
  <c r="C212" i="5"/>
  <c r="C342" i="5" s="1"/>
  <c r="N149" i="5"/>
  <c r="W150" i="5" s="1"/>
  <c r="AF151" i="5" s="1"/>
  <c r="N343" i="5"/>
  <c r="W344" i="5" s="1"/>
  <c r="P150" i="5"/>
  <c r="Y151" i="5" s="1"/>
  <c r="AH152" i="5" s="1"/>
  <c r="P344" i="5"/>
  <c r="Y345" i="5" s="1"/>
  <c r="M150" i="5"/>
  <c r="V151" i="5" s="1"/>
  <c r="AE152" i="5" s="1"/>
  <c r="M344" i="5"/>
  <c r="V345" i="5" s="1"/>
  <c r="T150" i="5"/>
  <c r="AC151" i="5" s="1"/>
  <c r="AL152" i="5" s="1"/>
  <c r="T344" i="5"/>
  <c r="AC345" i="5" s="1"/>
  <c r="Q149" i="5"/>
  <c r="Z150" i="5" s="1"/>
  <c r="AI151" i="5" s="1"/>
  <c r="Q343" i="5"/>
  <c r="Z344" i="5" s="1"/>
  <c r="R149" i="5"/>
  <c r="AA150" i="5" s="1"/>
  <c r="AJ151" i="5" s="1"/>
  <c r="R343" i="5"/>
  <c r="AA344" i="5" s="1"/>
  <c r="S149" i="5"/>
  <c r="AB150" i="5" s="1"/>
  <c r="AK151" i="5" s="1"/>
  <c r="S343" i="5"/>
  <c r="AB344" i="5" s="1"/>
  <c r="O149" i="5"/>
  <c r="X150" i="5" s="1"/>
  <c r="AG151" i="5" s="1"/>
  <c r="O343" i="5"/>
  <c r="X344" i="5" s="1"/>
  <c r="H213" i="5"/>
  <c r="H343" i="5" s="1"/>
  <c r="D213" i="5"/>
  <c r="D343" i="5" s="1"/>
  <c r="I213" i="5"/>
  <c r="I343" i="5" s="1"/>
  <c r="E212" i="5"/>
  <c r="E342" i="5" s="1"/>
  <c r="B213" i="5"/>
  <c r="G212" i="5"/>
  <c r="G342" i="5" s="1"/>
  <c r="G277" i="5"/>
  <c r="J276" i="5"/>
  <c r="C277" i="5"/>
  <c r="F277" i="5"/>
  <c r="D277" i="5"/>
  <c r="J147" i="5"/>
  <c r="J211" i="5"/>
  <c r="H148" i="5"/>
  <c r="H277" i="5"/>
  <c r="F148" i="5"/>
  <c r="D148" i="5"/>
  <c r="B277" i="5"/>
  <c r="B148" i="5"/>
  <c r="E277" i="5"/>
  <c r="I148" i="5"/>
  <c r="G148" i="5"/>
  <c r="I277" i="5"/>
  <c r="C148" i="5"/>
  <c r="E148" i="5"/>
  <c r="BI153" i="5" l="1"/>
  <c r="AZ153" i="5"/>
  <c r="BG152" i="5"/>
  <c r="BG153" i="5" s="1"/>
  <c r="BC345" i="5"/>
  <c r="BC346" i="5" s="1"/>
  <c r="BV153" i="5"/>
  <c r="BG345" i="5"/>
  <c r="BP152" i="5"/>
  <c r="AX345" i="5"/>
  <c r="AX346" i="5" s="1"/>
  <c r="AR345" i="5"/>
  <c r="BL345" i="5"/>
  <c r="BB345" i="5"/>
  <c r="BK346" i="5" s="1"/>
  <c r="BI347" i="5"/>
  <c r="AY152" i="5"/>
  <c r="AP345" i="5"/>
  <c r="BM153" i="5"/>
  <c r="AY345" i="5"/>
  <c r="BH346" i="5" s="1"/>
  <c r="BR154" i="5"/>
  <c r="AW153" i="5"/>
  <c r="BP153" i="5"/>
  <c r="AU346" i="5"/>
  <c r="BD346" i="5"/>
  <c r="AJ345" i="5"/>
  <c r="AL346" i="5"/>
  <c r="AS345" i="5"/>
  <c r="BL152" i="5"/>
  <c r="BA345" i="5"/>
  <c r="AF345" i="5"/>
  <c r="AO346" i="5" s="1"/>
  <c r="AI345" i="5"/>
  <c r="BH152" i="5"/>
  <c r="AK345" i="5"/>
  <c r="AE346" i="5"/>
  <c r="AN346" i="5"/>
  <c r="AH346" i="5"/>
  <c r="AW346" i="5"/>
  <c r="BF346" i="5"/>
  <c r="AQ346" i="5"/>
  <c r="AG345" i="5"/>
  <c r="AT276" i="5"/>
  <c r="AT214" i="5"/>
  <c r="BU152" i="5"/>
  <c r="BI154" i="5"/>
  <c r="AN277" i="5"/>
  <c r="AN215" i="5"/>
  <c r="AR276" i="5"/>
  <c r="BS153" i="5"/>
  <c r="AU277" i="5"/>
  <c r="AS214" i="5"/>
  <c r="AU215" i="5"/>
  <c r="AQ277" i="5"/>
  <c r="AZ154" i="5" s="1"/>
  <c r="BA152" i="5"/>
  <c r="BD153" i="5"/>
  <c r="BB152" i="5"/>
  <c r="BQ152" i="5"/>
  <c r="BF153" i="5"/>
  <c r="BO153" i="5"/>
  <c r="AQ215" i="5"/>
  <c r="AO276" i="5"/>
  <c r="BC152" i="5"/>
  <c r="AO214" i="5"/>
  <c r="AS276" i="5"/>
  <c r="AP214" i="5"/>
  <c r="AP276" i="5"/>
  <c r="AR214" i="5"/>
  <c r="BT153" i="5"/>
  <c r="F213" i="5"/>
  <c r="F343" i="5" s="1"/>
  <c r="C213" i="5"/>
  <c r="C343" i="5" s="1"/>
  <c r="C214" i="5"/>
  <c r="C344" i="5" s="1"/>
  <c r="B343" i="5"/>
  <c r="J342" i="5"/>
  <c r="M151" i="5"/>
  <c r="V152" i="5" s="1"/>
  <c r="AE153" i="5" s="1"/>
  <c r="M345" i="5"/>
  <c r="V346" i="5" s="1"/>
  <c r="O150" i="5"/>
  <c r="X151" i="5" s="1"/>
  <c r="AG152" i="5" s="1"/>
  <c r="O344" i="5"/>
  <c r="X345" i="5" s="1"/>
  <c r="T151" i="5"/>
  <c r="AC152" i="5" s="1"/>
  <c r="AL153" i="5" s="1"/>
  <c r="T345" i="5"/>
  <c r="AC346" i="5" s="1"/>
  <c r="P151" i="5"/>
  <c r="Y152" i="5" s="1"/>
  <c r="AH153" i="5" s="1"/>
  <c r="P345" i="5"/>
  <c r="Y346" i="5" s="1"/>
  <c r="N150" i="5"/>
  <c r="W151" i="5" s="1"/>
  <c r="AF152" i="5" s="1"/>
  <c r="N344" i="5"/>
  <c r="W345" i="5" s="1"/>
  <c r="R150" i="5"/>
  <c r="AA151" i="5" s="1"/>
  <c r="AJ152" i="5" s="1"/>
  <c r="R344" i="5"/>
  <c r="AA345" i="5" s="1"/>
  <c r="S150" i="5"/>
  <c r="AB151" i="5" s="1"/>
  <c r="AK152" i="5" s="1"/>
  <c r="S344" i="5"/>
  <c r="AB345" i="5" s="1"/>
  <c r="Q150" i="5"/>
  <c r="Z151" i="5" s="1"/>
  <c r="AI152" i="5" s="1"/>
  <c r="Q344" i="5"/>
  <c r="Z345" i="5" s="1"/>
  <c r="F214" i="5"/>
  <c r="F344" i="5" s="1"/>
  <c r="I214" i="5"/>
  <c r="I344" i="5" s="1"/>
  <c r="E213" i="5"/>
  <c r="E343" i="5" s="1"/>
  <c r="G213" i="5"/>
  <c r="G343" i="5" s="1"/>
  <c r="B214" i="5"/>
  <c r="J212" i="5"/>
  <c r="B149" i="5"/>
  <c r="J277" i="5"/>
  <c r="E149" i="5"/>
  <c r="C149" i="5"/>
  <c r="I278" i="5"/>
  <c r="E278" i="5"/>
  <c r="C278" i="5"/>
  <c r="G149" i="5"/>
  <c r="I149" i="5"/>
  <c r="B278" i="5"/>
  <c r="D278" i="5"/>
  <c r="F278" i="5"/>
  <c r="F149" i="5"/>
  <c r="G278" i="5"/>
  <c r="J148" i="5"/>
  <c r="D149" i="5"/>
  <c r="H278" i="5"/>
  <c r="H149" i="5"/>
  <c r="BL346" i="5" l="1"/>
  <c r="BV154" i="5"/>
  <c r="BF154" i="5"/>
  <c r="AP346" i="5"/>
  <c r="BR155" i="5"/>
  <c r="BH153" i="5"/>
  <c r="BL347" i="5"/>
  <c r="BG346" i="5"/>
  <c r="BG347" i="5" s="1"/>
  <c r="BA346" i="5"/>
  <c r="BP154" i="5"/>
  <c r="AY346" i="5"/>
  <c r="AN347" i="5"/>
  <c r="BF347" i="5"/>
  <c r="BJ346" i="5"/>
  <c r="BL153" i="5"/>
  <c r="BA153" i="5"/>
  <c r="BC153" i="5"/>
  <c r="AT215" i="5"/>
  <c r="AK346" i="5"/>
  <c r="AE347" i="5"/>
  <c r="AF346" i="5"/>
  <c r="AO347" i="5" s="1"/>
  <c r="AJ346" i="5"/>
  <c r="AX347" i="5"/>
  <c r="BQ153" i="5"/>
  <c r="AL347" i="5"/>
  <c r="AG346" i="5"/>
  <c r="AI346" i="5"/>
  <c r="AQ347" i="5"/>
  <c r="AZ347" i="5"/>
  <c r="BU153" i="5"/>
  <c r="AU347" i="5"/>
  <c r="AR346" i="5"/>
  <c r="AT346" i="5"/>
  <c r="AW347" i="5"/>
  <c r="AS346" i="5"/>
  <c r="BB346" i="5"/>
  <c r="BD347" i="5"/>
  <c r="BM347" i="5"/>
  <c r="AH347" i="5"/>
  <c r="BB153" i="5"/>
  <c r="BO154" i="5"/>
  <c r="AQ216" i="5"/>
  <c r="AU216" i="5"/>
  <c r="AU278" i="5"/>
  <c r="AR215" i="5"/>
  <c r="BJ153" i="5"/>
  <c r="BI155" i="5"/>
  <c r="BK153" i="5"/>
  <c r="AO215" i="5"/>
  <c r="AS215" i="5"/>
  <c r="AP215" i="5"/>
  <c r="BD154" i="5"/>
  <c r="BD155" i="5" s="1"/>
  <c r="BM154" i="5"/>
  <c r="AQ278" i="5"/>
  <c r="AZ155" i="5" s="1"/>
  <c r="AP277" i="5"/>
  <c r="AY153" i="5"/>
  <c r="AR277" i="5"/>
  <c r="AN278" i="5"/>
  <c r="AW154" i="5"/>
  <c r="BF155" i="5" s="1"/>
  <c r="AT277" i="5"/>
  <c r="AN216" i="5"/>
  <c r="AS277" i="5"/>
  <c r="AO277" i="5"/>
  <c r="AX153" i="5"/>
  <c r="D214" i="5"/>
  <c r="D344" i="5" s="1"/>
  <c r="D215" i="5"/>
  <c r="D345" i="5" s="1"/>
  <c r="J343" i="5"/>
  <c r="B344" i="5"/>
  <c r="R151" i="5"/>
  <c r="AA152" i="5" s="1"/>
  <c r="AJ153" i="5" s="1"/>
  <c r="R345" i="5"/>
  <c r="AA346" i="5" s="1"/>
  <c r="O151" i="5"/>
  <c r="X152" i="5" s="1"/>
  <c r="AG153" i="5" s="1"/>
  <c r="O345" i="5"/>
  <c r="X346" i="5" s="1"/>
  <c r="H214" i="5"/>
  <c r="H344" i="5" s="1"/>
  <c r="M152" i="5"/>
  <c r="V153" i="5" s="1"/>
  <c r="AE154" i="5" s="1"/>
  <c r="M346" i="5"/>
  <c r="V347" i="5" s="1"/>
  <c r="N151" i="5"/>
  <c r="W152" i="5" s="1"/>
  <c r="AF153" i="5" s="1"/>
  <c r="N345" i="5"/>
  <c r="W346" i="5" s="1"/>
  <c r="P152" i="5"/>
  <c r="Y153" i="5" s="1"/>
  <c r="AH154" i="5" s="1"/>
  <c r="P346" i="5"/>
  <c r="Y347" i="5" s="1"/>
  <c r="Q151" i="5"/>
  <c r="Z152" i="5" s="1"/>
  <c r="AI153" i="5" s="1"/>
  <c r="Q345" i="5"/>
  <c r="Z346" i="5" s="1"/>
  <c r="T152" i="5"/>
  <c r="AC153" i="5" s="1"/>
  <c r="AL154" i="5" s="1"/>
  <c r="T346" i="5"/>
  <c r="AC347" i="5" s="1"/>
  <c r="S151" i="5"/>
  <c r="AB152" i="5" s="1"/>
  <c r="AK153" i="5" s="1"/>
  <c r="S345" i="5"/>
  <c r="AB346" i="5" s="1"/>
  <c r="E214" i="5"/>
  <c r="E344" i="5" s="1"/>
  <c r="F215" i="5"/>
  <c r="F345" i="5" s="1"/>
  <c r="I215" i="5"/>
  <c r="I345" i="5" s="1"/>
  <c r="B215" i="5"/>
  <c r="G214" i="5"/>
  <c r="G344" i="5" s="1"/>
  <c r="J213" i="5"/>
  <c r="D150" i="5"/>
  <c r="J278" i="5"/>
  <c r="E279" i="5"/>
  <c r="D279" i="5"/>
  <c r="I150" i="5"/>
  <c r="H150" i="5"/>
  <c r="H279" i="5"/>
  <c r="C150" i="5"/>
  <c r="F279" i="5"/>
  <c r="B279" i="5"/>
  <c r="C279" i="5"/>
  <c r="B150" i="5"/>
  <c r="G279" i="5"/>
  <c r="F150" i="5"/>
  <c r="G150" i="5"/>
  <c r="I279" i="5"/>
  <c r="E150" i="5"/>
  <c r="J149" i="5"/>
  <c r="BO155" i="5" l="1"/>
  <c r="AP347" i="5"/>
  <c r="BR156" i="5"/>
  <c r="AY347" i="5"/>
  <c r="AY348" i="5" s="1"/>
  <c r="BU154" i="5"/>
  <c r="BJ347" i="5"/>
  <c r="BQ154" i="5"/>
  <c r="BG348" i="5"/>
  <c r="AW348" i="5"/>
  <c r="BA154" i="5"/>
  <c r="BJ155" i="5" s="1"/>
  <c r="AT347" i="5"/>
  <c r="AU348" i="5"/>
  <c r="BH347" i="5"/>
  <c r="AR347" i="5"/>
  <c r="AT278" i="5"/>
  <c r="BM348" i="5"/>
  <c r="BJ154" i="5"/>
  <c r="BS154" i="5"/>
  <c r="AT216" i="5"/>
  <c r="AX154" i="5"/>
  <c r="AQ348" i="5"/>
  <c r="BK154" i="5"/>
  <c r="BL154" i="5"/>
  <c r="AZ348" i="5"/>
  <c r="BI348" i="5"/>
  <c r="BF348" i="5"/>
  <c r="AG347" i="5"/>
  <c r="AP348" i="5" s="1"/>
  <c r="BA347" i="5"/>
  <c r="AI347" i="5"/>
  <c r="AF347" i="5"/>
  <c r="BD348" i="5"/>
  <c r="AL348" i="5"/>
  <c r="AK347" i="5"/>
  <c r="BB347" i="5"/>
  <c r="BK347" i="5"/>
  <c r="AJ347" i="5"/>
  <c r="AS347" i="5"/>
  <c r="AE348" i="5"/>
  <c r="AN348" i="5"/>
  <c r="BB154" i="5"/>
  <c r="AX348" i="5"/>
  <c r="AH348" i="5"/>
  <c r="BC347" i="5"/>
  <c r="BC154" i="5"/>
  <c r="BG154" i="5"/>
  <c r="AS216" i="5"/>
  <c r="AO216" i="5"/>
  <c r="AR216" i="5"/>
  <c r="AO278" i="5"/>
  <c r="AU279" i="5"/>
  <c r="AN279" i="5"/>
  <c r="AQ217" i="5"/>
  <c r="AR278" i="5"/>
  <c r="AP216" i="5"/>
  <c r="AU217" i="5"/>
  <c r="AQ279" i="5"/>
  <c r="BI156" i="5"/>
  <c r="AS278" i="5"/>
  <c r="AW155" i="5"/>
  <c r="AW156" i="5" s="1"/>
  <c r="AY154" i="5"/>
  <c r="BH154" i="5"/>
  <c r="BM155" i="5"/>
  <c r="BM156" i="5" s="1"/>
  <c r="BV155" i="5"/>
  <c r="AN217" i="5"/>
  <c r="BO156" i="5"/>
  <c r="AP278" i="5"/>
  <c r="BT154" i="5"/>
  <c r="C215" i="5"/>
  <c r="C345" i="5" s="1"/>
  <c r="B345" i="5"/>
  <c r="H215" i="5"/>
  <c r="H345" i="5" s="1"/>
  <c r="J344" i="5"/>
  <c r="N152" i="5"/>
  <c r="W153" i="5" s="1"/>
  <c r="AF154" i="5" s="1"/>
  <c r="N346" i="5"/>
  <c r="W347" i="5" s="1"/>
  <c r="M153" i="5"/>
  <c r="V154" i="5" s="1"/>
  <c r="AE155" i="5" s="1"/>
  <c r="M347" i="5"/>
  <c r="V348" i="5" s="1"/>
  <c r="R152" i="5"/>
  <c r="AA153" i="5" s="1"/>
  <c r="AJ154" i="5" s="1"/>
  <c r="R346" i="5"/>
  <c r="AA347" i="5" s="1"/>
  <c r="Q152" i="5"/>
  <c r="Z153" i="5" s="1"/>
  <c r="AI154" i="5" s="1"/>
  <c r="Q346" i="5"/>
  <c r="Z347" i="5" s="1"/>
  <c r="O152" i="5"/>
  <c r="X153" i="5" s="1"/>
  <c r="AG154" i="5" s="1"/>
  <c r="O346" i="5"/>
  <c r="X347" i="5" s="1"/>
  <c r="S152" i="5"/>
  <c r="AB153" i="5" s="1"/>
  <c r="AK154" i="5" s="1"/>
  <c r="S346" i="5"/>
  <c r="AB347" i="5" s="1"/>
  <c r="P153" i="5"/>
  <c r="Y154" i="5" s="1"/>
  <c r="AH155" i="5" s="1"/>
  <c r="P347" i="5"/>
  <c r="Y348" i="5" s="1"/>
  <c r="T153" i="5"/>
  <c r="AC154" i="5" s="1"/>
  <c r="AL155" i="5" s="1"/>
  <c r="T347" i="5"/>
  <c r="AC348" i="5" s="1"/>
  <c r="I216" i="5"/>
  <c r="I346" i="5" s="1"/>
  <c r="F216" i="5"/>
  <c r="F346" i="5" s="1"/>
  <c r="E215" i="5"/>
  <c r="E345" i="5" s="1"/>
  <c r="G215" i="5"/>
  <c r="G345" i="5" s="1"/>
  <c r="B216" i="5"/>
  <c r="J279" i="5"/>
  <c r="E151" i="5"/>
  <c r="J150" i="5"/>
  <c r="C151" i="5"/>
  <c r="I151" i="5"/>
  <c r="F151" i="5"/>
  <c r="C280" i="5"/>
  <c r="J214" i="5"/>
  <c r="D151" i="5"/>
  <c r="G280" i="5"/>
  <c r="B280" i="5"/>
  <c r="H280" i="5"/>
  <c r="H151" i="5"/>
  <c r="D280" i="5"/>
  <c r="G151" i="5"/>
  <c r="B151" i="5"/>
  <c r="I280" i="5"/>
  <c r="F280" i="5"/>
  <c r="E280" i="5"/>
  <c r="BH348" i="5" l="1"/>
  <c r="BF349" i="5"/>
  <c r="BG349" i="5"/>
  <c r="BU155" i="5"/>
  <c r="BH349" i="5"/>
  <c r="BT155" i="5"/>
  <c r="BC155" i="5"/>
  <c r="BK155" i="5"/>
  <c r="BD349" i="5"/>
  <c r="BS155" i="5"/>
  <c r="BS156" i="5" s="1"/>
  <c r="AZ349" i="5"/>
  <c r="BI349" i="5"/>
  <c r="BK348" i="5"/>
  <c r="AN349" i="5"/>
  <c r="BG155" i="5"/>
  <c r="AS348" i="5"/>
  <c r="BV156" i="5"/>
  <c r="BV157" i="5" s="1"/>
  <c r="BL155" i="5"/>
  <c r="AF348" i="5"/>
  <c r="AK348" i="5"/>
  <c r="BA348" i="5"/>
  <c r="BJ348" i="5"/>
  <c r="AE349" i="5"/>
  <c r="AG348" i="5"/>
  <c r="AI348" i="5"/>
  <c r="AO348" i="5"/>
  <c r="AL349" i="5"/>
  <c r="AR348" i="5"/>
  <c r="AH349" i="5"/>
  <c r="BB348" i="5"/>
  <c r="AU349" i="5"/>
  <c r="AU350" i="5" s="1"/>
  <c r="AW349" i="5"/>
  <c r="AT348" i="5"/>
  <c r="BP155" i="5"/>
  <c r="BM349" i="5"/>
  <c r="AJ348" i="5"/>
  <c r="BC348" i="5"/>
  <c r="BC349" i="5" s="1"/>
  <c r="BL348" i="5"/>
  <c r="AQ349" i="5"/>
  <c r="AY349" i="5"/>
  <c r="AQ218" i="5"/>
  <c r="AQ280" i="5"/>
  <c r="AT217" i="5"/>
  <c r="AT279" i="5"/>
  <c r="AS279" i="5"/>
  <c r="BR157" i="5"/>
  <c r="AR279" i="5"/>
  <c r="AU280" i="5"/>
  <c r="AO279" i="5"/>
  <c r="AX155" i="5"/>
  <c r="AP217" i="5"/>
  <c r="BF156" i="5"/>
  <c r="BF157" i="5" s="1"/>
  <c r="BD156" i="5"/>
  <c r="AU218" i="5"/>
  <c r="BB155" i="5"/>
  <c r="AO217" i="5"/>
  <c r="BA155" i="5"/>
  <c r="AZ156" i="5"/>
  <c r="AN280" i="5"/>
  <c r="AS217" i="5"/>
  <c r="BH155" i="5"/>
  <c r="BQ155" i="5"/>
  <c r="AR217" i="5"/>
  <c r="AP279" i="5"/>
  <c r="AN218" i="5"/>
  <c r="AY155" i="5"/>
  <c r="H216" i="5"/>
  <c r="H346" i="5" s="1"/>
  <c r="D216" i="5"/>
  <c r="D346" i="5" s="1"/>
  <c r="J345" i="5"/>
  <c r="C216" i="5"/>
  <c r="C346" i="5" s="1"/>
  <c r="B346" i="5"/>
  <c r="R153" i="5"/>
  <c r="AA154" i="5" s="1"/>
  <c r="AJ155" i="5" s="1"/>
  <c r="R347" i="5"/>
  <c r="AA348" i="5" s="1"/>
  <c r="N153" i="5"/>
  <c r="W154" i="5" s="1"/>
  <c r="AF155" i="5" s="1"/>
  <c r="N347" i="5"/>
  <c r="W348" i="5" s="1"/>
  <c r="Q153" i="5"/>
  <c r="Z154" i="5" s="1"/>
  <c r="AI155" i="5" s="1"/>
  <c r="Q347" i="5"/>
  <c r="Z348" i="5" s="1"/>
  <c r="S153" i="5"/>
  <c r="AB154" i="5" s="1"/>
  <c r="AK155" i="5" s="1"/>
  <c r="S347" i="5"/>
  <c r="AB348" i="5" s="1"/>
  <c r="P154" i="5"/>
  <c r="Y155" i="5" s="1"/>
  <c r="AH156" i="5" s="1"/>
  <c r="P348" i="5"/>
  <c r="Y349" i="5" s="1"/>
  <c r="T154" i="5"/>
  <c r="AC155" i="5" s="1"/>
  <c r="AL156" i="5" s="1"/>
  <c r="T348" i="5"/>
  <c r="AC349" i="5" s="1"/>
  <c r="O153" i="5"/>
  <c r="X154" i="5" s="1"/>
  <c r="AG155" i="5" s="1"/>
  <c r="O347" i="5"/>
  <c r="X348" i="5" s="1"/>
  <c r="M154" i="5"/>
  <c r="V155" i="5" s="1"/>
  <c r="AE156" i="5" s="1"/>
  <c r="M348" i="5"/>
  <c r="V349" i="5" s="1"/>
  <c r="F217" i="5"/>
  <c r="F347" i="5" s="1"/>
  <c r="E216" i="5"/>
  <c r="E346" i="5" s="1"/>
  <c r="D217" i="5"/>
  <c r="D347" i="5" s="1"/>
  <c r="I217" i="5"/>
  <c r="I347" i="5" s="1"/>
  <c r="H217" i="5"/>
  <c r="H347" i="5" s="1"/>
  <c r="B217" i="5"/>
  <c r="G216" i="5"/>
  <c r="G346" i="5" s="1"/>
  <c r="J280" i="5"/>
  <c r="B152" i="5"/>
  <c r="D152" i="5"/>
  <c r="F152" i="5"/>
  <c r="D281" i="5"/>
  <c r="H152" i="5"/>
  <c r="C281" i="5"/>
  <c r="I152" i="5"/>
  <c r="J215" i="5"/>
  <c r="B281" i="5"/>
  <c r="G281" i="5"/>
  <c r="I281" i="5"/>
  <c r="E152" i="5"/>
  <c r="J151" i="5"/>
  <c r="G152" i="5"/>
  <c r="H281" i="5"/>
  <c r="E281" i="5"/>
  <c r="F281" i="5"/>
  <c r="C152" i="5"/>
  <c r="BT156" i="5" l="1"/>
  <c r="BP156" i="5"/>
  <c r="AS349" i="5"/>
  <c r="AO349" i="5"/>
  <c r="BL156" i="5"/>
  <c r="BI350" i="5"/>
  <c r="BM350" i="5"/>
  <c r="BB349" i="5"/>
  <c r="AW350" i="5"/>
  <c r="AN350" i="5"/>
  <c r="BD157" i="5"/>
  <c r="BJ349" i="5"/>
  <c r="BK349" i="5"/>
  <c r="AX349" i="5"/>
  <c r="AR349" i="5"/>
  <c r="AY156" i="5"/>
  <c r="BU156" i="5"/>
  <c r="BU157" i="5" s="1"/>
  <c r="BM157" i="5"/>
  <c r="BL349" i="5"/>
  <c r="BL350" i="5" s="1"/>
  <c r="BQ156" i="5"/>
  <c r="AZ157" i="5"/>
  <c r="AH350" i="5"/>
  <c r="AL350" i="5"/>
  <c r="AU351" i="5" s="1"/>
  <c r="AG349" i="5"/>
  <c r="AI349" i="5"/>
  <c r="AF349" i="5"/>
  <c r="BF350" i="5"/>
  <c r="AE350" i="5"/>
  <c r="BH350" i="5"/>
  <c r="BD350" i="5"/>
  <c r="BD351" i="5" s="1"/>
  <c r="AQ350" i="5"/>
  <c r="AJ349" i="5"/>
  <c r="AP349" i="5"/>
  <c r="AK349" i="5"/>
  <c r="BA349" i="5"/>
  <c r="AZ350" i="5"/>
  <c r="AT349" i="5"/>
  <c r="AQ281" i="5"/>
  <c r="AQ219" i="5"/>
  <c r="BA156" i="5"/>
  <c r="BJ156" i="5"/>
  <c r="AP218" i="5"/>
  <c r="AT280" i="5"/>
  <c r="BC156" i="5"/>
  <c r="AO218" i="5"/>
  <c r="AU281" i="5"/>
  <c r="BO157" i="5"/>
  <c r="BO158" i="5" s="1"/>
  <c r="AP280" i="5"/>
  <c r="AT218" i="5"/>
  <c r="AU219" i="5"/>
  <c r="AR280" i="5"/>
  <c r="AO280" i="5"/>
  <c r="AN219" i="5"/>
  <c r="AS218" i="5"/>
  <c r="BI157" i="5"/>
  <c r="AN281" i="5"/>
  <c r="BB156" i="5"/>
  <c r="BK156" i="5"/>
  <c r="AX156" i="5"/>
  <c r="BG156" i="5"/>
  <c r="AS280" i="5"/>
  <c r="AR218" i="5"/>
  <c r="BH156" i="5"/>
  <c r="AW157" i="5"/>
  <c r="C217" i="5"/>
  <c r="C347" i="5" s="1"/>
  <c r="B347" i="5"/>
  <c r="J346" i="5"/>
  <c r="R154" i="5"/>
  <c r="AA155" i="5" s="1"/>
  <c r="AJ156" i="5" s="1"/>
  <c r="R348" i="5"/>
  <c r="AA349" i="5" s="1"/>
  <c r="N154" i="5"/>
  <c r="W155" i="5" s="1"/>
  <c r="AF156" i="5" s="1"/>
  <c r="N348" i="5"/>
  <c r="W349" i="5" s="1"/>
  <c r="Q154" i="5"/>
  <c r="Z155" i="5" s="1"/>
  <c r="AI156" i="5" s="1"/>
  <c r="Q348" i="5"/>
  <c r="Z349" i="5" s="1"/>
  <c r="O154" i="5"/>
  <c r="X155" i="5" s="1"/>
  <c r="AG156" i="5" s="1"/>
  <c r="O348" i="5"/>
  <c r="X349" i="5" s="1"/>
  <c r="M155" i="5"/>
  <c r="V156" i="5" s="1"/>
  <c r="AE157" i="5" s="1"/>
  <c r="M349" i="5"/>
  <c r="V350" i="5" s="1"/>
  <c r="S154" i="5"/>
  <c r="AB155" i="5" s="1"/>
  <c r="AK156" i="5" s="1"/>
  <c r="S348" i="5"/>
  <c r="AB349" i="5" s="1"/>
  <c r="T155" i="5"/>
  <c r="AC156" i="5" s="1"/>
  <c r="AL157" i="5" s="1"/>
  <c r="T349" i="5"/>
  <c r="AC350" i="5" s="1"/>
  <c r="P155" i="5"/>
  <c r="Y156" i="5" s="1"/>
  <c r="AH157" i="5" s="1"/>
  <c r="P349" i="5"/>
  <c r="Y350" i="5" s="1"/>
  <c r="I218" i="5"/>
  <c r="I348" i="5" s="1"/>
  <c r="H218" i="5"/>
  <c r="H348" i="5" s="1"/>
  <c r="D218" i="5"/>
  <c r="D348" i="5" s="1"/>
  <c r="E217" i="5"/>
  <c r="E347" i="5" s="1"/>
  <c r="G217" i="5"/>
  <c r="G347" i="5" s="1"/>
  <c r="B218" i="5"/>
  <c r="H282" i="5"/>
  <c r="G153" i="5"/>
  <c r="E282" i="5"/>
  <c r="E153" i="5"/>
  <c r="J281" i="5"/>
  <c r="G282" i="5"/>
  <c r="D282" i="5"/>
  <c r="J216" i="5"/>
  <c r="F153" i="5"/>
  <c r="D153" i="5"/>
  <c r="C153" i="5"/>
  <c r="I282" i="5"/>
  <c r="I153" i="5"/>
  <c r="H153" i="5"/>
  <c r="B153" i="5"/>
  <c r="B282" i="5"/>
  <c r="F282" i="5"/>
  <c r="C282" i="5"/>
  <c r="J152" i="5"/>
  <c r="AX350" i="5" l="1"/>
  <c r="BM158" i="5"/>
  <c r="BK350" i="5"/>
  <c r="BB350" i="5"/>
  <c r="BV158" i="5"/>
  <c r="BD158" i="5"/>
  <c r="BA350" i="5"/>
  <c r="BF351" i="5"/>
  <c r="AW351" i="5"/>
  <c r="BH157" i="5"/>
  <c r="BI158" i="5"/>
  <c r="AZ158" i="5"/>
  <c r="BM351" i="5"/>
  <c r="BM352" i="5" s="1"/>
  <c r="AQ351" i="5"/>
  <c r="BG350" i="5"/>
  <c r="BG351" i="5" s="1"/>
  <c r="AP350" i="5"/>
  <c r="BD352" i="5"/>
  <c r="BJ350" i="5"/>
  <c r="BC157" i="5"/>
  <c r="AJ350" i="5"/>
  <c r="AF350" i="5"/>
  <c r="AE351" i="5"/>
  <c r="AY350" i="5"/>
  <c r="AK350" i="5"/>
  <c r="AG350" i="5"/>
  <c r="AT350" i="5"/>
  <c r="AW158" i="5"/>
  <c r="AN351" i="5"/>
  <c r="AZ351" i="5"/>
  <c r="BI351" i="5"/>
  <c r="AI350" i="5"/>
  <c r="AS350" i="5"/>
  <c r="AL351" i="5"/>
  <c r="AO350" i="5"/>
  <c r="BC350" i="5"/>
  <c r="AR350" i="5"/>
  <c r="BA351" i="5" s="1"/>
  <c r="AH351" i="5"/>
  <c r="BF158" i="5"/>
  <c r="BR158" i="5"/>
  <c r="AN220" i="5"/>
  <c r="AO281" i="5"/>
  <c r="AP281" i="5"/>
  <c r="AT281" i="5"/>
  <c r="AU220" i="5"/>
  <c r="BJ157" i="5"/>
  <c r="BS157" i="5"/>
  <c r="BK157" i="5"/>
  <c r="BT157" i="5"/>
  <c r="AU282" i="5"/>
  <c r="AY157" i="5"/>
  <c r="BB157" i="5"/>
  <c r="AR281" i="5"/>
  <c r="AP219" i="5"/>
  <c r="AN282" i="5"/>
  <c r="AQ220" i="5"/>
  <c r="AS219" i="5"/>
  <c r="AO219" i="5"/>
  <c r="BL157" i="5"/>
  <c r="AS281" i="5"/>
  <c r="BQ157" i="5"/>
  <c r="BQ158" i="5" s="1"/>
  <c r="AQ282" i="5"/>
  <c r="AT219" i="5"/>
  <c r="BA157" i="5"/>
  <c r="AR219" i="5"/>
  <c r="AX157" i="5"/>
  <c r="BG157" i="5"/>
  <c r="BP157" i="5"/>
  <c r="B348" i="5"/>
  <c r="C219" i="5"/>
  <c r="C349" i="5" s="1"/>
  <c r="J347" i="5"/>
  <c r="Q155" i="5"/>
  <c r="Z156" i="5" s="1"/>
  <c r="AI157" i="5" s="1"/>
  <c r="Q349" i="5"/>
  <c r="Z350" i="5" s="1"/>
  <c r="N155" i="5"/>
  <c r="W156" i="5" s="1"/>
  <c r="AF157" i="5" s="1"/>
  <c r="N349" i="5"/>
  <c r="W350" i="5" s="1"/>
  <c r="C218" i="5"/>
  <c r="C348" i="5" s="1"/>
  <c r="S155" i="5"/>
  <c r="AB156" i="5" s="1"/>
  <c r="AK157" i="5" s="1"/>
  <c r="S349" i="5"/>
  <c r="AB350" i="5" s="1"/>
  <c r="F218" i="5"/>
  <c r="F348" i="5" s="1"/>
  <c r="P156" i="5"/>
  <c r="Y157" i="5" s="1"/>
  <c r="AH158" i="5" s="1"/>
  <c r="P350" i="5"/>
  <c r="Y351" i="5" s="1"/>
  <c r="M156" i="5"/>
  <c r="V157" i="5" s="1"/>
  <c r="AE158" i="5" s="1"/>
  <c r="M350" i="5"/>
  <c r="V351" i="5" s="1"/>
  <c r="O155" i="5"/>
  <c r="X156" i="5" s="1"/>
  <c r="AG157" i="5" s="1"/>
  <c r="O349" i="5"/>
  <c r="X350" i="5" s="1"/>
  <c r="R155" i="5"/>
  <c r="AA156" i="5" s="1"/>
  <c r="AJ157" i="5" s="1"/>
  <c r="R349" i="5"/>
  <c r="AA350" i="5" s="1"/>
  <c r="T156" i="5"/>
  <c r="AC157" i="5" s="1"/>
  <c r="AL158" i="5" s="1"/>
  <c r="T350" i="5"/>
  <c r="AC351" i="5" s="1"/>
  <c r="D219" i="5"/>
  <c r="D349" i="5" s="1"/>
  <c r="H219" i="5"/>
  <c r="H349" i="5" s="1"/>
  <c r="I219" i="5"/>
  <c r="I349" i="5" s="1"/>
  <c r="E218" i="5"/>
  <c r="E348" i="5" s="1"/>
  <c r="G218" i="5"/>
  <c r="G348" i="5" s="1"/>
  <c r="B219" i="5"/>
  <c r="J153" i="5"/>
  <c r="J217" i="5"/>
  <c r="D154" i="5"/>
  <c r="G283" i="5"/>
  <c r="E154" i="5"/>
  <c r="H283" i="5"/>
  <c r="F283" i="5"/>
  <c r="J282" i="5"/>
  <c r="C154" i="5"/>
  <c r="F154" i="5"/>
  <c r="I283" i="5"/>
  <c r="E283" i="5"/>
  <c r="B154" i="5"/>
  <c r="I154" i="5"/>
  <c r="B283" i="5"/>
  <c r="H154" i="5"/>
  <c r="D283" i="5"/>
  <c r="G154" i="5"/>
  <c r="C283" i="5"/>
  <c r="BJ351" i="5" l="1"/>
  <c r="BF352" i="5"/>
  <c r="BK351" i="5"/>
  <c r="AY351" i="5"/>
  <c r="BH351" i="5"/>
  <c r="AN352" i="5"/>
  <c r="BC158" i="5"/>
  <c r="BM353" i="5"/>
  <c r="AQ352" i="5"/>
  <c r="AZ352" i="5"/>
  <c r="AT351" i="5"/>
  <c r="AW352" i="5"/>
  <c r="BI352" i="5"/>
  <c r="BS158" i="5"/>
  <c r="AY158" i="5"/>
  <c r="BT158" i="5"/>
  <c r="BJ352" i="5"/>
  <c r="AI351" i="5"/>
  <c r="AL352" i="5"/>
  <c r="AS351" i="5"/>
  <c r="BB351" i="5"/>
  <c r="AO351" i="5"/>
  <c r="AX351" i="5"/>
  <c r="AK351" i="5"/>
  <c r="AJ351" i="5"/>
  <c r="BC351" i="5"/>
  <c r="BL351" i="5"/>
  <c r="AE352" i="5"/>
  <c r="AG351" i="5"/>
  <c r="AF351" i="5"/>
  <c r="AH352" i="5"/>
  <c r="AU352" i="5"/>
  <c r="AP351" i="5"/>
  <c r="AR351" i="5"/>
  <c r="BG158" i="5"/>
  <c r="BP158" i="5"/>
  <c r="BJ158" i="5"/>
  <c r="AT220" i="5"/>
  <c r="AS220" i="5"/>
  <c r="BB158" i="5"/>
  <c r="AP220" i="5"/>
  <c r="AO282" i="5"/>
  <c r="AS282" i="5"/>
  <c r="AT282" i="5"/>
  <c r="AX158" i="5"/>
  <c r="BL158" i="5"/>
  <c r="BU158" i="5"/>
  <c r="AR282" i="5"/>
  <c r="BH158" i="5"/>
  <c r="AR220" i="5"/>
  <c r="AO220" i="5"/>
  <c r="BK158" i="5"/>
  <c r="AP282" i="5"/>
  <c r="BA158" i="5"/>
  <c r="J348" i="5"/>
  <c r="B349" i="5"/>
  <c r="S156" i="5"/>
  <c r="AB157" i="5" s="1"/>
  <c r="AK158" i="5" s="1"/>
  <c r="S350" i="5"/>
  <c r="AB351" i="5" s="1"/>
  <c r="F219" i="5"/>
  <c r="F349" i="5" s="1"/>
  <c r="O156" i="5"/>
  <c r="X157" i="5" s="1"/>
  <c r="AG158" i="5" s="1"/>
  <c r="O350" i="5"/>
  <c r="X351" i="5" s="1"/>
  <c r="Q156" i="5"/>
  <c r="Z157" i="5" s="1"/>
  <c r="AI158" i="5" s="1"/>
  <c r="Q350" i="5"/>
  <c r="Z351" i="5" s="1"/>
  <c r="R156" i="5"/>
  <c r="AA157" i="5" s="1"/>
  <c r="AJ158" i="5" s="1"/>
  <c r="R350" i="5"/>
  <c r="AA351" i="5" s="1"/>
  <c r="N156" i="5"/>
  <c r="W157" i="5" s="1"/>
  <c r="AF158" i="5" s="1"/>
  <c r="N350" i="5"/>
  <c r="W351" i="5" s="1"/>
  <c r="M157" i="5"/>
  <c r="V158" i="5" s="1"/>
  <c r="M351" i="5"/>
  <c r="V352" i="5" s="1"/>
  <c r="P157" i="5"/>
  <c r="Y158" i="5" s="1"/>
  <c r="P351" i="5"/>
  <c r="Y352" i="5" s="1"/>
  <c r="T157" i="5"/>
  <c r="AC158" i="5" s="1"/>
  <c r="T351" i="5"/>
  <c r="AC352" i="5" s="1"/>
  <c r="I220" i="5"/>
  <c r="I350" i="5" s="1"/>
  <c r="D220" i="5"/>
  <c r="D350" i="5" s="1"/>
  <c r="E219" i="5"/>
  <c r="E349" i="5" s="1"/>
  <c r="B220" i="5"/>
  <c r="G219" i="5"/>
  <c r="G349" i="5" s="1"/>
  <c r="J283" i="5"/>
  <c r="G155" i="5"/>
  <c r="I284" i="5"/>
  <c r="J218" i="5"/>
  <c r="F284" i="5"/>
  <c r="H284" i="5"/>
  <c r="D284" i="5"/>
  <c r="J154" i="5"/>
  <c r="C155" i="5"/>
  <c r="E155" i="5"/>
  <c r="B155" i="5"/>
  <c r="F155" i="5"/>
  <c r="C284" i="5"/>
  <c r="H155" i="5"/>
  <c r="B284" i="5"/>
  <c r="I155" i="5"/>
  <c r="E284" i="5"/>
  <c r="G284" i="5"/>
  <c r="D155" i="5"/>
  <c r="AZ353" i="5" l="1"/>
  <c r="BH352" i="5"/>
  <c r="AW353" i="5"/>
  <c r="BC352" i="5"/>
  <c r="BF353" i="5"/>
  <c r="BI353" i="5"/>
  <c r="AP352" i="5"/>
  <c r="BL352" i="5"/>
  <c r="AE353" i="5"/>
  <c r="AJ352" i="5"/>
  <c r="AU353" i="5"/>
  <c r="BD353" i="5"/>
  <c r="AN353" i="5"/>
  <c r="AK352" i="5"/>
  <c r="AG352" i="5"/>
  <c r="AY352" i="5"/>
  <c r="AS352" i="5"/>
  <c r="AI352" i="5"/>
  <c r="AT352" i="5"/>
  <c r="AO352" i="5"/>
  <c r="AL353" i="5"/>
  <c r="AH353" i="5"/>
  <c r="AX352" i="5"/>
  <c r="BG352" i="5"/>
  <c r="AQ353" i="5"/>
  <c r="AF352" i="5"/>
  <c r="BB352" i="5"/>
  <c r="BK352" i="5"/>
  <c r="AR352" i="5"/>
  <c r="BA352" i="5"/>
  <c r="C220" i="5"/>
  <c r="C350" i="5" s="1"/>
  <c r="F220" i="5"/>
  <c r="F350" i="5" s="1"/>
  <c r="B350" i="5"/>
  <c r="J349" i="5"/>
  <c r="H220" i="5"/>
  <c r="H350" i="5" s="1"/>
  <c r="T158" i="5"/>
  <c r="T353" i="5" s="1"/>
  <c r="T352" i="5"/>
  <c r="AC353" i="5" s="1"/>
  <c r="O157" i="5"/>
  <c r="X158" i="5" s="1"/>
  <c r="O351" i="5"/>
  <c r="X352" i="5" s="1"/>
  <c r="Q157" i="5"/>
  <c r="Z158" i="5" s="1"/>
  <c r="Q351" i="5"/>
  <c r="Z352" i="5" s="1"/>
  <c r="P158" i="5"/>
  <c r="P353" i="5" s="1"/>
  <c r="P352" i="5"/>
  <c r="Y353" i="5" s="1"/>
  <c r="N157" i="5"/>
  <c r="W158" i="5" s="1"/>
  <c r="N351" i="5"/>
  <c r="W352" i="5" s="1"/>
  <c r="D221" i="5"/>
  <c r="D351" i="5" s="1"/>
  <c r="S157" i="5"/>
  <c r="AB158" i="5" s="1"/>
  <c r="S351" i="5"/>
  <c r="AB352" i="5" s="1"/>
  <c r="M158" i="5"/>
  <c r="M353" i="5" s="1"/>
  <c r="M352" i="5"/>
  <c r="V353" i="5" s="1"/>
  <c r="R157" i="5"/>
  <c r="AA158" i="5" s="1"/>
  <c r="R351" i="5"/>
  <c r="AA352" i="5" s="1"/>
  <c r="C221" i="5"/>
  <c r="C351" i="5" s="1"/>
  <c r="E220" i="5"/>
  <c r="E350" i="5" s="1"/>
  <c r="I221" i="5"/>
  <c r="I351" i="5" s="1"/>
  <c r="B221" i="5"/>
  <c r="G220" i="5"/>
  <c r="G350" i="5" s="1"/>
  <c r="J284" i="5"/>
  <c r="G285" i="5"/>
  <c r="J219" i="5"/>
  <c r="E285" i="5"/>
  <c r="C285" i="5"/>
  <c r="F156" i="5"/>
  <c r="C156" i="5"/>
  <c r="I285" i="5"/>
  <c r="G156" i="5"/>
  <c r="I156" i="5"/>
  <c r="H156" i="5"/>
  <c r="F285" i="5"/>
  <c r="D156" i="5"/>
  <c r="B285" i="5"/>
  <c r="J155" i="5"/>
  <c r="E156" i="5"/>
  <c r="B156" i="5"/>
  <c r="D285" i="5"/>
  <c r="H285" i="5"/>
  <c r="BL353" i="5" l="1"/>
  <c r="AR353" i="5"/>
  <c r="AX353" i="5"/>
  <c r="AT353" i="5"/>
  <c r="AS353" i="5"/>
  <c r="BB353" i="5"/>
  <c r="BG353" i="5"/>
  <c r="BA353" i="5"/>
  <c r="BK353" i="5"/>
  <c r="AI353" i="5"/>
  <c r="AK353" i="5"/>
  <c r="AJ353" i="5"/>
  <c r="AG353" i="5"/>
  <c r="BJ353" i="5"/>
  <c r="AO353" i="5"/>
  <c r="BC353" i="5"/>
  <c r="AF353" i="5"/>
  <c r="AY353" i="5"/>
  <c r="BH353" i="5"/>
  <c r="AP353" i="5"/>
  <c r="F221" i="5"/>
  <c r="F351" i="5" s="1"/>
  <c r="B351" i="5"/>
  <c r="F222" i="5"/>
  <c r="F352" i="5" s="1"/>
  <c r="H221" i="5"/>
  <c r="H351" i="5" s="1"/>
  <c r="J350" i="5"/>
  <c r="N158" i="5"/>
  <c r="N353" i="5" s="1"/>
  <c r="N352" i="5"/>
  <c r="W353" i="5" s="1"/>
  <c r="R158" i="5"/>
  <c r="R353" i="5" s="1"/>
  <c r="R352" i="5"/>
  <c r="AA353" i="5" s="1"/>
  <c r="S158" i="5"/>
  <c r="S353" i="5" s="1"/>
  <c r="S352" i="5"/>
  <c r="AB353" i="5" s="1"/>
  <c r="Q158" i="5"/>
  <c r="Q353" i="5" s="1"/>
  <c r="Q352" i="5"/>
  <c r="Z353" i="5" s="1"/>
  <c r="O158" i="5"/>
  <c r="O353" i="5" s="1"/>
  <c r="O352" i="5"/>
  <c r="X353" i="5" s="1"/>
  <c r="H222" i="5"/>
  <c r="H352" i="5" s="1"/>
  <c r="I222" i="5"/>
  <c r="I352" i="5" s="1"/>
  <c r="E221" i="5"/>
  <c r="E351" i="5" s="1"/>
  <c r="B222" i="5"/>
  <c r="G221" i="5"/>
  <c r="G351" i="5" s="1"/>
  <c r="J220" i="5"/>
  <c r="J156" i="5"/>
  <c r="G157" i="5"/>
  <c r="D286" i="5"/>
  <c r="E158" i="5"/>
  <c r="E157" i="5"/>
  <c r="B286" i="5"/>
  <c r="J285" i="5"/>
  <c r="F286" i="5"/>
  <c r="H157" i="5"/>
  <c r="F157" i="5"/>
  <c r="D157" i="5"/>
  <c r="I286" i="5"/>
  <c r="E286" i="5"/>
  <c r="G286" i="5"/>
  <c r="H286" i="5"/>
  <c r="B157" i="5"/>
  <c r="B158" i="5"/>
  <c r="I157" i="5"/>
  <c r="I158" i="5"/>
  <c r="C157" i="5"/>
  <c r="C286" i="5"/>
  <c r="C158" i="5" l="1"/>
  <c r="F223" i="5"/>
  <c r="F353" i="5" s="1"/>
  <c r="D222" i="5"/>
  <c r="D352" i="5" s="1"/>
  <c r="J351" i="5"/>
  <c r="B352" i="5"/>
  <c r="G158" i="5"/>
  <c r="C222" i="5"/>
  <c r="C352" i="5" s="1"/>
  <c r="H158" i="5"/>
  <c r="F158" i="5"/>
  <c r="D158" i="5"/>
  <c r="H223" i="5"/>
  <c r="H353" i="5" s="1"/>
  <c r="C223" i="5"/>
  <c r="C353" i="5" s="1"/>
  <c r="I223" i="5"/>
  <c r="I353" i="5" s="1"/>
  <c r="E222" i="5"/>
  <c r="E352" i="5" s="1"/>
  <c r="B223" i="5"/>
  <c r="G222" i="5"/>
  <c r="G352" i="5" s="1"/>
  <c r="J286" i="5"/>
  <c r="C287" i="5"/>
  <c r="G287" i="5"/>
  <c r="J157" i="5"/>
  <c r="J221" i="5"/>
  <c r="F287" i="5"/>
  <c r="B287" i="5"/>
  <c r="D287" i="5"/>
  <c r="H287" i="5"/>
  <c r="E287" i="5"/>
  <c r="I287" i="5"/>
  <c r="J158" i="5" l="1"/>
  <c r="D223" i="5"/>
  <c r="D353" i="5" s="1"/>
  <c r="J352" i="5"/>
  <c r="B353" i="5"/>
  <c r="E223" i="5"/>
  <c r="E353" i="5" s="1"/>
  <c r="G223" i="5"/>
  <c r="G353" i="5" s="1"/>
  <c r="J287" i="5"/>
  <c r="H288" i="5"/>
  <c r="C288" i="5"/>
  <c r="E288" i="5"/>
  <c r="D288" i="5"/>
  <c r="B288" i="5"/>
  <c r="J222" i="5"/>
  <c r="I288" i="5"/>
  <c r="G288" i="5"/>
  <c r="F288" i="5"/>
  <c r="J353" i="5" l="1"/>
  <c r="J288" i="5"/>
  <c r="J223" i="5"/>
</calcChain>
</file>

<file path=xl/sharedStrings.xml><?xml version="1.0" encoding="utf-8"?>
<sst xmlns="http://schemas.openxmlformats.org/spreadsheetml/2006/main" count="269" uniqueCount="107">
  <si>
    <t>10歳台</t>
  </si>
  <si>
    <t>20歳台</t>
  </si>
  <si>
    <t>30歳台</t>
  </si>
  <si>
    <t>40歳台</t>
  </si>
  <si>
    <t>50歳台</t>
  </si>
  <si>
    <t>60歳台</t>
  </si>
  <si>
    <t>年齢ごとの状況</t>
  </si>
  <si>
    <t>増加</t>
  </si>
  <si>
    <t>横ばい</t>
  </si>
  <si>
    <t>急増</t>
  </si>
  <si>
    <t>制御</t>
  </si>
  <si>
    <t>先月と同様</t>
  </si>
  <si>
    <t>ワクチンの効果（％）</t>
  </si>
  <si>
    <t>＋ワクチン効果の入院率</t>
  </si>
  <si>
    <t>オリジナル中等症（入院必要）率</t>
  </si>
  <si>
    <t>オリジナル重症率</t>
  </si>
  <si>
    <t>↑初期値</t>
  </si>
  <si>
    <t>70歳台以上</t>
  </si>
  <si>
    <t>deltaCheck</t>
  </si>
  <si>
    <t>シナリオ変数</t>
  </si>
  <si>
    <t>治療薬の効果</t>
  </si>
  <si>
    <t>酸素需要を避けられる効果（％）</t>
  </si>
  <si>
    <t>＋治療薬</t>
  </si>
  <si>
    <t>modify重症</t>
  </si>
  <si>
    <t>オリジナル重症/オリジナル入院</t>
  </si>
  <si>
    <t>10歳未満</t>
  </si>
  <si>
    <t>中等症の入院期間（日数）</t>
  </si>
  <si>
    <t>重症者の入院期間（重症病床を占有していないときも含む日数）</t>
  </si>
  <si>
    <t>血中酸素濃度低下の前に治療薬の投与を受けられる割合（％）</t>
  </si>
  <si>
    <t>delta1-div3</t>
  </si>
  <si>
    <t>delta2-div3</t>
  </si>
  <si>
    <t>exp</t>
  </si>
  <si>
    <t>0s</t>
  </si>
  <si>
    <t>10s</t>
  </si>
  <si>
    <t>20s</t>
  </si>
  <si>
    <t>30s</t>
  </si>
  <si>
    <t>40s</t>
  </si>
  <si>
    <t>50s</t>
  </si>
  <si>
    <t>60s</t>
  </si>
  <si>
    <t>70s</t>
  </si>
  <si>
    <t>Ha</t>
  </si>
  <si>
    <t>Hb</t>
  </si>
  <si>
    <t>Hc</t>
  </si>
  <si>
    <t>Da</t>
  </si>
  <si>
    <t>Db</t>
  </si>
  <si>
    <t>Dc</t>
  </si>
  <si>
    <t>新規陽性者数</t>
  </si>
  <si>
    <t>全年齢</t>
  </si>
  <si>
    <t>重症病床を要する人</t>
  </si>
  <si>
    <t>I</t>
  </si>
  <si>
    <t>1日あたりの検査陽性者数</t>
  </si>
  <si>
    <t>酸素需要を要する人（重症者を含む）</t>
  </si>
  <si>
    <t>HcH</t>
  </si>
  <si>
    <t>HcD</t>
  </si>
  <si>
    <t>シミュレーション結果</t>
  </si>
  <si>
    <t>1週間後</t>
  </si>
  <si>
    <t>2週間後</t>
  </si>
  <si>
    <t>現在の重症者数</t>
  </si>
  <si>
    <t>現在の酸素投与を要する人の数（重症者を含む）</t>
  </si>
  <si>
    <t>酸素投与を要する人（重症者を含む）</t>
  </si>
  <si>
    <t>検査陽性者数の今週/先週比</t>
  </si>
  <si>
    <t>3週間後</t>
  </si>
  <si>
    <t>4週間後</t>
  </si>
  <si>
    <t>← 0以上の数字を入力。1週間の平均をとった小数も可</t>
  </si>
  <si>
    <t>← 0～100までの数字（小数も可）を入力。不明の場合、初期値から変更不要</t>
  </si>
  <si>
    <t>← 0以上の数字（小数）を入力。</t>
  </si>
  <si>
    <t>← 0以上の数字を入力。</t>
  </si>
  <si>
    <t>← 0～100までの数字を入力。</t>
  </si>
  <si>
    <t>← 0～100までの数字を入力。不明であれば0でも可</t>
  </si>
  <si>
    <r>
      <rPr>
        <sz val="11"/>
        <color rgb="FFFF0000"/>
        <rFont val="游ゴシック"/>
        <family val="2"/>
        <scheme val="minor"/>
      </rPr>
      <t>自宅療養や療養施設を積極的に利用</t>
    </r>
    <r>
      <rPr>
        <sz val="11"/>
        <color theme="1"/>
        <rFont val="游ゴシック"/>
        <family val="2"/>
        <scheme val="minor"/>
      </rPr>
      <t>した場合、必要と思われる確保病床数（酸素需要者の2.5倍）</t>
    </r>
  </si>
  <si>
    <r>
      <t>ハイリスク軽症者や、ハイリスクでなくとも中等症 I は</t>
    </r>
    <r>
      <rPr>
        <sz val="11"/>
        <color rgb="FFFF0000"/>
        <rFont val="游ゴシック"/>
        <family val="2"/>
        <scheme val="minor"/>
      </rPr>
      <t>基本的に入院</t>
    </r>
    <r>
      <rPr>
        <sz val="11"/>
        <color theme="1"/>
        <rFont val="游ゴシック"/>
        <family val="2"/>
        <scheme val="minor"/>
      </rPr>
      <t>させる場合、必要と思われる確保病床数（酸素需要者の4倍）</t>
    </r>
  </si>
  <si>
    <t>全療養者</t>
  </si>
  <si>
    <t>All</t>
  </si>
  <si>
    <t>RestA</t>
  </si>
  <si>
    <t>RestB</t>
  </si>
  <si>
    <t>RestC</t>
  </si>
  <si>
    <t>RestD</t>
  </si>
  <si>
    <t>RestE</t>
  </si>
  <si>
    <t>現在の全療養者数</t>
  </si>
  <si>
    <t>重症者（＝必要と思われる重症病床の確保数）</t>
  </si>
  <si>
    <t>← 0～100までの数字を入力。不明であれば、概数でも可</t>
  </si>
  <si>
    <t>ワクチン３回接種率（％）</t>
  </si>
  <si>
    <t>ワクチン２回接種率（％） ※３回接種者を含む</t>
  </si>
  <si>
    <t>デルタ株：（ワクチンなしで）酸素投与を要する率（％）</t>
  </si>
  <si>
    <t>← 0～100までの数字（小数も可）を入力。</t>
  </si>
  <si>
    <t>２回接種：感染予防</t>
  </si>
  <si>
    <t>３回接種：感染予防</t>
  </si>
  <si>
    <t>２回接種：入院・重症化予防</t>
  </si>
  <si>
    <t>３回接種：入院・重症化予防</t>
  </si>
  <si>
    <t>← 0～100までの数字を入力。酸素投与を要する潜在的リスクのある人のうち、どの程度の割合が実際に投薬を受けられるのデータはほとんどなく、不明であれば0のままで可</t>
  </si>
  <si>
    <t>ワクチン２回</t>
  </si>
  <si>
    <t>２回感染→入院ワクチン</t>
  </si>
  <si>
    <t>３回感染→入院ワクチン</t>
  </si>
  <si>
    <t>ワクチン０回</t>
  </si>
  <si>
    <t>ワクチン３回</t>
  </si>
  <si>
    <t>sensitiveSum</t>
  </si>
  <si>
    <t>snsitive0</t>
  </si>
  <si>
    <t>sensitive2</t>
  </si>
  <si>
    <t>sensitive3</t>
  </si>
  <si>
    <t>デルタ株：（ワクチンなしの）重症化率（％）</t>
  </si>
  <si>
    <t>　↑初期値（デルタ株主体の流行）</t>
  </si>
  <si>
    <t>　↑初期値
（オミクロン株主体の流行）</t>
  </si>
  <si>
    <t>↓流行している変異株に応じて、値を変更してください</t>
  </si>
  <si>
    <t>デルタ株と比べたときの流行株の重症化率（％）</t>
  </si>
  <si>
    <t>←  2以上の数字を入力。不明の場合、初期値から変更不要</t>
  </si>
  <si>
    <t>← 中等症の入院期間 +2 以上の数字を入力。不明の場合、初期値から変更不要</t>
  </si>
  <si>
    <t>← 0～100までの数字を入力。入院・重症化予防効果は、感染予防効果よりも高い値にする。（※この入院・重症化予防効果は、未接種者と接種者を比較する前向きコホート研究で得られる「追跡期間中に重症COVID-19に罹患するリスクが減る」という有効性を示しています。感染者を母集団として、入院や重症化の有無とワクチン接種の有無の関連を後ろ向き症例対照研究によって解析することで得られる「感染者が重症化しなくなる」という有効性ではあり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</si>
</sst>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1" x14ac:knownFonts="1">
    <font>
      <sz val="11"/>
      <color theme="1"/>
      <name val="游ゴシック"/>
      <family val="2"/>
      <scheme val="minor"/>
    </font>
    <font>
      <b/>
      <sz val="11"/>
      <color theme="1"/>
      <name val="游ゴシック"/>
      <family val="2"/>
      <scheme val="minor"/>
    </font>
    <font>
      <sz val="11"/>
      <color rgb="FFFF0000"/>
      <name val="游ゴシック"/>
      <family val="2"/>
      <scheme val="minor"/>
    </font>
    <font>
      <sz val="11"/>
      <name val="游ゴシック"/>
      <family val="2"/>
      <scheme val="minor"/>
    </font>
    <font>
      <sz val="11"/>
      <color theme="9"/>
      <name val="游ゴシック"/>
      <family val="2"/>
      <scheme val="minor"/>
    </font>
    <font>
      <sz val="11"/>
      <color theme="6"/>
      <name val="游ゴシック"/>
      <family val="2"/>
      <scheme val="minor"/>
    </font>
    <font>
      <b/>
      <sz val="24"/>
      <color theme="1"/>
      <name val="游ゴシック"/>
      <family val="2"/>
      <scheme val="minor"/>
    </font>
    <font>
      <b/>
      <sz val="11"/>
      <color rgb="FFFF0000"/>
      <name val="游ゴシック"/>
      <family val="2"/>
      <scheme val="minor"/>
    </font>
    <font>
      <b/>
      <sz val="11"/>
      <color theme="4"/>
      <name val="游ゴシック"/>
      <family val="2"/>
      <scheme val="minor"/>
    </font>
    <font>
      <sz val="11"/>
      <color theme="4"/>
      <name val="游ゴシック"/>
      <family val="2"/>
      <scheme val="minor"/>
    </font>
    <font>
      <sz val="6"/>
      <name val="游ゴシック"/>
      <family val="3"/>
      <charset val="128"/>
      <scheme val="minor"/>
    </font>
  </fonts>
  <fills count="12">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FF99CC"/>
        <bgColor indexed="64"/>
      </patternFill>
    </fill>
    <fill>
      <patternFill patternType="solid">
        <fgColor rgb="FFFFB7DB"/>
        <bgColor indexed="64"/>
      </patternFill>
    </fill>
    <fill>
      <patternFill patternType="solid">
        <fgColor rgb="FFFFD9EC"/>
        <bgColor indexed="64"/>
      </patternFill>
    </fill>
    <fill>
      <patternFill patternType="solid">
        <fgColor rgb="FFFF71B8"/>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xf numFmtId="0" fontId="2" fillId="0" borderId="0" xfId="0" applyFont="1"/>
    <xf numFmtId="0" fontId="0" fillId="0" borderId="0" xfId="0" applyAlignment="1">
      <alignment horizontal="right"/>
    </xf>
    <xf numFmtId="177" fontId="0" fillId="0" borderId="0" xfId="0" applyNumberFormat="1"/>
    <xf numFmtId="0" fontId="0" fillId="0" borderId="0" xfId="0" applyAlignment="1">
      <alignment horizontal="center"/>
    </xf>
    <xf numFmtId="176" fontId="3" fillId="0" borderId="0" xfId="0" applyNumberFormat="1" applyFont="1"/>
    <xf numFmtId="0" fontId="3" fillId="0" borderId="0" xfId="0" applyFont="1"/>
    <xf numFmtId="0" fontId="4" fillId="0" borderId="0" xfId="0" applyFont="1"/>
    <xf numFmtId="0" fontId="5" fillId="0" borderId="0" xfId="0" applyFont="1"/>
    <xf numFmtId="0" fontId="0" fillId="0" borderId="0" xfId="0" applyNumberFormat="1"/>
    <xf numFmtId="0" fontId="0" fillId="0" borderId="0" xfId="0" applyNumberFormat="1" applyFill="1" applyBorder="1"/>
    <xf numFmtId="0" fontId="0" fillId="0" borderId="0" xfId="0" applyNumberFormat="1" applyFill="1"/>
    <xf numFmtId="0" fontId="3" fillId="0" borderId="0" xfId="0" applyNumberFormat="1" applyFont="1" applyFill="1" applyBorder="1"/>
    <xf numFmtId="0" fontId="0" fillId="2" borderId="1" xfId="0" applyFill="1" applyBorder="1" applyProtection="1">
      <protection locked="0"/>
    </xf>
    <xf numFmtId="0" fontId="0" fillId="3" borderId="1" xfId="0" applyFill="1" applyBorder="1" applyProtection="1">
      <protection locked="0"/>
    </xf>
    <xf numFmtId="1" fontId="5" fillId="0" borderId="0" xfId="0" applyNumberFormat="1" applyFont="1"/>
    <xf numFmtId="1" fontId="1" fillId="4" borderId="1" xfId="0" applyNumberFormat="1" applyFont="1" applyFill="1" applyBorder="1"/>
    <xf numFmtId="0" fontId="0" fillId="0" borderId="0" xfId="0" applyFont="1"/>
    <xf numFmtId="0" fontId="0" fillId="2" borderId="1" xfId="0" applyNumberFormat="1" applyFill="1" applyBorder="1" applyProtection="1">
      <protection locked="0"/>
    </xf>
    <xf numFmtId="0" fontId="3" fillId="3" borderId="1" xfId="0" applyNumberFormat="1" applyFont="1" applyFill="1" applyBorder="1" applyProtection="1">
      <protection locked="0"/>
    </xf>
    <xf numFmtId="0" fontId="0" fillId="3" borderId="1" xfId="0" applyNumberFormat="1" applyFill="1" applyBorder="1" applyProtection="1">
      <protection locked="0"/>
    </xf>
    <xf numFmtId="1" fontId="0" fillId="4" borderId="1" xfId="0" applyNumberFormat="1" applyFill="1" applyBorder="1"/>
    <xf numFmtId="0" fontId="1" fillId="0" borderId="0" xfId="0" applyFont="1" applyAlignment="1">
      <alignment horizontal="left"/>
    </xf>
    <xf numFmtId="1" fontId="1" fillId="5" borderId="1" xfId="0" applyNumberFormat="1" applyFont="1" applyFill="1" applyBorder="1"/>
    <xf numFmtId="1" fontId="0" fillId="5" borderId="1" xfId="0" applyNumberFormat="1" applyFill="1" applyBorder="1"/>
    <xf numFmtId="1" fontId="1" fillId="6" borderId="1" xfId="0" applyNumberFormat="1" applyFont="1" applyFill="1" applyBorder="1"/>
    <xf numFmtId="1" fontId="0" fillId="6" borderId="1" xfId="0" applyNumberFormat="1" applyFill="1" applyBorder="1"/>
    <xf numFmtId="1" fontId="1" fillId="7" borderId="1" xfId="0" applyNumberFormat="1" applyFont="1" applyFill="1" applyBorder="1"/>
    <xf numFmtId="1" fontId="0" fillId="7" borderId="1" xfId="0" applyNumberFormat="1" applyFill="1" applyBorder="1"/>
    <xf numFmtId="0" fontId="6" fillId="0" borderId="0" xfId="0" applyFont="1"/>
    <xf numFmtId="1" fontId="0" fillId="8" borderId="1" xfId="0" applyNumberFormat="1" applyFill="1" applyBorder="1"/>
    <xf numFmtId="1" fontId="0" fillId="9" borderId="1" xfId="0" applyNumberFormat="1" applyFill="1" applyBorder="1"/>
    <xf numFmtId="1" fontId="0" fillId="10" borderId="1" xfId="0" applyNumberFormat="1" applyFill="1" applyBorder="1"/>
    <xf numFmtId="1" fontId="0" fillId="11" borderId="1" xfId="0" applyNumberFormat="1" applyFill="1" applyBorder="1"/>
    <xf numFmtId="0" fontId="7" fillId="0" borderId="0" xfId="0" applyNumberFormat="1" applyFont="1"/>
    <xf numFmtId="0" fontId="7" fillId="0" borderId="0" xfId="0" applyNumberFormat="1" applyFont="1" applyFill="1" applyBorder="1"/>
    <xf numFmtId="0" fontId="2" fillId="0" borderId="0" xfId="0" applyFont="1" applyAlignment="1"/>
    <xf numFmtId="0" fontId="8" fillId="0" borderId="0" xfId="0" applyFont="1"/>
    <xf numFmtId="0" fontId="9" fillId="0" borderId="0" xfId="0" applyFont="1" applyAlignment="1"/>
    <xf numFmtId="1" fontId="7" fillId="0" borderId="0" xfId="0" applyNumberFormat="1" applyFont="1"/>
    <xf numFmtId="1" fontId="8" fillId="0" borderId="0" xfId="0" applyNumberFormat="1" applyFont="1"/>
  </cellXfs>
  <cellStyles count="1">
    <cellStyle name="標準" xfId="0" builtinId="0"/>
  </cellStyles>
  <dxfs count="0"/>
  <tableStyles count="0" defaultTableStyle="TableStyleMedium2" defaultPivotStyle="PivotStyleLight16"/>
  <colors>
    <mruColors>
      <color rgb="FFFF71B8"/>
      <color rgb="FFFFD9EC"/>
      <color rgb="FFFFB7DB"/>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75152</xdr:colOff>
      <xdr:row>0</xdr:row>
      <xdr:rowOff>135660</xdr:rowOff>
    </xdr:from>
    <xdr:to>
      <xdr:col>30</xdr:col>
      <xdr:colOff>554124</xdr:colOff>
      <xdr:row>17</xdr:row>
      <xdr:rowOff>157431</xdr:rowOff>
    </xdr:to>
    <xdr:sp macro="" textlink="">
      <xdr:nvSpPr>
        <xdr:cNvPr id="2" name="Rectangle: Rounded Corners 1">
          <a:extLst>
            <a:ext uri="{FF2B5EF4-FFF2-40B4-BE49-F238E27FC236}">
              <a16:creationId xmlns:a16="http://schemas.microsoft.com/office/drawing/2014/main" id="{5398568A-0FB6-4C23-9ED0-0F215344C225}"/>
            </a:ext>
          </a:extLst>
        </xdr:cNvPr>
        <xdr:cNvSpPr/>
      </xdr:nvSpPr>
      <xdr:spPr>
        <a:xfrm>
          <a:off x="15015795" y="135660"/>
          <a:ext cx="7772400" cy="2743200"/>
        </a:xfrm>
        <a:prstGeom prst="roundRect">
          <a:avLst/>
        </a:prstGeom>
      </xdr:spPr>
      <xdr:style>
        <a:lnRef idx="2">
          <a:schemeClr val="dk1"/>
        </a:lnRef>
        <a:fillRef idx="1">
          <a:schemeClr val="lt1"/>
        </a:fillRef>
        <a:effectRef idx="0">
          <a:schemeClr val="dk1"/>
        </a:effectRef>
        <a:fontRef idx="minor">
          <a:schemeClr val="dk1"/>
        </a:fontRef>
      </xdr:style>
      <xdr:txBody>
        <a:bodyPr vertOverflow="overflow" horzOverflow="overflow" rtlCol="0" anchor="ctr"/>
        <a:lstStyle/>
        <a:p>
          <a:pPr algn="l"/>
          <a:r>
            <a:rPr lang="ja-JP" altLang="en-US" sz="1100" b="1"/>
            <a:t>黄色のセル</a:t>
          </a:r>
          <a:r>
            <a:rPr lang="ja-JP" altLang="en-US" sz="1100"/>
            <a:t>に、「現状（１週間の平均でも可）」を入力してください。</a:t>
          </a:r>
          <a:endParaRPr lang="en-US" altLang="ja-JP" sz="1100"/>
        </a:p>
        <a:p>
          <a:pPr algn="l"/>
          <a:r>
            <a:rPr lang="ja-JP" altLang="en-US" sz="1100"/>
            <a:t>（</a:t>
          </a:r>
          <a:r>
            <a:rPr lang="ja-JP" altLang="en-US" sz="1100" u="sng"/>
            <a:t>オレンジ色のセル</a:t>
          </a:r>
          <a:r>
            <a:rPr lang="ja-JP" altLang="en-US" sz="1100"/>
            <a:t>は、変更しなくても大丈夫です。</a:t>
          </a:r>
          <a:endParaRPr lang="en-US" altLang="ja-JP" sz="1100"/>
        </a:p>
        <a:p>
          <a:pPr algn="l"/>
          <a:r>
            <a:rPr lang="ja-JP" altLang="en-US" sz="1100"/>
            <a:t>　データの更新や自治体ごとに分かっている状況などがあれば変更してください。）</a:t>
          </a:r>
          <a:endParaRPr lang="en-US" altLang="ja-JP" sz="1100"/>
        </a:p>
        <a:p>
          <a:pPr algn="l"/>
          <a:endParaRPr lang="en-US" altLang="ja-JP" sz="1100"/>
        </a:p>
        <a:p>
          <a:pPr algn="l"/>
          <a:r>
            <a:rPr lang="ja-JP" altLang="en-US" sz="1100"/>
            <a:t>この</a:t>
          </a:r>
          <a:r>
            <a:rPr lang="en-US" altLang="ja-JP" sz="1100"/>
            <a:t>EXCEL</a:t>
          </a:r>
          <a:r>
            <a:rPr lang="ja-JP" altLang="en-US" sz="1100"/>
            <a:t>ファイルのオリジナルや、詳しい説明資料は：</a:t>
          </a:r>
          <a:endParaRPr lang="en-US" altLang="ja-JP" sz="1100"/>
        </a:p>
        <a:p>
          <a:pPr algn="l"/>
          <a:endParaRPr lang="en-US" altLang="ja-JP" sz="1100"/>
        </a:p>
        <a:p>
          <a:pPr algn="l"/>
          <a:r>
            <a:rPr lang="en-US" altLang="ja-JP" sz="1100"/>
            <a:t>https://github.com/yukifuruse1217/COVIDhealthBurden</a:t>
          </a:r>
        </a:p>
        <a:p>
          <a:pPr algn="l"/>
          <a:endParaRPr lang="en-US" altLang="ja-JP" sz="1100"/>
        </a:p>
        <a:p>
          <a:pPr algn="l"/>
          <a:r>
            <a:rPr lang="ja-JP" altLang="en-US" sz="1100"/>
            <a:t>にあります。</a:t>
          </a:r>
          <a:endParaRPr lang="en-US" altLang="ja-JP" sz="1100"/>
        </a:p>
        <a:p>
          <a:pPr algn="l"/>
          <a:r>
            <a:rPr lang="ja-JP" altLang="en-US" sz="1100"/>
            <a:t>作業していておかしくなってしまったときは、オリジナルのファイルを再ダウンロードして使用してください。</a:t>
          </a:r>
          <a:endParaRPr lang="en-US" altLang="ja-JP" sz="1100"/>
        </a:p>
      </xdr:txBody>
    </xdr:sp>
    <xdr:clientData/>
  </xdr:twoCellAnchor>
  <xdr:twoCellAnchor>
    <xdr:from>
      <xdr:col>31</xdr:col>
      <xdr:colOff>166792</xdr:colOff>
      <xdr:row>0</xdr:row>
      <xdr:rowOff>135660</xdr:rowOff>
    </xdr:from>
    <xdr:to>
      <xdr:col>42</xdr:col>
      <xdr:colOff>161636</xdr:colOff>
      <xdr:row>17</xdr:row>
      <xdr:rowOff>157431</xdr:rowOff>
    </xdr:to>
    <xdr:sp macro="" textlink="">
      <xdr:nvSpPr>
        <xdr:cNvPr id="8" name="Rectangle: Rounded Corners 7">
          <a:extLst>
            <a:ext uri="{FF2B5EF4-FFF2-40B4-BE49-F238E27FC236}">
              <a16:creationId xmlns:a16="http://schemas.microsoft.com/office/drawing/2014/main" id="{2DEA8953-EA11-4101-99E4-6E527E8A50A2}"/>
            </a:ext>
          </a:extLst>
        </xdr:cNvPr>
        <xdr:cNvSpPr/>
      </xdr:nvSpPr>
      <xdr:spPr>
        <a:xfrm>
          <a:off x="23130701" y="135660"/>
          <a:ext cx="6725844" cy="2792680"/>
        </a:xfrm>
        <a:prstGeom prst="roundRect">
          <a:avLst/>
        </a:prstGeom>
      </xdr:spPr>
      <xdr:style>
        <a:lnRef idx="2">
          <a:schemeClr val="dk1"/>
        </a:lnRef>
        <a:fillRef idx="1">
          <a:schemeClr val="lt1"/>
        </a:fillRef>
        <a:effectRef idx="0">
          <a:schemeClr val="dk1"/>
        </a:effectRef>
        <a:fontRef idx="minor">
          <a:schemeClr val="dk1"/>
        </a:fontRef>
      </xdr:style>
      <xdr:txBody>
        <a:bodyPr vertOverflow="overflow" horzOverflow="overflow" rtlCol="0" anchor="ctr"/>
        <a:lstStyle/>
        <a:p>
          <a:pPr algn="l"/>
          <a:r>
            <a:rPr lang="en-US" altLang="ja-JP" sz="1100"/>
            <a:t>※ </a:t>
          </a:r>
          <a:r>
            <a:rPr lang="ja-JP" altLang="en-US" sz="1100" b="0"/>
            <a:t>さまざまなパラメータの</a:t>
          </a:r>
          <a:r>
            <a:rPr lang="ja-JP" altLang="en-US" sz="1100"/>
            <a:t>初期値</a:t>
          </a:r>
          <a:r>
            <a:rPr lang="ja-JP" altLang="en-US" sz="1100">
              <a:solidFill>
                <a:schemeClr val="dk1"/>
              </a:solidFill>
              <a:effectLst/>
              <a:latin typeface="+mn-lt"/>
              <a:ea typeface="+mn-ea"/>
              <a:cs typeface="+mn-cs"/>
            </a:rPr>
            <a:t>（オレンジ色のセルの値）</a:t>
          </a:r>
          <a:r>
            <a:rPr lang="ja-JP" altLang="en-US" sz="1100"/>
            <a:t>は、</a:t>
          </a:r>
          <a:r>
            <a:rPr lang="en-US" altLang="ja-JP" sz="1100"/>
            <a:t>2021</a:t>
          </a:r>
          <a:r>
            <a:rPr lang="ja-JP" altLang="en-US" sz="1100"/>
            <a:t>年</a:t>
          </a:r>
          <a:r>
            <a:rPr lang="en-US" altLang="ja-JP" sz="1100"/>
            <a:t>12</a:t>
          </a:r>
          <a:r>
            <a:rPr lang="ja-JP" altLang="en-US" sz="1100"/>
            <a:t>月末ごろまでのデータを参考にしています。今後の新しい知見にもとづいて修正が必要になるかもしれません。</a:t>
          </a:r>
          <a:endParaRPr lang="en-US" altLang="ja-JP" sz="1100"/>
        </a:p>
        <a:p>
          <a:pPr algn="l"/>
          <a:endParaRPr lang="en-US" sz="1100"/>
        </a:p>
        <a:p>
          <a:pPr algn="l"/>
          <a:r>
            <a:rPr lang="en-US" altLang="ja-JP" sz="1100"/>
            <a:t>※ </a:t>
          </a:r>
          <a:r>
            <a:rPr lang="ja-JP" altLang="en-US" sz="1100"/>
            <a:t>過去の波のピーク頃には、医療提供体制の逼迫によると思われる「重症化タイミングの遅れ」や「重症化率の上昇」が一部で見られました。これらの点は試算に考慮されていません。</a:t>
          </a:r>
          <a:r>
            <a:rPr lang="ja-JP" altLang="en-US" sz="1100" b="1" u="none"/>
            <a:t>医療提供体制の逼迫が起こった場合、酸素投与を要する人や重症者の予測は上振れする</a:t>
          </a:r>
          <a:r>
            <a:rPr lang="ja-JP" altLang="en-US" sz="1100"/>
            <a:t>可能性があります。</a:t>
          </a:r>
          <a:endParaRPr lang="en-US" sz="1100"/>
        </a:p>
      </xdr:txBody>
    </xdr:sp>
    <xdr:clientData/>
  </xdr:twoCellAnchor>
  <xdr:twoCellAnchor>
    <xdr:from>
      <xdr:col>14</xdr:col>
      <xdr:colOff>265657</xdr:colOff>
      <xdr:row>76</xdr:row>
      <xdr:rowOff>371926</xdr:rowOff>
    </xdr:from>
    <xdr:to>
      <xdr:col>23</xdr:col>
      <xdr:colOff>126999</xdr:colOff>
      <xdr:row>88</xdr:row>
      <xdr:rowOff>9071</xdr:rowOff>
    </xdr:to>
    <xdr:sp macro="" textlink="">
      <xdr:nvSpPr>
        <xdr:cNvPr id="4" name="Rectangle: Rounded Corners 3">
          <a:extLst>
            <a:ext uri="{FF2B5EF4-FFF2-40B4-BE49-F238E27FC236}">
              <a16:creationId xmlns:a16="http://schemas.microsoft.com/office/drawing/2014/main" id="{1F585ABF-AE10-48AF-9F7A-04C3EA5F4A5C}"/>
            </a:ext>
          </a:extLst>
        </xdr:cNvPr>
        <xdr:cNvSpPr/>
      </xdr:nvSpPr>
      <xdr:spPr>
        <a:xfrm>
          <a:off x="12775157" y="7810497"/>
          <a:ext cx="5331413" cy="2022931"/>
        </a:xfrm>
        <a:prstGeom prst="roundRect">
          <a:avLst/>
        </a:prstGeom>
      </xdr:spPr>
      <xdr:style>
        <a:lnRef idx="2">
          <a:schemeClr val="dk1"/>
        </a:lnRef>
        <a:fillRef idx="1">
          <a:schemeClr val="lt1"/>
        </a:fillRef>
        <a:effectRef idx="0">
          <a:schemeClr val="dk1"/>
        </a:effectRef>
        <a:fontRef idx="minor">
          <a:schemeClr val="dk1"/>
        </a:fontRef>
      </xdr:style>
      <xdr:txBody>
        <a:bodyPr vertOverflow="overflow" horzOverflow="overflow"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４週間にわたって同じ感染拡大スピードでありつづける、と想定したときの予測です。その通りになる蓋然性は高くなく、未来になるほど感染拡大スピードの変化によって予測のずれが大きくなる可能性があります。</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・全療養者に関しては、入院しなかった人の療養期間を一律で</a:t>
          </a:r>
          <a:r>
            <a:rPr lang="en-US" altLang="ja-JP" sz="1100">
              <a:solidFill>
                <a:schemeClr val="dk1"/>
              </a:solidFill>
              <a:effectLst/>
              <a:latin typeface="+mn-lt"/>
              <a:ea typeface="+mn-ea"/>
              <a:cs typeface="+mn-cs"/>
            </a:rPr>
            <a:t>10</a:t>
          </a:r>
          <a:r>
            <a:rPr lang="ja-JP" altLang="en-US" sz="1100">
              <a:solidFill>
                <a:schemeClr val="dk1"/>
              </a:solidFill>
              <a:effectLst/>
              <a:latin typeface="+mn-lt"/>
              <a:ea typeface="+mn-ea"/>
              <a:cs typeface="+mn-cs"/>
            </a:rPr>
            <a:t>日間と想定した概算になります。</a:t>
          </a:r>
          <a:endParaRPr 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V353"/>
  <sheetViews>
    <sheetView tabSelected="1" topLeftCell="A37" zoomScale="70" zoomScaleNormal="70" zoomScaleSheetLayoutView="40" workbookViewId="0">
      <selection activeCell="B29" sqref="B29"/>
    </sheetView>
  </sheetViews>
  <sheetFormatPr defaultRowHeight="18.75" x14ac:dyDescent="0.4"/>
  <cols>
    <col min="1" max="1" width="66" bestFit="1" customWidth="1"/>
    <col min="12" max="74" width="8.75" customWidth="1"/>
  </cols>
  <sheetData>
    <row r="1" spans="1:10" x14ac:dyDescent="0.4">
      <c r="A1" s="1" t="s">
        <v>6</v>
      </c>
      <c r="J1" s="10"/>
    </row>
    <row r="2" spans="1:10" x14ac:dyDescent="0.4">
      <c r="B2" t="s">
        <v>25</v>
      </c>
      <c r="C2" t="s">
        <v>0</v>
      </c>
      <c r="D2" t="s">
        <v>1</v>
      </c>
      <c r="E2" t="s">
        <v>2</v>
      </c>
      <c r="F2" t="s">
        <v>3</v>
      </c>
      <c r="G2" t="s">
        <v>4</v>
      </c>
      <c r="H2" t="s">
        <v>5</v>
      </c>
      <c r="I2" t="s">
        <v>17</v>
      </c>
      <c r="J2" s="10"/>
    </row>
    <row r="3" spans="1:10" x14ac:dyDescent="0.4">
      <c r="A3" s="5" t="s">
        <v>50</v>
      </c>
      <c r="B3" s="19">
        <v>91.857142857142861</v>
      </c>
      <c r="C3" s="19">
        <v>254.85714285714286</v>
      </c>
      <c r="D3" s="19">
        <v>350.28571428571428</v>
      </c>
      <c r="E3" s="19">
        <v>156.42857142857142</v>
      </c>
      <c r="F3" s="19">
        <v>162.57142857142858</v>
      </c>
      <c r="G3" s="19">
        <v>113.85714285714286</v>
      </c>
      <c r="H3" s="19">
        <v>49.285714285714285</v>
      </c>
      <c r="I3" s="19">
        <v>61.714285714285715</v>
      </c>
      <c r="J3" s="11" t="s">
        <v>63</v>
      </c>
    </row>
    <row r="4" spans="1:10" x14ac:dyDescent="0.4">
      <c r="A4" s="5" t="s">
        <v>82</v>
      </c>
      <c r="B4" s="14">
        <v>0</v>
      </c>
      <c r="C4" s="14">
        <v>63.3</v>
      </c>
      <c r="D4" s="14">
        <v>80.2</v>
      </c>
      <c r="E4" s="14">
        <v>81.3</v>
      </c>
      <c r="F4" s="14">
        <v>84.1</v>
      </c>
      <c r="G4" s="14">
        <v>91.2</v>
      </c>
      <c r="H4" s="14">
        <v>90.6</v>
      </c>
      <c r="I4" s="14">
        <v>94.8</v>
      </c>
      <c r="J4" s="11" t="s">
        <v>80</v>
      </c>
    </row>
    <row r="5" spans="1:10" x14ac:dyDescent="0.4">
      <c r="A5" s="5" t="s">
        <v>81</v>
      </c>
      <c r="B5" s="14">
        <v>0</v>
      </c>
      <c r="C5" s="14">
        <v>0</v>
      </c>
      <c r="D5" s="14">
        <v>2.1</v>
      </c>
      <c r="E5" s="14">
        <v>2</v>
      </c>
      <c r="F5" s="14">
        <v>2.1</v>
      </c>
      <c r="G5" s="14">
        <v>2</v>
      </c>
      <c r="H5" s="14">
        <v>1.5</v>
      </c>
      <c r="I5" s="14">
        <v>0.7</v>
      </c>
      <c r="J5" s="11" t="s">
        <v>80</v>
      </c>
    </row>
    <row r="6" spans="1:10" x14ac:dyDescent="0.4">
      <c r="J6" s="12"/>
    </row>
    <row r="7" spans="1:10" x14ac:dyDescent="0.4">
      <c r="A7" s="5" t="s">
        <v>83</v>
      </c>
      <c r="B7" s="20">
        <v>1</v>
      </c>
      <c r="C7" s="20">
        <v>1</v>
      </c>
      <c r="D7" s="20">
        <v>1.5</v>
      </c>
      <c r="E7" s="20">
        <v>5</v>
      </c>
      <c r="F7" s="20">
        <v>10</v>
      </c>
      <c r="G7" s="20">
        <v>15</v>
      </c>
      <c r="H7" s="20">
        <v>25</v>
      </c>
      <c r="I7" s="20">
        <v>30</v>
      </c>
      <c r="J7" s="13" t="s">
        <v>64</v>
      </c>
    </row>
    <row r="8" spans="1:10" x14ac:dyDescent="0.4">
      <c r="A8" s="3" t="s">
        <v>16</v>
      </c>
      <c r="B8" s="4">
        <v>1</v>
      </c>
      <c r="C8" s="4">
        <v>1</v>
      </c>
      <c r="D8" s="4">
        <v>1.5</v>
      </c>
      <c r="E8" s="4">
        <v>5</v>
      </c>
      <c r="F8" s="4">
        <v>10</v>
      </c>
      <c r="G8" s="4">
        <v>15</v>
      </c>
      <c r="H8" s="4">
        <v>25</v>
      </c>
      <c r="I8" s="4">
        <v>30</v>
      </c>
      <c r="J8" s="12"/>
    </row>
    <row r="9" spans="1:10" x14ac:dyDescent="0.4">
      <c r="J9" s="12"/>
    </row>
    <row r="10" spans="1:10" x14ac:dyDescent="0.4">
      <c r="A10" s="5" t="s">
        <v>99</v>
      </c>
      <c r="B10" s="20">
        <v>0.1</v>
      </c>
      <c r="C10" s="20">
        <v>0.1</v>
      </c>
      <c r="D10" s="20">
        <v>0.1</v>
      </c>
      <c r="E10" s="20">
        <v>0.6</v>
      </c>
      <c r="F10" s="20">
        <v>1.5</v>
      </c>
      <c r="G10" s="20">
        <v>4</v>
      </c>
      <c r="H10" s="20">
        <v>8</v>
      </c>
      <c r="I10" s="20">
        <v>11</v>
      </c>
      <c r="J10" s="13" t="s">
        <v>64</v>
      </c>
    </row>
    <row r="11" spans="1:10" x14ac:dyDescent="0.4">
      <c r="A11" s="3" t="s">
        <v>16</v>
      </c>
      <c r="B11" s="4">
        <v>0.1</v>
      </c>
      <c r="C11" s="4">
        <v>0.1</v>
      </c>
      <c r="D11" s="4">
        <v>0.1</v>
      </c>
      <c r="E11" s="4">
        <v>0.6</v>
      </c>
      <c r="F11" s="4">
        <v>1.5</v>
      </c>
      <c r="G11" s="4">
        <v>4</v>
      </c>
      <c r="H11" s="4">
        <v>8</v>
      </c>
      <c r="I11" s="4">
        <v>11</v>
      </c>
      <c r="J11" s="12"/>
    </row>
    <row r="12" spans="1:10" x14ac:dyDescent="0.4">
      <c r="A12" s="3"/>
      <c r="B12" s="4"/>
      <c r="C12" s="4"/>
      <c r="D12" s="4"/>
      <c r="E12" s="4"/>
      <c r="F12" s="4"/>
      <c r="G12" s="4"/>
      <c r="H12" s="4"/>
      <c r="I12" s="4"/>
      <c r="J12" s="12"/>
    </row>
    <row r="13" spans="1:10" x14ac:dyDescent="0.4">
      <c r="A13" s="3"/>
      <c r="B13" s="1" t="s">
        <v>102</v>
      </c>
      <c r="C13" s="4"/>
      <c r="D13" s="4"/>
      <c r="E13" s="4"/>
      <c r="F13" s="4"/>
      <c r="G13" s="4"/>
      <c r="H13" s="4"/>
      <c r="I13" s="4"/>
      <c r="J13" s="12"/>
    </row>
    <row r="14" spans="1:10" x14ac:dyDescent="0.4">
      <c r="A14" s="5" t="s">
        <v>103</v>
      </c>
      <c r="B14" s="15">
        <v>60</v>
      </c>
      <c r="C14" s="40">
        <v>60</v>
      </c>
      <c r="D14" s="41">
        <v>100</v>
      </c>
      <c r="F14" s="13" t="s">
        <v>84</v>
      </c>
      <c r="G14" s="4"/>
      <c r="H14" s="4"/>
      <c r="I14" s="4"/>
      <c r="J14" s="12"/>
    </row>
    <row r="15" spans="1:10" x14ac:dyDescent="0.4">
      <c r="A15" s="3"/>
      <c r="C15" s="37" t="s">
        <v>101</v>
      </c>
      <c r="E15" s="4"/>
      <c r="F15" s="4"/>
      <c r="G15" s="4"/>
      <c r="H15" s="4"/>
      <c r="I15" s="4"/>
      <c r="J15" s="12"/>
    </row>
    <row r="16" spans="1:10" x14ac:dyDescent="0.4">
      <c r="A16" s="3"/>
      <c r="C16" s="37"/>
      <c r="D16" s="39" t="s">
        <v>100</v>
      </c>
      <c r="E16" s="4"/>
      <c r="F16" s="4"/>
      <c r="G16" s="4"/>
      <c r="H16" s="4"/>
      <c r="I16" s="4"/>
      <c r="J16" s="12"/>
    </row>
    <row r="17" spans="1:12" x14ac:dyDescent="0.4">
      <c r="J17" s="12"/>
    </row>
    <row r="18" spans="1:12" x14ac:dyDescent="0.4">
      <c r="A18" s="5" t="s">
        <v>26</v>
      </c>
      <c r="B18" s="15">
        <v>9</v>
      </c>
      <c r="C18" s="15">
        <v>9</v>
      </c>
      <c r="D18" s="15">
        <v>9</v>
      </c>
      <c r="E18" s="15">
        <v>9</v>
      </c>
      <c r="F18" s="15">
        <v>9</v>
      </c>
      <c r="G18" s="15">
        <v>10</v>
      </c>
      <c r="H18" s="15">
        <v>11</v>
      </c>
      <c r="I18" s="15">
        <v>14</v>
      </c>
      <c r="J18" s="11" t="s">
        <v>104</v>
      </c>
    </row>
    <row r="19" spans="1:12" x14ac:dyDescent="0.4">
      <c r="A19" s="3" t="s">
        <v>16</v>
      </c>
      <c r="B19">
        <v>9</v>
      </c>
      <c r="C19">
        <v>9</v>
      </c>
      <c r="D19">
        <v>9</v>
      </c>
      <c r="E19">
        <v>9</v>
      </c>
      <c r="F19">
        <v>9</v>
      </c>
      <c r="G19">
        <v>10</v>
      </c>
      <c r="H19">
        <v>11</v>
      </c>
      <c r="I19">
        <v>14</v>
      </c>
      <c r="J19" s="12"/>
    </row>
    <row r="20" spans="1:12" x14ac:dyDescent="0.4">
      <c r="J20" s="12"/>
    </row>
    <row r="21" spans="1:12" x14ac:dyDescent="0.4">
      <c r="A21" s="5" t="s">
        <v>27</v>
      </c>
      <c r="B21" s="15">
        <v>14</v>
      </c>
      <c r="C21" s="15">
        <v>14</v>
      </c>
      <c r="D21" s="15">
        <v>14</v>
      </c>
      <c r="E21" s="15">
        <v>14</v>
      </c>
      <c r="F21" s="15">
        <v>14</v>
      </c>
      <c r="G21" s="15">
        <v>15</v>
      </c>
      <c r="H21" s="15">
        <v>17</v>
      </c>
      <c r="I21" s="15">
        <v>20</v>
      </c>
      <c r="J21" s="11" t="s">
        <v>105</v>
      </c>
    </row>
    <row r="22" spans="1:12" x14ac:dyDescent="0.4">
      <c r="A22" s="3" t="s">
        <v>16</v>
      </c>
      <c r="B22">
        <v>14</v>
      </c>
      <c r="C22">
        <v>14</v>
      </c>
      <c r="D22">
        <v>14</v>
      </c>
      <c r="E22">
        <v>14</v>
      </c>
      <c r="F22">
        <v>14</v>
      </c>
      <c r="G22">
        <v>15</v>
      </c>
      <c r="H22">
        <v>17</v>
      </c>
      <c r="I22">
        <v>20</v>
      </c>
      <c r="J22" s="12"/>
    </row>
    <row r="23" spans="1:12" x14ac:dyDescent="0.4">
      <c r="A23" s="3"/>
      <c r="J23" s="12"/>
    </row>
    <row r="24" spans="1:12" x14ac:dyDescent="0.4">
      <c r="A24" s="23" t="s">
        <v>60</v>
      </c>
      <c r="B24" s="14">
        <v>3.83</v>
      </c>
      <c r="C24" t="s">
        <v>65</v>
      </c>
      <c r="J24" s="12"/>
    </row>
    <row r="25" spans="1:12" x14ac:dyDescent="0.4">
      <c r="A25" s="3"/>
      <c r="J25" s="12"/>
    </row>
    <row r="26" spans="1:12" x14ac:dyDescent="0.4">
      <c r="A26" s="1"/>
      <c r="J26" s="12"/>
    </row>
    <row r="27" spans="1:12" x14ac:dyDescent="0.4">
      <c r="A27" s="1" t="s">
        <v>58</v>
      </c>
      <c r="B27" s="14">
        <v>52</v>
      </c>
      <c r="C27" t="s">
        <v>66</v>
      </c>
      <c r="J27" s="12"/>
    </row>
    <row r="28" spans="1:12" x14ac:dyDescent="0.4">
      <c r="A28" s="1" t="s">
        <v>57</v>
      </c>
      <c r="B28" s="14">
        <v>1</v>
      </c>
      <c r="C28" t="s">
        <v>66</v>
      </c>
      <c r="J28" s="10"/>
    </row>
    <row r="29" spans="1:12" x14ac:dyDescent="0.4">
      <c r="A29" s="1" t="s">
        <v>78</v>
      </c>
      <c r="B29" s="14">
        <v>8710</v>
      </c>
      <c r="C29" t="s">
        <v>66</v>
      </c>
      <c r="J29" s="10"/>
    </row>
    <row r="30" spans="1:12" x14ac:dyDescent="0.4">
      <c r="J30" s="10"/>
    </row>
    <row r="31" spans="1:12" x14ac:dyDescent="0.4">
      <c r="A31" s="1" t="s">
        <v>12</v>
      </c>
      <c r="B31" s="1" t="s">
        <v>102</v>
      </c>
      <c r="J31" s="10"/>
    </row>
    <row r="32" spans="1:12" x14ac:dyDescent="0.4">
      <c r="A32" s="5" t="s">
        <v>85</v>
      </c>
      <c r="B32" s="21">
        <v>30</v>
      </c>
      <c r="C32" s="35">
        <v>30</v>
      </c>
      <c r="D32" s="38">
        <v>60</v>
      </c>
      <c r="F32" t="s">
        <v>67</v>
      </c>
      <c r="L32" s="10"/>
    </row>
    <row r="33" spans="1:6" x14ac:dyDescent="0.4">
      <c r="A33" s="5" t="s">
        <v>87</v>
      </c>
      <c r="B33" s="21">
        <v>70</v>
      </c>
      <c r="C33" s="35">
        <v>70</v>
      </c>
      <c r="D33" s="38">
        <v>90</v>
      </c>
      <c r="F33" t="s">
        <v>106</v>
      </c>
    </row>
    <row r="34" spans="1:6" x14ac:dyDescent="0.4">
      <c r="A34" s="5" t="s">
        <v>86</v>
      </c>
      <c r="B34" s="21">
        <v>60</v>
      </c>
      <c r="C34" s="35">
        <v>60</v>
      </c>
      <c r="D34" s="38">
        <v>90</v>
      </c>
      <c r="F34" t="s">
        <v>67</v>
      </c>
    </row>
    <row r="35" spans="1:6" x14ac:dyDescent="0.4">
      <c r="A35" s="5" t="s">
        <v>88</v>
      </c>
      <c r="B35" s="21">
        <v>85</v>
      </c>
      <c r="C35" s="36">
        <v>85</v>
      </c>
      <c r="D35" s="38">
        <v>95</v>
      </c>
      <c r="F35" t="s">
        <v>106</v>
      </c>
    </row>
    <row r="36" spans="1:6" x14ac:dyDescent="0.4">
      <c r="C36" s="37" t="s">
        <v>101</v>
      </c>
    </row>
    <row r="37" spans="1:6" x14ac:dyDescent="0.4">
      <c r="D37" s="39" t="s">
        <v>100</v>
      </c>
    </row>
    <row r="38" spans="1:6" x14ac:dyDescent="0.4">
      <c r="A38" s="1" t="s">
        <v>20</v>
      </c>
    </row>
    <row r="39" spans="1:6" x14ac:dyDescent="0.4">
      <c r="A39" s="5" t="s">
        <v>28</v>
      </c>
      <c r="B39" s="21">
        <v>5</v>
      </c>
      <c r="C39" s="10">
        <v>0</v>
      </c>
      <c r="E39" t="s">
        <v>89</v>
      </c>
    </row>
    <row r="40" spans="1:6" x14ac:dyDescent="0.4">
      <c r="A40" s="5" t="s">
        <v>21</v>
      </c>
      <c r="B40" s="21">
        <v>70</v>
      </c>
      <c r="C40" s="10">
        <v>70</v>
      </c>
      <c r="E40" t="s">
        <v>68</v>
      </c>
    </row>
    <row r="41" spans="1:6" x14ac:dyDescent="0.4">
      <c r="C41" s="3" t="s">
        <v>16</v>
      </c>
    </row>
    <row r="44" spans="1:6" hidden="1" x14ac:dyDescent="0.4">
      <c r="A44" t="s">
        <v>19</v>
      </c>
      <c r="C44">
        <v>5</v>
      </c>
    </row>
    <row r="45" spans="1:6" hidden="1" x14ac:dyDescent="0.4">
      <c r="A45" s="8" t="s">
        <v>31</v>
      </c>
      <c r="B45" s="8">
        <f>B24^(1/7)</f>
        <v>1.2114740351110815</v>
      </c>
      <c r="C45" s="8">
        <f>IF(C44=5,B45,IF(C44=6,1,IF(C44=7,0.85^(1/5),"")))</f>
        <v>1.2114740351110815</v>
      </c>
    </row>
    <row r="46" spans="1:6" hidden="1" x14ac:dyDescent="0.4"/>
    <row r="47" spans="1:6" hidden="1" x14ac:dyDescent="0.4"/>
    <row r="48" spans="1:6" hidden="1" x14ac:dyDescent="0.4">
      <c r="A48" t="s">
        <v>91</v>
      </c>
      <c r="B48">
        <f>(1-$B$33/100)/(1-$B$32/100)</f>
        <v>0.42857142857142866</v>
      </c>
    </row>
    <row r="49" spans="1:10" hidden="1" x14ac:dyDescent="0.4">
      <c r="A49" t="s">
        <v>92</v>
      </c>
      <c r="B49">
        <f>(1-$B$35/100)/(1-$B$34/100)</f>
        <v>0.37500000000000006</v>
      </c>
    </row>
    <row r="50" spans="1:10" hidden="1" x14ac:dyDescent="0.4"/>
    <row r="51" spans="1:10" hidden="1" x14ac:dyDescent="0.4">
      <c r="A51" t="s">
        <v>93</v>
      </c>
      <c r="B51">
        <f>1-B52-B53</f>
        <v>1</v>
      </c>
      <c r="C51">
        <f t="shared" ref="C51:I51" si="0">1-C52-C53</f>
        <v>0.36699999999999999</v>
      </c>
      <c r="D51">
        <f t="shared" si="0"/>
        <v>0.19799999999999987</v>
      </c>
      <c r="E51">
        <f t="shared" si="0"/>
        <v>0.18700000000000008</v>
      </c>
      <c r="F51">
        <f t="shared" si="0"/>
        <v>0.15900000000000006</v>
      </c>
      <c r="G51">
        <f t="shared" si="0"/>
        <v>8.7999999999999981E-2</v>
      </c>
      <c r="H51">
        <f t="shared" si="0"/>
        <v>9.4000000000000097E-2</v>
      </c>
      <c r="I51">
        <f t="shared" si="0"/>
        <v>5.2000000000000053E-2</v>
      </c>
    </row>
    <row r="52" spans="1:10" hidden="1" x14ac:dyDescent="0.4">
      <c r="A52" t="s">
        <v>90</v>
      </c>
      <c r="B52">
        <f>(B4-B5)/100</f>
        <v>0</v>
      </c>
      <c r="C52">
        <f t="shared" ref="C52:I52" si="1">(C4-C5)/100</f>
        <v>0.63300000000000001</v>
      </c>
      <c r="D52">
        <f t="shared" si="1"/>
        <v>0.78100000000000014</v>
      </c>
      <c r="E52">
        <f t="shared" si="1"/>
        <v>0.79299999999999993</v>
      </c>
      <c r="F52">
        <f t="shared" si="1"/>
        <v>0.82</v>
      </c>
      <c r="G52">
        <f t="shared" si="1"/>
        <v>0.89200000000000002</v>
      </c>
      <c r="H52">
        <f t="shared" si="1"/>
        <v>0.8909999999999999</v>
      </c>
      <c r="I52">
        <f t="shared" si="1"/>
        <v>0.94099999999999995</v>
      </c>
    </row>
    <row r="53" spans="1:10" hidden="1" x14ac:dyDescent="0.4">
      <c r="A53" t="s">
        <v>94</v>
      </c>
      <c r="B53">
        <f>B5/100</f>
        <v>0</v>
      </c>
      <c r="C53">
        <f t="shared" ref="C53:I53" si="2">C5/100</f>
        <v>0</v>
      </c>
      <c r="D53">
        <f t="shared" si="2"/>
        <v>2.1000000000000001E-2</v>
      </c>
      <c r="E53">
        <f t="shared" si="2"/>
        <v>0.02</v>
      </c>
      <c r="F53">
        <f t="shared" si="2"/>
        <v>2.1000000000000001E-2</v>
      </c>
      <c r="G53">
        <f t="shared" si="2"/>
        <v>0.02</v>
      </c>
      <c r="H53">
        <f t="shared" si="2"/>
        <v>1.4999999999999999E-2</v>
      </c>
      <c r="I53">
        <f t="shared" si="2"/>
        <v>6.9999999999999993E-3</v>
      </c>
    </row>
    <row r="54" spans="1:10" hidden="1" x14ac:dyDescent="0.4"/>
    <row r="55" spans="1:10" hidden="1" x14ac:dyDescent="0.4">
      <c r="A55" t="s">
        <v>96</v>
      </c>
      <c r="B55">
        <f>B51</f>
        <v>1</v>
      </c>
      <c r="C55">
        <f t="shared" ref="C55:H55" si="3">C51</f>
        <v>0.36699999999999999</v>
      </c>
      <c r="D55">
        <f t="shared" si="3"/>
        <v>0.19799999999999987</v>
      </c>
      <c r="E55">
        <f t="shared" si="3"/>
        <v>0.18700000000000008</v>
      </c>
      <c r="F55">
        <f t="shared" si="3"/>
        <v>0.15900000000000006</v>
      </c>
      <c r="G55">
        <f t="shared" si="3"/>
        <v>8.7999999999999981E-2</v>
      </c>
      <c r="H55">
        <f t="shared" si="3"/>
        <v>9.4000000000000097E-2</v>
      </c>
      <c r="I55">
        <f>I51</f>
        <v>5.2000000000000053E-2</v>
      </c>
    </row>
    <row r="56" spans="1:10" hidden="1" x14ac:dyDescent="0.4">
      <c r="A56" t="s">
        <v>97</v>
      </c>
      <c r="B56">
        <f>B52*(1-$B$32/100)</f>
        <v>0</v>
      </c>
      <c r="C56">
        <f t="shared" ref="C56:H56" si="4">C52*(1-$B$32/100)</f>
        <v>0.44309999999999999</v>
      </c>
      <c r="D56">
        <f t="shared" si="4"/>
        <v>0.54670000000000007</v>
      </c>
      <c r="E56">
        <f t="shared" si="4"/>
        <v>0.55509999999999993</v>
      </c>
      <c r="F56">
        <f t="shared" si="4"/>
        <v>0.57399999999999995</v>
      </c>
      <c r="G56">
        <f t="shared" si="4"/>
        <v>0.62439999999999996</v>
      </c>
      <c r="H56">
        <f t="shared" si="4"/>
        <v>0.62369999999999992</v>
      </c>
      <c r="I56">
        <f>I52*(1-$B$32/100)</f>
        <v>0.65869999999999995</v>
      </c>
    </row>
    <row r="57" spans="1:10" hidden="1" x14ac:dyDescent="0.4">
      <c r="A57" t="s">
        <v>98</v>
      </c>
      <c r="B57">
        <f>B53*(1-$B$34/100)</f>
        <v>0</v>
      </c>
      <c r="C57">
        <f t="shared" ref="C57:H57" si="5">C53*(1-$B$34/100)</f>
        <v>0</v>
      </c>
      <c r="D57">
        <f t="shared" si="5"/>
        <v>8.4000000000000012E-3</v>
      </c>
      <c r="E57">
        <f t="shared" si="5"/>
        <v>8.0000000000000002E-3</v>
      </c>
      <c r="F57">
        <f t="shared" si="5"/>
        <v>8.4000000000000012E-3</v>
      </c>
      <c r="G57">
        <f t="shared" si="5"/>
        <v>8.0000000000000002E-3</v>
      </c>
      <c r="H57">
        <f t="shared" si="5"/>
        <v>6.0000000000000001E-3</v>
      </c>
      <c r="I57">
        <f>I53*(1-$B$34/100)</f>
        <v>2.8E-3</v>
      </c>
    </row>
    <row r="58" spans="1:10" hidden="1" x14ac:dyDescent="0.4"/>
    <row r="59" spans="1:10" hidden="1" x14ac:dyDescent="0.4">
      <c r="A59" t="s">
        <v>95</v>
      </c>
      <c r="B59">
        <f>SUM(B55:B57)</f>
        <v>1</v>
      </c>
      <c r="C59">
        <f t="shared" ref="C59:H59" si="6">SUM(C55:C57)</f>
        <v>0.81010000000000004</v>
      </c>
      <c r="D59">
        <f t="shared" si="6"/>
        <v>0.75309999999999988</v>
      </c>
      <c r="E59">
        <f t="shared" si="6"/>
        <v>0.75009999999999999</v>
      </c>
      <c r="F59">
        <f t="shared" si="6"/>
        <v>0.74139999999999995</v>
      </c>
      <c r="G59">
        <f t="shared" si="6"/>
        <v>0.72039999999999993</v>
      </c>
      <c r="H59">
        <f t="shared" si="6"/>
        <v>0.72370000000000001</v>
      </c>
      <c r="I59">
        <f>SUM(I55:I57)</f>
        <v>0.71350000000000002</v>
      </c>
    </row>
    <row r="60" spans="1:10" hidden="1" x14ac:dyDescent="0.4"/>
    <row r="61" spans="1:10" hidden="1" x14ac:dyDescent="0.4">
      <c r="A61" s="2" t="s">
        <v>14</v>
      </c>
      <c r="B61" s="6">
        <f t="shared" ref="B61:H61" si="7">B7/100*$B$14/100</f>
        <v>6.0000000000000001E-3</v>
      </c>
      <c r="C61" s="6">
        <f t="shared" si="7"/>
        <v>6.0000000000000001E-3</v>
      </c>
      <c r="D61" s="6">
        <f t="shared" si="7"/>
        <v>8.9999999999999993E-3</v>
      </c>
      <c r="E61" s="6">
        <f t="shared" si="7"/>
        <v>0.03</v>
      </c>
      <c r="F61" s="6">
        <f t="shared" si="7"/>
        <v>0.06</v>
      </c>
      <c r="G61" s="6">
        <f t="shared" si="7"/>
        <v>0.09</v>
      </c>
      <c r="H61" s="6">
        <f t="shared" si="7"/>
        <v>0.15</v>
      </c>
      <c r="I61" s="6">
        <f>I7/100*$B$14/100</f>
        <v>0.18</v>
      </c>
      <c r="J61" s="6"/>
    </row>
    <row r="62" spans="1:10" hidden="1" x14ac:dyDescent="0.4"/>
    <row r="63" spans="1:10" hidden="1" x14ac:dyDescent="0.4"/>
    <row r="64" spans="1:10" hidden="1" x14ac:dyDescent="0.4">
      <c r="A64" t="s">
        <v>13</v>
      </c>
      <c r="B64">
        <f>B55/B59*B61+B56/B59*B61*$B$48+B57/B59*B61*$B$49</f>
        <v>6.0000000000000001E-3</v>
      </c>
      <c r="C64">
        <f t="shared" ref="C64:H64" si="8">C55/C59*C61+C56/C59*C61*$B$48+C57/C59*C61*$B$49</f>
        <v>4.1246759659301323E-3</v>
      </c>
      <c r="D64">
        <f t="shared" si="8"/>
        <v>5.2038905855796031E-3</v>
      </c>
      <c r="E64">
        <f t="shared" si="8"/>
        <v>1.7113718170910546E-2</v>
      </c>
      <c r="F64">
        <f t="shared" si="8"/>
        <v>3.3030752630159164E-2</v>
      </c>
      <c r="G64">
        <f t="shared" si="8"/>
        <v>4.4800111049416995E-2</v>
      </c>
      <c r="H64">
        <f t="shared" si="8"/>
        <v>7.5352355948597502E-2</v>
      </c>
      <c r="I64">
        <f>I55/I59*I61+I56/I59*I61*$B$48+I57/I59*I61*$B$49</f>
        <v>8.46012613875263E-2</v>
      </c>
    </row>
    <row r="65" spans="1:14" hidden="1" x14ac:dyDescent="0.4">
      <c r="A65" s="8" t="s">
        <v>22</v>
      </c>
      <c r="B65" s="8">
        <f>B64*(1-$B$39/100*$B$40/100)</f>
        <v>5.79E-3</v>
      </c>
      <c r="C65" s="8">
        <f t="shared" ref="C65:I65" si="9">C64*(1-$B$39/100*$B$40/100)</f>
        <v>3.9803123071225771E-3</v>
      </c>
      <c r="D65" s="8">
        <f t="shared" si="9"/>
        <v>5.0217544150843165E-3</v>
      </c>
      <c r="E65" s="8">
        <f t="shared" si="9"/>
        <v>1.6514738034928676E-2</v>
      </c>
      <c r="F65" s="8">
        <f t="shared" si="9"/>
        <v>3.1874676288103594E-2</v>
      </c>
      <c r="G65" s="8">
        <f t="shared" si="9"/>
        <v>4.3232107162687397E-2</v>
      </c>
      <c r="H65" s="8">
        <f t="shared" si="9"/>
        <v>7.2715023490396588E-2</v>
      </c>
      <c r="I65" s="8">
        <f t="shared" si="9"/>
        <v>8.1640217238962878E-2</v>
      </c>
      <c r="J65" s="8"/>
    </row>
    <row r="66" spans="1:14" hidden="1" x14ac:dyDescent="0.4"/>
    <row r="67" spans="1:14" hidden="1" x14ac:dyDescent="0.4">
      <c r="A67" s="2" t="s">
        <v>15</v>
      </c>
      <c r="B67" s="7">
        <f>B10/100*$B$14/100</f>
        <v>5.9999999999999995E-4</v>
      </c>
      <c r="C67" s="7">
        <f t="shared" ref="C67:H67" si="10">C10/100*$B$14/100</f>
        <v>5.9999999999999995E-4</v>
      </c>
      <c r="D67" s="7">
        <f t="shared" si="10"/>
        <v>5.9999999999999995E-4</v>
      </c>
      <c r="E67" s="7">
        <f t="shared" si="10"/>
        <v>3.5999999999999999E-3</v>
      </c>
      <c r="F67" s="7">
        <f t="shared" si="10"/>
        <v>8.9999999999999993E-3</v>
      </c>
      <c r="G67" s="7">
        <f t="shared" si="10"/>
        <v>2.4E-2</v>
      </c>
      <c r="H67" s="7">
        <f t="shared" si="10"/>
        <v>4.8000000000000001E-2</v>
      </c>
      <c r="I67" s="7">
        <f>I10/100*$B$14/100</f>
        <v>6.6000000000000003E-2</v>
      </c>
      <c r="J67" s="7"/>
    </row>
    <row r="68" spans="1:14" hidden="1" x14ac:dyDescent="0.4">
      <c r="A68" s="8" t="s">
        <v>24</v>
      </c>
      <c r="B68" s="8">
        <f t="shared" ref="B68:H68" si="11">IF(B61=0,0,B67/B61)</f>
        <v>9.9999999999999992E-2</v>
      </c>
      <c r="C68" s="8">
        <f t="shared" si="11"/>
        <v>9.9999999999999992E-2</v>
      </c>
      <c r="D68" s="8">
        <f t="shared" si="11"/>
        <v>6.6666666666666666E-2</v>
      </c>
      <c r="E68" s="8">
        <f t="shared" si="11"/>
        <v>0.12</v>
      </c>
      <c r="F68" s="8">
        <f t="shared" si="11"/>
        <v>0.15</v>
      </c>
      <c r="G68" s="8">
        <f t="shared" si="11"/>
        <v>0.26666666666666666</v>
      </c>
      <c r="H68" s="8">
        <f t="shared" si="11"/>
        <v>0.32</v>
      </c>
      <c r="I68" s="8">
        <f>IF(I61=0,0,I67/I61)</f>
        <v>0.3666666666666667</v>
      </c>
      <c r="J68" s="8"/>
    </row>
    <row r="69" spans="1:14" hidden="1" x14ac:dyDescent="0.4">
      <c r="A69" s="7" t="s">
        <v>23</v>
      </c>
      <c r="B69" s="7">
        <f t="shared" ref="B69:H69" si="12">B68*B65</f>
        <v>5.7899999999999998E-4</v>
      </c>
      <c r="C69" s="7">
        <f t="shared" si="12"/>
        <v>3.980312307122577E-4</v>
      </c>
      <c r="D69" s="7">
        <f t="shared" si="12"/>
        <v>3.3478362767228774E-4</v>
      </c>
      <c r="E69" s="7">
        <f t="shared" si="12"/>
        <v>1.981768564191441E-3</v>
      </c>
      <c r="F69" s="7">
        <f t="shared" si="12"/>
        <v>4.7812014432155386E-3</v>
      </c>
      <c r="G69" s="7">
        <f t="shared" si="12"/>
        <v>1.1528561910049973E-2</v>
      </c>
      <c r="H69" s="7">
        <f t="shared" si="12"/>
        <v>2.326880751692691E-2</v>
      </c>
      <c r="I69" s="7">
        <f>I68*I65</f>
        <v>2.9934746320953057E-2</v>
      </c>
      <c r="J69" s="7"/>
    </row>
    <row r="70" spans="1:14" hidden="1" x14ac:dyDescent="0.4"/>
    <row r="71" spans="1:14" hidden="1" x14ac:dyDescent="0.4"/>
    <row r="72" spans="1:14" hidden="1" x14ac:dyDescent="0.4">
      <c r="A72" s="9" t="s">
        <v>18</v>
      </c>
      <c r="B72" s="9">
        <v>1</v>
      </c>
      <c r="C72" s="9">
        <v>1</v>
      </c>
      <c r="D72" s="9">
        <v>1</v>
      </c>
      <c r="E72" s="9">
        <v>1</v>
      </c>
      <c r="F72" s="9">
        <v>1</v>
      </c>
      <c r="G72" s="9">
        <v>2</v>
      </c>
      <c r="H72" s="9">
        <v>3</v>
      </c>
      <c r="I72" s="9">
        <v>4</v>
      </c>
      <c r="J72" s="9"/>
    </row>
    <row r="73" spans="1:14" hidden="1" x14ac:dyDescent="0.4"/>
    <row r="74" spans="1:14" hidden="1" x14ac:dyDescent="0.4">
      <c r="A74" s="8" t="s">
        <v>29</v>
      </c>
      <c r="B74" s="8">
        <f t="shared" ref="B74:I74" si="13">B18/3</f>
        <v>3</v>
      </c>
      <c r="C74" s="8">
        <f t="shared" si="13"/>
        <v>3</v>
      </c>
      <c r="D74" s="8">
        <f t="shared" si="13"/>
        <v>3</v>
      </c>
      <c r="E74" s="8">
        <f t="shared" si="13"/>
        <v>3</v>
      </c>
      <c r="F74" s="8">
        <f>F18/3</f>
        <v>3</v>
      </c>
      <c r="G74" s="8">
        <f t="shared" si="13"/>
        <v>3.3333333333333335</v>
      </c>
      <c r="H74" s="8">
        <f t="shared" si="13"/>
        <v>3.6666666666666665</v>
      </c>
      <c r="I74" s="8">
        <f t="shared" si="13"/>
        <v>4.666666666666667</v>
      </c>
      <c r="J74" s="8"/>
    </row>
    <row r="75" spans="1:14" hidden="1" x14ac:dyDescent="0.4">
      <c r="A75" s="8" t="s">
        <v>30</v>
      </c>
      <c r="B75" s="8">
        <f t="shared" ref="B75:I75" si="14">(B21-B18)/3</f>
        <v>1.6666666666666667</v>
      </c>
      <c r="C75" s="8">
        <f t="shared" si="14"/>
        <v>1.6666666666666667</v>
      </c>
      <c r="D75" s="8">
        <f t="shared" si="14"/>
        <v>1.6666666666666667</v>
      </c>
      <c r="E75" s="8">
        <f t="shared" si="14"/>
        <v>1.6666666666666667</v>
      </c>
      <c r="F75" s="8">
        <f t="shared" si="14"/>
        <v>1.6666666666666667</v>
      </c>
      <c r="G75" s="8">
        <f t="shared" si="14"/>
        <v>1.6666666666666667</v>
      </c>
      <c r="H75" s="8">
        <f t="shared" si="14"/>
        <v>2</v>
      </c>
      <c r="I75" s="8">
        <f t="shared" si="14"/>
        <v>2</v>
      </c>
      <c r="J75" s="8"/>
    </row>
    <row r="77" spans="1:14" ht="39.75" x14ac:dyDescent="0.8">
      <c r="B77" s="30" t="s">
        <v>54</v>
      </c>
      <c r="C77" s="1"/>
    </row>
    <row r="78" spans="1:14" x14ac:dyDescent="0.4">
      <c r="C78" s="18" t="s">
        <v>59</v>
      </c>
      <c r="F78" s="18"/>
      <c r="G78" s="18"/>
      <c r="H78" s="18" t="s">
        <v>79</v>
      </c>
      <c r="N78" t="s">
        <v>71</v>
      </c>
    </row>
    <row r="79" spans="1:14" x14ac:dyDescent="0.4">
      <c r="B79" t="s">
        <v>55</v>
      </c>
      <c r="C79" s="28">
        <f>J167</f>
        <v>171.10654562044033</v>
      </c>
      <c r="G79" t="s">
        <v>55</v>
      </c>
      <c r="H79" s="28">
        <f>J232</f>
        <v>7.6836326392612007</v>
      </c>
      <c r="M79" t="s">
        <v>55</v>
      </c>
      <c r="N79" s="31">
        <f>J300</f>
        <v>19727.10914942019</v>
      </c>
    </row>
    <row r="80" spans="1:14" x14ac:dyDescent="0.4">
      <c r="B80" t="s">
        <v>56</v>
      </c>
      <c r="C80" s="17">
        <f>J174</f>
        <v>781.05369826080369</v>
      </c>
      <c r="G80" t="s">
        <v>56</v>
      </c>
      <c r="H80" s="17">
        <f>J239</f>
        <v>49.09294621568592</v>
      </c>
      <c r="M80" t="s">
        <v>56</v>
      </c>
      <c r="N80" s="32">
        <f>J307</f>
        <v>71393.70746927835</v>
      </c>
    </row>
    <row r="81" spans="1:67" x14ac:dyDescent="0.4">
      <c r="B81" t="s">
        <v>61</v>
      </c>
      <c r="C81" s="24">
        <f>J181</f>
        <v>3047.3303543032589</v>
      </c>
      <c r="G81" t="s">
        <v>61</v>
      </c>
      <c r="H81" s="24">
        <f>J246</f>
        <v>207.14876477806621</v>
      </c>
      <c r="M81" t="s">
        <v>61</v>
      </c>
      <c r="N81" s="33">
        <f>J314</f>
        <v>273156.77640867769</v>
      </c>
    </row>
    <row r="82" spans="1:67" x14ac:dyDescent="0.4">
      <c r="B82" t="s">
        <v>62</v>
      </c>
      <c r="C82" s="26">
        <f>J188</f>
        <v>11691.916044571703</v>
      </c>
      <c r="G82" t="s">
        <v>62</v>
      </c>
      <c r="H82" s="26">
        <f>J253</f>
        <v>803.7236960315945</v>
      </c>
      <c r="M82" t="s">
        <v>62</v>
      </c>
      <c r="N82" s="34">
        <f>J321</f>
        <v>1046192.4450393532</v>
      </c>
    </row>
    <row r="84" spans="1:67" x14ac:dyDescent="0.4">
      <c r="C84" t="s">
        <v>69</v>
      </c>
    </row>
    <row r="85" spans="1:67" x14ac:dyDescent="0.4">
      <c r="B85" t="s">
        <v>55</v>
      </c>
      <c r="C85" s="29">
        <f>C79*2.5</f>
        <v>427.76636405110082</v>
      </c>
    </row>
    <row r="86" spans="1:67" x14ac:dyDescent="0.4">
      <c r="B86" t="s">
        <v>56</v>
      </c>
      <c r="C86" s="22">
        <f>C80*2.5</f>
        <v>1952.6342456520092</v>
      </c>
    </row>
    <row r="87" spans="1:67" x14ac:dyDescent="0.4">
      <c r="B87" t="s">
        <v>61</v>
      </c>
      <c r="C87" s="25">
        <f>C81*2.5</f>
        <v>7618.3258857581477</v>
      </c>
    </row>
    <row r="88" spans="1:67" x14ac:dyDescent="0.4">
      <c r="B88" t="s">
        <v>62</v>
      </c>
      <c r="C88" s="27">
        <f>C82*2.5</f>
        <v>29229.790111429254</v>
      </c>
    </row>
    <row r="90" spans="1:67" x14ac:dyDescent="0.4">
      <c r="C90" t="s">
        <v>70</v>
      </c>
    </row>
    <row r="91" spans="1:67" x14ac:dyDescent="0.4">
      <c r="B91" t="s">
        <v>55</v>
      </c>
      <c r="C91" s="29">
        <f>C79*4</f>
        <v>684.42618248176132</v>
      </c>
    </row>
    <row r="92" spans="1:67" x14ac:dyDescent="0.4">
      <c r="B92" t="s">
        <v>56</v>
      </c>
      <c r="C92" s="22">
        <f>C80*4</f>
        <v>3124.2147930432147</v>
      </c>
    </row>
    <row r="93" spans="1:67" x14ac:dyDescent="0.4">
      <c r="B93" t="s">
        <v>61</v>
      </c>
      <c r="C93" s="25">
        <f>C81*4</f>
        <v>12189.321417213036</v>
      </c>
    </row>
    <row r="94" spans="1:67" x14ac:dyDescent="0.4">
      <c r="B94" t="s">
        <v>62</v>
      </c>
      <c r="C94" s="27">
        <f>C82*4</f>
        <v>46767.66417828681</v>
      </c>
    </row>
    <row r="96" spans="1:67" hidden="1" x14ac:dyDescent="0.4">
      <c r="A96" s="9" t="s">
        <v>46</v>
      </c>
      <c r="B96" s="9"/>
      <c r="C96" s="9"/>
      <c r="D96" s="9"/>
      <c r="E96" s="9"/>
      <c r="F96" s="9"/>
      <c r="G96" s="9"/>
      <c r="H96" s="9"/>
      <c r="I96" s="9"/>
      <c r="J96" s="9"/>
      <c r="M96" t="s">
        <v>49</v>
      </c>
      <c r="V96" t="s">
        <v>40</v>
      </c>
      <c r="AE96" t="s">
        <v>41</v>
      </c>
      <c r="AN96" t="s">
        <v>42</v>
      </c>
      <c r="AW96" t="s">
        <v>43</v>
      </c>
      <c r="BF96" t="s">
        <v>44</v>
      </c>
      <c r="BO96" t="s">
        <v>45</v>
      </c>
    </row>
    <row r="97" spans="1:74" hidden="1" x14ac:dyDescent="0.4">
      <c r="A97" s="9"/>
      <c r="B97" s="9" t="s">
        <v>25</v>
      </c>
      <c r="C97" s="9" t="s">
        <v>0</v>
      </c>
      <c r="D97" s="9" t="s">
        <v>1</v>
      </c>
      <c r="E97" s="9" t="s">
        <v>2</v>
      </c>
      <c r="F97" s="9" t="s">
        <v>3</v>
      </c>
      <c r="G97" s="9" t="s">
        <v>4</v>
      </c>
      <c r="H97" s="9" t="s">
        <v>5</v>
      </c>
      <c r="I97" s="9" t="s">
        <v>17</v>
      </c>
      <c r="J97" s="9" t="s">
        <v>47</v>
      </c>
      <c r="M97" t="s">
        <v>32</v>
      </c>
      <c r="N97" t="s">
        <v>33</v>
      </c>
      <c r="O97" t="s">
        <v>34</v>
      </c>
      <c r="P97" t="s">
        <v>35</v>
      </c>
      <c r="Q97" t="s">
        <v>36</v>
      </c>
      <c r="R97" t="s">
        <v>37</v>
      </c>
      <c r="S97" t="s">
        <v>38</v>
      </c>
      <c r="T97" t="s">
        <v>39</v>
      </c>
      <c r="V97" t="s">
        <v>32</v>
      </c>
      <c r="W97" t="s">
        <v>33</v>
      </c>
      <c r="X97" t="s">
        <v>34</v>
      </c>
      <c r="Y97" t="s">
        <v>35</v>
      </c>
      <c r="Z97" t="s">
        <v>36</v>
      </c>
      <c r="AA97" t="s">
        <v>37</v>
      </c>
      <c r="AB97" t="s">
        <v>38</v>
      </c>
      <c r="AC97" t="s">
        <v>39</v>
      </c>
      <c r="AE97" t="s">
        <v>32</v>
      </c>
      <c r="AF97" t="s">
        <v>33</v>
      </c>
      <c r="AG97" t="s">
        <v>34</v>
      </c>
      <c r="AH97" t="s">
        <v>35</v>
      </c>
      <c r="AI97" t="s">
        <v>36</v>
      </c>
      <c r="AJ97" t="s">
        <v>37</v>
      </c>
      <c r="AK97" t="s">
        <v>38</v>
      </c>
      <c r="AL97" t="s">
        <v>39</v>
      </c>
      <c r="AN97" t="s">
        <v>32</v>
      </c>
      <c r="AO97" t="s">
        <v>33</v>
      </c>
      <c r="AP97" t="s">
        <v>34</v>
      </c>
      <c r="AQ97" t="s">
        <v>35</v>
      </c>
      <c r="AR97" t="s">
        <v>36</v>
      </c>
      <c r="AS97" t="s">
        <v>37</v>
      </c>
      <c r="AT97" t="s">
        <v>38</v>
      </c>
      <c r="AU97" t="s">
        <v>39</v>
      </c>
      <c r="AW97" t="s">
        <v>32</v>
      </c>
      <c r="AX97" t="s">
        <v>33</v>
      </c>
      <c r="AY97" t="s">
        <v>34</v>
      </c>
      <c r="AZ97" t="s">
        <v>35</v>
      </c>
      <c r="BA97" t="s">
        <v>36</v>
      </c>
      <c r="BB97" t="s">
        <v>37</v>
      </c>
      <c r="BC97" t="s">
        <v>38</v>
      </c>
      <c r="BD97" t="s">
        <v>39</v>
      </c>
      <c r="BF97" t="s">
        <v>32</v>
      </c>
      <c r="BG97" t="s">
        <v>33</v>
      </c>
      <c r="BH97" t="s">
        <v>34</v>
      </c>
      <c r="BI97" t="s">
        <v>35</v>
      </c>
      <c r="BJ97" t="s">
        <v>36</v>
      </c>
      <c r="BK97" t="s">
        <v>37</v>
      </c>
      <c r="BL97" t="s">
        <v>38</v>
      </c>
      <c r="BM97" t="s">
        <v>39</v>
      </c>
      <c r="BO97" t="s">
        <v>32</v>
      </c>
      <c r="BP97" t="s">
        <v>33</v>
      </c>
      <c r="BQ97" t="s">
        <v>34</v>
      </c>
      <c r="BR97" t="s">
        <v>35</v>
      </c>
      <c r="BS97" t="s">
        <v>36</v>
      </c>
      <c r="BT97" t="s">
        <v>37</v>
      </c>
      <c r="BU97" t="s">
        <v>38</v>
      </c>
      <c r="BV97" t="s">
        <v>39</v>
      </c>
    </row>
    <row r="98" spans="1:74" hidden="1" x14ac:dyDescent="0.4">
      <c r="A98" s="9">
        <v>0</v>
      </c>
      <c r="B98" s="16">
        <f>M98</f>
        <v>91.857142857142861</v>
      </c>
      <c r="C98" s="16">
        <f t="shared" ref="C98:C129" si="15">N98</f>
        <v>254.85714285714286</v>
      </c>
      <c r="D98" s="16">
        <f t="shared" ref="D98:D129" si="16">O98</f>
        <v>350.28571428571428</v>
      </c>
      <c r="E98" s="16">
        <f t="shared" ref="E98:E129" si="17">P98</f>
        <v>156.42857142857142</v>
      </c>
      <c r="F98" s="16">
        <f t="shared" ref="F98:F129" si="18">Q98</f>
        <v>162.57142857142858</v>
      </c>
      <c r="G98" s="16">
        <f t="shared" ref="G98:G129" si="19">R98</f>
        <v>113.85714285714286</v>
      </c>
      <c r="H98" s="16">
        <f t="shared" ref="H98:H129" si="20">S98</f>
        <v>49.285714285714285</v>
      </c>
      <c r="I98" s="16">
        <f t="shared" ref="I98:I129" si="21">T98</f>
        <v>61.714285714285715</v>
      </c>
      <c r="J98" s="16">
        <f>SUM(B98:I98)</f>
        <v>1240.8571428571429</v>
      </c>
      <c r="L98">
        <v>0</v>
      </c>
      <c r="M98">
        <f t="shared" ref="M98:T98" si="22">B3</f>
        <v>91.857142857142861</v>
      </c>
      <c r="N98">
        <f t="shared" si="22"/>
        <v>254.85714285714286</v>
      </c>
      <c r="O98">
        <f t="shared" si="22"/>
        <v>350.28571428571428</v>
      </c>
      <c r="P98">
        <f t="shared" si="22"/>
        <v>156.42857142857142</v>
      </c>
      <c r="Q98">
        <f t="shared" si="22"/>
        <v>162.57142857142858</v>
      </c>
      <c r="R98">
        <f t="shared" si="22"/>
        <v>113.85714285714286</v>
      </c>
      <c r="S98">
        <f t="shared" si="22"/>
        <v>49.285714285714285</v>
      </c>
      <c r="T98">
        <f t="shared" si="22"/>
        <v>61.714285714285715</v>
      </c>
      <c r="V98">
        <v>0</v>
      </c>
      <c r="W98">
        <v>0</v>
      </c>
      <c r="X98">
        <v>0</v>
      </c>
      <c r="Y98">
        <v>0</v>
      </c>
      <c r="Z98">
        <v>0</v>
      </c>
      <c r="AA98">
        <f>($B$27-$B$28*2/3)/9*4</f>
        <v>22.814814814814817</v>
      </c>
      <c r="AB98">
        <v>0</v>
      </c>
      <c r="AC98">
        <v>0</v>
      </c>
      <c r="AE98">
        <v>0</v>
      </c>
      <c r="AF98">
        <v>0</v>
      </c>
      <c r="AG98">
        <v>0</v>
      </c>
      <c r="AH98">
        <v>0</v>
      </c>
      <c r="AI98">
        <v>0</v>
      </c>
      <c r="AJ98">
        <f>($B$27-$B$28*2/3)/9*3</f>
        <v>17.111111111111114</v>
      </c>
      <c r="AK98">
        <v>0</v>
      </c>
      <c r="AL98">
        <v>0</v>
      </c>
      <c r="AW98">
        <v>0</v>
      </c>
      <c r="AX98">
        <v>0</v>
      </c>
      <c r="AY98">
        <v>0</v>
      </c>
      <c r="AZ98">
        <v>0</v>
      </c>
      <c r="BA98">
        <v>0</v>
      </c>
      <c r="BB98">
        <f>$B$28/18*5</f>
        <v>0.27777777777777779</v>
      </c>
      <c r="BC98">
        <v>0</v>
      </c>
      <c r="BD98">
        <v>0</v>
      </c>
      <c r="BF98">
        <v>0</v>
      </c>
      <c r="BG98">
        <v>0</v>
      </c>
      <c r="BH98">
        <v>0</v>
      </c>
      <c r="BI98">
        <v>0</v>
      </c>
      <c r="BJ98">
        <v>0</v>
      </c>
      <c r="BK98">
        <f>$B$28/18*4</f>
        <v>0.22222222222222221</v>
      </c>
      <c r="BL98">
        <v>0</v>
      </c>
      <c r="BM98">
        <v>0</v>
      </c>
      <c r="BO98">
        <v>0</v>
      </c>
      <c r="BP98">
        <v>0</v>
      </c>
      <c r="BQ98">
        <v>0</v>
      </c>
      <c r="BR98">
        <v>0</v>
      </c>
      <c r="BS98">
        <v>0</v>
      </c>
      <c r="BT98">
        <f>$B$28/18*3</f>
        <v>0.16666666666666666</v>
      </c>
      <c r="BU98">
        <v>0</v>
      </c>
      <c r="BV98">
        <v>0</v>
      </c>
    </row>
    <row r="99" spans="1:74" hidden="1" x14ac:dyDescent="0.4">
      <c r="A99" s="9">
        <v>1</v>
      </c>
      <c r="B99" s="16">
        <f t="shared" ref="B99:B129" si="23">M99</f>
        <v>111.28254351091792</v>
      </c>
      <c r="C99" s="16">
        <f t="shared" si="15"/>
        <v>308.75281123402419</v>
      </c>
      <c r="D99" s="16">
        <f t="shared" si="16"/>
        <v>424.36204772748169</v>
      </c>
      <c r="E99" s="16">
        <f t="shared" si="17"/>
        <v>189.50915263523345</v>
      </c>
      <c r="F99" s="16">
        <f t="shared" si="18"/>
        <v>196.95106456520156</v>
      </c>
      <c r="G99" s="16">
        <f t="shared" si="19"/>
        <v>137.93497228336173</v>
      </c>
      <c r="H99" s="16">
        <f t="shared" si="20"/>
        <v>59.708363159046158</v>
      </c>
      <c r="I99" s="16">
        <f t="shared" si="21"/>
        <v>74.765254738283886</v>
      </c>
      <c r="J99" s="16">
        <f t="shared" ref="J99:J158" si="24">SUM(B99:I99)</f>
        <v>1503.2662098535504</v>
      </c>
      <c r="L99">
        <v>1</v>
      </c>
      <c r="M99">
        <f t="shared" ref="M99:M128" si="25">M98*$B$45</f>
        <v>111.28254351091792</v>
      </c>
      <c r="N99">
        <f t="shared" ref="N99:N128" si="26">N98*$B$45</f>
        <v>308.75281123402419</v>
      </c>
      <c r="O99">
        <f t="shared" ref="O99:O128" si="27">O98*$B$45</f>
        <v>424.36204772748169</v>
      </c>
      <c r="P99">
        <f t="shared" ref="P99:P128" si="28">P98*$B$45</f>
        <v>189.50915263523345</v>
      </c>
      <c r="Q99">
        <f t="shared" ref="Q99:Q128" si="29">Q98*$B$45</f>
        <v>196.95106456520156</v>
      </c>
      <c r="R99">
        <f t="shared" ref="R99:R128" si="30">R98*$B$45</f>
        <v>137.93497228336173</v>
      </c>
      <c r="S99">
        <f t="shared" ref="S99:S128" si="31">S98*$B$45</f>
        <v>59.708363159046158</v>
      </c>
      <c r="T99">
        <f t="shared" ref="T99:T128" si="32">T98*$B$45</f>
        <v>74.765254738283886</v>
      </c>
      <c r="V99">
        <f t="shared" ref="V99:AC99" si="33">IF(V98+M98*B$65-V98/B$74&lt;0,0,V98+M98*B$65-V98/B$74)</f>
        <v>0.53185285714285713</v>
      </c>
      <c r="W99">
        <f t="shared" si="33"/>
        <v>1.0144110222723826</v>
      </c>
      <c r="X99">
        <f t="shared" si="33"/>
        <v>1.7590488322552491</v>
      </c>
      <c r="Y99">
        <f t="shared" si="33"/>
        <v>2.5833768783209856</v>
      </c>
      <c r="Z99">
        <f t="shared" si="33"/>
        <v>5.1819116594088417</v>
      </c>
      <c r="AA99">
        <f t="shared" si="33"/>
        <v>20.892654571607782</v>
      </c>
      <c r="AB99">
        <f t="shared" si="33"/>
        <v>3.5838118720266889</v>
      </c>
      <c r="AC99">
        <f t="shared" si="33"/>
        <v>5.0383676924617093</v>
      </c>
      <c r="AE99">
        <f t="shared" ref="AE99:AL99" si="34">IF(AE98+V98/B$74-AE98/B$74&lt;0,0,AE98+V98/B$74-AE98/B$74)</f>
        <v>0</v>
      </c>
      <c r="AF99">
        <f t="shared" si="34"/>
        <v>0</v>
      </c>
      <c r="AG99">
        <f t="shared" si="34"/>
        <v>0</v>
      </c>
      <c r="AH99">
        <f t="shared" si="34"/>
        <v>0</v>
      </c>
      <c r="AI99">
        <f t="shared" si="34"/>
        <v>0</v>
      </c>
      <c r="AJ99">
        <f t="shared" si="34"/>
        <v>18.822222222222226</v>
      </c>
      <c r="AK99">
        <f t="shared" si="34"/>
        <v>0</v>
      </c>
      <c r="AL99">
        <f t="shared" si="34"/>
        <v>0</v>
      </c>
      <c r="AW99">
        <f>IF(AW98+AN222/B$74-AW98/B$75&lt;0,0,AW98+AN222/B$74-AW98/B$75)</f>
        <v>0</v>
      </c>
      <c r="AX99">
        <f t="shared" ref="AX99:BD99" si="35">IF(AX98+AO222/C$74-AX98/C$75&lt;0,0,AX98+AO222/C$74-AX98/C$75)</f>
        <v>0</v>
      </c>
      <c r="AY99">
        <f t="shared" si="35"/>
        <v>0</v>
      </c>
      <c r="AZ99">
        <f t="shared" si="35"/>
        <v>0</v>
      </c>
      <c r="BA99">
        <f t="shared" si="35"/>
        <v>0</v>
      </c>
      <c r="BB99">
        <f t="shared" si="35"/>
        <v>0.21111111111111111</v>
      </c>
      <c r="BC99">
        <f t="shared" si="35"/>
        <v>0</v>
      </c>
      <c r="BD99">
        <f t="shared" si="35"/>
        <v>0</v>
      </c>
      <c r="BF99">
        <f>IF(BF98+AW98/B$75-BF98/B$75&lt;0,0,BF98+AW98/B$75-BF98/B$75)</f>
        <v>0</v>
      </c>
      <c r="BG99">
        <f t="shared" ref="BG99:BM114" si="36">IF(BG98+AX98/C$75-BG98/C$75&lt;0,0,BG98+AX98/C$75-BG98/C$75)</f>
        <v>0</v>
      </c>
      <c r="BH99">
        <f t="shared" si="36"/>
        <v>0</v>
      </c>
      <c r="BI99">
        <f t="shared" si="36"/>
        <v>0</v>
      </c>
      <c r="BJ99">
        <f t="shared" si="36"/>
        <v>0</v>
      </c>
      <c r="BK99">
        <f t="shared" si="36"/>
        <v>0.25555555555555554</v>
      </c>
      <c r="BL99">
        <f t="shared" si="36"/>
        <v>0</v>
      </c>
      <c r="BM99">
        <f t="shared" si="36"/>
        <v>0</v>
      </c>
      <c r="BO99">
        <f>IF(BO98+BF98/B$75-BO98/B$75&lt;0,0,BO98+BF98/B$75-BO98/B$75)</f>
        <v>0</v>
      </c>
      <c r="BP99">
        <f t="shared" ref="BP99:BV114" si="37">IF(BP98+BG98/C$75-BP98/C$75&lt;0,0,BP98+BG98/C$75-BP98/C$75)</f>
        <v>0</v>
      </c>
      <c r="BQ99">
        <f t="shared" si="37"/>
        <v>0</v>
      </c>
      <c r="BR99">
        <f t="shared" si="37"/>
        <v>0</v>
      </c>
      <c r="BS99">
        <f t="shared" si="37"/>
        <v>0</v>
      </c>
      <c r="BT99">
        <f t="shared" si="37"/>
        <v>0.2</v>
      </c>
      <c r="BU99">
        <f t="shared" si="37"/>
        <v>0</v>
      </c>
      <c r="BV99">
        <f t="shared" si="37"/>
        <v>0</v>
      </c>
    </row>
    <row r="100" spans="1:74" hidden="1" x14ac:dyDescent="0.4">
      <c r="A100" s="9">
        <v>2</v>
      </c>
      <c r="B100" s="16">
        <f t="shared" si="23"/>
        <v>134.81591202459623</v>
      </c>
      <c r="C100" s="16">
        <f t="shared" si="15"/>
        <v>374.04601407757337</v>
      </c>
      <c r="D100" s="16">
        <f t="shared" si="16"/>
        <v>514.10360230841366</v>
      </c>
      <c r="E100" s="16">
        <f t="shared" si="17"/>
        <v>229.58541783348812</v>
      </c>
      <c r="F100" s="16">
        <f t="shared" si="18"/>
        <v>238.60110090822789</v>
      </c>
      <c r="G100" s="16">
        <f t="shared" si="19"/>
        <v>167.10463745505942</v>
      </c>
      <c r="H100" s="16">
        <f t="shared" si="20"/>
        <v>72.335131646167497</v>
      </c>
      <c r="I100" s="16">
        <f t="shared" si="21"/>
        <v>90.576164843896692</v>
      </c>
      <c r="J100" s="16">
        <f t="shared" si="24"/>
        <v>1821.1679810974231</v>
      </c>
      <c r="L100">
        <v>2</v>
      </c>
      <c r="M100">
        <f t="shared" si="25"/>
        <v>134.81591202459623</v>
      </c>
      <c r="N100">
        <f t="shared" si="26"/>
        <v>374.04601407757337</v>
      </c>
      <c r="O100">
        <f t="shared" si="27"/>
        <v>514.10360230841366</v>
      </c>
      <c r="P100">
        <f t="shared" si="28"/>
        <v>229.58541783348812</v>
      </c>
      <c r="Q100">
        <f t="shared" si="29"/>
        <v>238.60110090822789</v>
      </c>
      <c r="R100">
        <f t="shared" si="30"/>
        <v>167.10463745505942</v>
      </c>
      <c r="S100">
        <f t="shared" si="31"/>
        <v>72.335131646167497</v>
      </c>
      <c r="T100">
        <f t="shared" si="32"/>
        <v>90.576164843896692</v>
      </c>
      <c r="V100">
        <f t="shared" ref="V100:V158" si="38">IF(V99+M99*B$65-V99/B$74&lt;0,0,V99+M99*B$65-V99/B$74)</f>
        <v>0.99889449835678612</v>
      </c>
      <c r="W100">
        <f t="shared" ref="W100:W158" si="39">IF(W99+N99*C$65-W99/C$74&lt;0,0,W99+N99*C$65-W99/C$74)</f>
        <v>1.9052066292617356</v>
      </c>
      <c r="X100">
        <f t="shared" ref="X100:X158" si="40">IF(X99+O99*D$65-X99/D$74&lt;0,0,X99+O99*D$65-X99/D$74)</f>
        <v>3.3037412082732018</v>
      </c>
      <c r="Y100">
        <f t="shared" ref="Y100:Y158" si="41">IF(Y99+P99*E$65-Y99/E$74&lt;0,0,Y99+P99*E$65-Y99/E$74)</f>
        <v>4.8519452632061846</v>
      </c>
      <c r="Z100">
        <f t="shared" ref="Z100:Z158" si="42">IF(Z99+Q99*F$65-Z99/F$74&lt;0,0,Z99+Q99*F$65-Z99/F$74)</f>
        <v>9.7323592005524198</v>
      </c>
      <c r="AA100">
        <f t="shared" ref="AA100:AA158" si="43">IF(AA99+R99*G$65-AA99/G$74&lt;0,0,AA99+R99*G$65-AA99/G$74)</f>
        <v>20.58807770336206</v>
      </c>
      <c r="AB100">
        <f t="shared" ref="AB100:AB158" si="44">IF(AB99+S99*H$65-AB99/H$74&lt;0,0,AB99+S99*H$65-AB99/H$74)</f>
        <v>6.9481036638844005</v>
      </c>
      <c r="AC100">
        <f t="shared" ref="AC100:AC158" si="45">IF(AC99+T99*I$65-AC99/I$74&lt;0,0,AC99+T99*I$65-AC99/I$74)</f>
        <v>10.062569111408381</v>
      </c>
      <c r="AE100">
        <f t="shared" ref="AE100:AE158" si="46">IF(AE99+V99/B$74-AE99/B$74&lt;0,0,AE99+V99/B$74-AE99/B$74)</f>
        <v>0.1772842857142857</v>
      </c>
      <c r="AF100">
        <f t="shared" ref="AF100:AF158" si="47">IF(AF99+W99/C$74-AF99/C$74&lt;0,0,AF99+W99/C$74-AF99/C$74)</f>
        <v>0.3381370074241275</v>
      </c>
      <c r="AG100">
        <f t="shared" ref="AG100:AG158" si="48">IF(AG99+X99/D$74-AG99/D$74&lt;0,0,AG99+X99/D$74-AG99/D$74)</f>
        <v>0.58634961075174974</v>
      </c>
      <c r="AH100">
        <f t="shared" ref="AH100:AH158" si="49">IF(AH99+Y99/E$74-AH99/E$74&lt;0,0,AH99+Y99/E$74-AH99/E$74)</f>
        <v>0.86112562610699517</v>
      </c>
      <c r="AI100">
        <f t="shared" ref="AI100:AI158" si="50">IF(AI99+Z99/F$74-AI99/F$74&lt;0,0,AI99+Z99/F$74-AI99/F$74)</f>
        <v>1.727303886469614</v>
      </c>
      <c r="AJ100">
        <f t="shared" ref="AJ100:AJ158" si="51">IF(AJ99+AA99/G$74-AJ99/G$74&lt;0,0,AJ99+AA99/G$74-AJ99/G$74)</f>
        <v>19.443351927037892</v>
      </c>
      <c r="AK100">
        <f t="shared" ref="AK100:AK158" si="52">IF(AK99+AB99/H$74-AK99/H$74&lt;0,0,AK99+AB99/H$74-AK99/H$74)</f>
        <v>0.97740323782546068</v>
      </c>
      <c r="AL100">
        <f t="shared" ref="AL100:AL158" si="53">IF(AL99+AC99/I$74-AL99/I$74&lt;0,0,AL99+AC99/I$74-AL99/I$74)</f>
        <v>1.0796502198132234</v>
      </c>
      <c r="AW100">
        <f t="shared" ref="AW100:BD100" si="54">IF(AW99+AN223/B$74-AW99/B$75&lt;0,0,AW99+AN223/B$74-AW99/B$75)</f>
        <v>0</v>
      </c>
      <c r="AX100">
        <f t="shared" si="54"/>
        <v>0</v>
      </c>
      <c r="AY100">
        <f t="shared" si="54"/>
        <v>0</v>
      </c>
      <c r="AZ100">
        <f t="shared" si="54"/>
        <v>0</v>
      </c>
      <c r="BA100">
        <f t="shared" si="54"/>
        <v>0</v>
      </c>
      <c r="BB100">
        <f t="shared" si="54"/>
        <v>0.56511111111111112</v>
      </c>
      <c r="BC100">
        <f t="shared" si="54"/>
        <v>0</v>
      </c>
      <c r="BD100">
        <f t="shared" si="54"/>
        <v>0</v>
      </c>
      <c r="BF100">
        <f t="shared" ref="BF100:BF158" si="55">IF(BF99+AW99/B$75-BF99/B$75&lt;0,0,BF99+AW99/B$75-BF99/B$75)</f>
        <v>0</v>
      </c>
      <c r="BG100">
        <f t="shared" si="36"/>
        <v>0</v>
      </c>
      <c r="BH100">
        <f t="shared" si="36"/>
        <v>0</v>
      </c>
      <c r="BI100">
        <f t="shared" si="36"/>
        <v>0</v>
      </c>
      <c r="BJ100">
        <f t="shared" si="36"/>
        <v>0</v>
      </c>
      <c r="BK100">
        <f t="shared" si="36"/>
        <v>0.22888888888888886</v>
      </c>
      <c r="BL100">
        <f t="shared" si="36"/>
        <v>0</v>
      </c>
      <c r="BM100">
        <f t="shared" si="36"/>
        <v>0</v>
      </c>
      <c r="BO100">
        <f t="shared" ref="BO100:BO158" si="56">IF(BO99+BF99/B$75-BO99/B$75&lt;0,0,BO99+BF99/B$75-BO99/B$75)</f>
        <v>0</v>
      </c>
      <c r="BP100">
        <f t="shared" si="37"/>
        <v>0</v>
      </c>
      <c r="BQ100">
        <f t="shared" si="37"/>
        <v>0</v>
      </c>
      <c r="BR100">
        <f t="shared" si="37"/>
        <v>0</v>
      </c>
      <c r="BS100">
        <f t="shared" si="37"/>
        <v>0</v>
      </c>
      <c r="BT100">
        <f t="shared" si="37"/>
        <v>0.23333333333333334</v>
      </c>
      <c r="BU100">
        <f t="shared" si="37"/>
        <v>0</v>
      </c>
      <c r="BV100">
        <f t="shared" si="37"/>
        <v>0</v>
      </c>
    </row>
    <row r="101" spans="1:74" hidden="1" x14ac:dyDescent="0.4">
      <c r="A101" s="9">
        <v>3</v>
      </c>
      <c r="B101" s="16">
        <f t="shared" si="23"/>
        <v>163.32597693761818</v>
      </c>
      <c r="C101" s="16">
        <f t="shared" si="15"/>
        <v>453.14703399177421</v>
      </c>
      <c r="D101" s="16">
        <f t="shared" si="16"/>
        <v>622.82316555371665</v>
      </c>
      <c r="E101" s="16">
        <f t="shared" si="17"/>
        <v>278.13677254539954</v>
      </c>
      <c r="F101" s="16">
        <f t="shared" si="18"/>
        <v>289.0590384992372</v>
      </c>
      <c r="G101" s="16">
        <f t="shared" si="19"/>
        <v>202.44292942345521</v>
      </c>
      <c r="H101" s="16">
        <f t="shared" si="20"/>
        <v>87.632133815673825</v>
      </c>
      <c r="I101" s="16">
        <f t="shared" si="21"/>
        <v>109.73067190832201</v>
      </c>
      <c r="J101" s="16">
        <f t="shared" si="24"/>
        <v>2206.2977226751968</v>
      </c>
      <c r="L101">
        <v>3</v>
      </c>
      <c r="M101">
        <f t="shared" si="25"/>
        <v>163.32597693761818</v>
      </c>
      <c r="N101">
        <f t="shared" si="26"/>
        <v>453.14703399177421</v>
      </c>
      <c r="O101">
        <f t="shared" si="27"/>
        <v>622.82316555371665</v>
      </c>
      <c r="P101">
        <f t="shared" si="28"/>
        <v>278.13677254539954</v>
      </c>
      <c r="Q101">
        <f t="shared" si="29"/>
        <v>289.0590384992372</v>
      </c>
      <c r="R101">
        <f t="shared" si="30"/>
        <v>202.44292942345521</v>
      </c>
      <c r="S101">
        <f t="shared" si="31"/>
        <v>87.632133815673825</v>
      </c>
      <c r="T101">
        <f t="shared" si="32"/>
        <v>109.73067190832201</v>
      </c>
      <c r="V101">
        <f t="shared" si="38"/>
        <v>1.4465137961936028</v>
      </c>
      <c r="W101">
        <f t="shared" si="39"/>
        <v>2.7589577061042672</v>
      </c>
      <c r="X101">
        <f t="shared" si="40"/>
        <v>4.7841961735518295</v>
      </c>
      <c r="Y101">
        <f t="shared" si="41"/>
        <v>7.0261732076304879</v>
      </c>
      <c r="Z101">
        <f t="shared" si="42"/>
        <v>14.093572320469852</v>
      </c>
      <c r="AA101">
        <f t="shared" si="43"/>
        <v>21.635939986192597</v>
      </c>
      <c r="AB101">
        <f t="shared" si="44"/>
        <v>10.313017097838836</v>
      </c>
      <c r="AC101">
        <f t="shared" si="45"/>
        <v>15.300962076348709</v>
      </c>
      <c r="AE101">
        <f t="shared" si="46"/>
        <v>0.45115435659511915</v>
      </c>
      <c r="AF101">
        <f t="shared" si="47"/>
        <v>0.86049354803666345</v>
      </c>
      <c r="AG101">
        <f t="shared" si="48"/>
        <v>1.492146809925567</v>
      </c>
      <c r="AH101">
        <f t="shared" si="49"/>
        <v>2.1913988384733916</v>
      </c>
      <c r="AI101">
        <f t="shared" si="50"/>
        <v>4.3956556578305488</v>
      </c>
      <c r="AJ101">
        <f t="shared" si="51"/>
        <v>19.786769659935139</v>
      </c>
      <c r="AK101">
        <f t="shared" si="52"/>
        <v>2.6057760812960806</v>
      </c>
      <c r="AL101">
        <f t="shared" si="53"/>
        <v>3.0045614108693286</v>
      </c>
      <c r="AW101">
        <f t="shared" ref="AW101:BD101" si="57">IF(AW100+AN224/B$74-AW100/B$75&lt;0,0,AW100+AN224/B$74-AW100/B$75)</f>
        <v>0</v>
      </c>
      <c r="AX101">
        <f t="shared" si="57"/>
        <v>0</v>
      </c>
      <c r="AY101">
        <f t="shared" si="57"/>
        <v>0</v>
      </c>
      <c r="AZ101">
        <f t="shared" si="57"/>
        <v>0</v>
      </c>
      <c r="BA101">
        <f t="shared" si="57"/>
        <v>0</v>
      </c>
      <c r="BB101">
        <f t="shared" si="57"/>
        <v>1.0142444444444445</v>
      </c>
      <c r="BC101">
        <f t="shared" si="57"/>
        <v>0</v>
      </c>
      <c r="BD101">
        <f t="shared" si="57"/>
        <v>0</v>
      </c>
      <c r="BF101">
        <f t="shared" si="55"/>
        <v>0</v>
      </c>
      <c r="BG101">
        <f t="shared" si="36"/>
        <v>0</v>
      </c>
      <c r="BH101">
        <f t="shared" si="36"/>
        <v>0</v>
      </c>
      <c r="BI101">
        <f t="shared" si="36"/>
        <v>0</v>
      </c>
      <c r="BJ101">
        <f t="shared" si="36"/>
        <v>0</v>
      </c>
      <c r="BK101">
        <f t="shared" si="36"/>
        <v>0.43062222222222224</v>
      </c>
      <c r="BL101">
        <f t="shared" si="36"/>
        <v>0</v>
      </c>
      <c r="BM101">
        <f t="shared" si="36"/>
        <v>0</v>
      </c>
      <c r="BO101">
        <f t="shared" si="56"/>
        <v>0</v>
      </c>
      <c r="BP101">
        <f t="shared" si="37"/>
        <v>0</v>
      </c>
      <c r="BQ101">
        <f t="shared" si="37"/>
        <v>0</v>
      </c>
      <c r="BR101">
        <f t="shared" si="37"/>
        <v>0</v>
      </c>
      <c r="BS101">
        <f t="shared" si="37"/>
        <v>0</v>
      </c>
      <c r="BT101">
        <f t="shared" si="37"/>
        <v>0.23066666666666666</v>
      </c>
      <c r="BU101">
        <f t="shared" si="37"/>
        <v>0</v>
      </c>
      <c r="BV101">
        <f t="shared" si="37"/>
        <v>0</v>
      </c>
    </row>
    <row r="102" spans="1:74" hidden="1" x14ac:dyDescent="0.4">
      <c r="A102" s="9">
        <v>4</v>
      </c>
      <c r="B102" s="16">
        <f t="shared" si="23"/>
        <v>197.86518031907573</v>
      </c>
      <c r="C102" s="16">
        <f t="shared" si="15"/>
        <v>548.97586576863307</v>
      </c>
      <c r="D102" s="16">
        <f t="shared" si="16"/>
        <v>754.53409353401833</v>
      </c>
      <c r="E102" s="16">
        <f t="shared" si="17"/>
        <v>336.95547814834828</v>
      </c>
      <c r="F102" s="16">
        <f t="shared" si="18"/>
        <v>350.18751975600037</v>
      </c>
      <c r="G102" s="16">
        <f t="shared" si="19"/>
        <v>245.25435258834119</v>
      </c>
      <c r="H102" s="16">
        <f t="shared" si="20"/>
        <v>106.16405475906863</v>
      </c>
      <c r="I102" s="16">
        <f t="shared" si="21"/>
        <v>132.93585987222505</v>
      </c>
      <c r="J102" s="16">
        <f t="shared" si="24"/>
        <v>2672.8724047457108</v>
      </c>
      <c r="L102">
        <v>4</v>
      </c>
      <c r="M102">
        <f t="shared" si="25"/>
        <v>197.86518031907573</v>
      </c>
      <c r="N102">
        <f t="shared" si="26"/>
        <v>548.97586576863307</v>
      </c>
      <c r="O102">
        <f t="shared" si="27"/>
        <v>754.53409353401833</v>
      </c>
      <c r="P102">
        <f t="shared" si="28"/>
        <v>336.95547814834828</v>
      </c>
      <c r="Q102">
        <f t="shared" si="29"/>
        <v>350.18751975600037</v>
      </c>
      <c r="R102">
        <f t="shared" si="30"/>
        <v>245.25435258834119</v>
      </c>
      <c r="S102">
        <f t="shared" si="31"/>
        <v>106.16405475906863</v>
      </c>
      <c r="T102">
        <f t="shared" si="32"/>
        <v>132.93585987222505</v>
      </c>
      <c r="V102">
        <f t="shared" si="38"/>
        <v>1.9099999372645444</v>
      </c>
      <c r="W102">
        <f t="shared" si="39"/>
        <v>3.642971853736396</v>
      </c>
      <c r="X102">
        <f t="shared" si="40"/>
        <v>6.3171290971373857</v>
      </c>
      <c r="Y102">
        <f t="shared" si="41"/>
        <v>9.2774714082214729</v>
      </c>
      <c r="Z102">
        <f t="shared" si="42"/>
        <v>18.609378160626896</v>
      </c>
      <c r="AA102">
        <f t="shared" si="43"/>
        <v>23.897192409497997</v>
      </c>
      <c r="AB102">
        <f t="shared" si="44"/>
        <v>13.872548740075818</v>
      </c>
      <c r="AC102">
        <f t="shared" si="45"/>
        <v>20.980620380932471</v>
      </c>
      <c r="AE102">
        <f t="shared" si="46"/>
        <v>0.78294083646128032</v>
      </c>
      <c r="AF102">
        <f t="shared" si="47"/>
        <v>1.493314934059198</v>
      </c>
      <c r="AG102">
        <f t="shared" si="48"/>
        <v>2.5894965978009878</v>
      </c>
      <c r="AH102">
        <f t="shared" si="49"/>
        <v>3.8029902948590903</v>
      </c>
      <c r="AI102">
        <f t="shared" si="50"/>
        <v>7.6282945453769839</v>
      </c>
      <c r="AJ102">
        <f t="shared" si="51"/>
        <v>20.341520757812379</v>
      </c>
      <c r="AK102">
        <f t="shared" si="52"/>
        <v>4.7077509039895595</v>
      </c>
      <c r="AL102">
        <f t="shared" si="53"/>
        <v>5.6395044106149097</v>
      </c>
      <c r="AW102">
        <f t="shared" ref="AW102:BD102" si="58">IF(AW101+AN225/B$74-AW101/B$75&lt;0,0,AW101+AN225/B$74-AW101/B$75)</f>
        <v>1.9698253968253965E-3</v>
      </c>
      <c r="AX102">
        <f t="shared" si="58"/>
        <v>3.7570778602680831E-3</v>
      </c>
      <c r="AY102">
        <f t="shared" si="58"/>
        <v>4.3433304500129612E-3</v>
      </c>
      <c r="AZ102">
        <f t="shared" si="58"/>
        <v>1.1481675014759935E-2</v>
      </c>
      <c r="BA102">
        <f t="shared" si="58"/>
        <v>2.8788398107826903E-2</v>
      </c>
      <c r="BB102">
        <f t="shared" si="58"/>
        <v>1.4240782240266872</v>
      </c>
      <c r="BC102">
        <f t="shared" si="58"/>
        <v>2.3263812602787828E-2</v>
      </c>
      <c r="BD102">
        <f t="shared" si="58"/>
        <v>1.8177784313181823E-2</v>
      </c>
      <c r="BF102">
        <f t="shared" si="55"/>
        <v>0</v>
      </c>
      <c r="BG102">
        <f t="shared" si="36"/>
        <v>0</v>
      </c>
      <c r="BH102">
        <f t="shared" si="36"/>
        <v>0</v>
      </c>
      <c r="BI102">
        <f t="shared" si="36"/>
        <v>0</v>
      </c>
      <c r="BJ102">
        <f t="shared" si="36"/>
        <v>0</v>
      </c>
      <c r="BK102">
        <f t="shared" si="36"/>
        <v>0.78079555555555546</v>
      </c>
      <c r="BL102">
        <f t="shared" si="36"/>
        <v>0</v>
      </c>
      <c r="BM102">
        <f t="shared" si="36"/>
        <v>0</v>
      </c>
      <c r="BO102">
        <f t="shared" si="56"/>
        <v>0</v>
      </c>
      <c r="BP102">
        <f t="shared" si="37"/>
        <v>0</v>
      </c>
      <c r="BQ102">
        <f t="shared" si="37"/>
        <v>0</v>
      </c>
      <c r="BR102">
        <f t="shared" si="37"/>
        <v>0</v>
      </c>
      <c r="BS102">
        <f t="shared" si="37"/>
        <v>0</v>
      </c>
      <c r="BT102">
        <f t="shared" si="37"/>
        <v>0.35064000000000006</v>
      </c>
      <c r="BU102">
        <f t="shared" si="37"/>
        <v>0</v>
      </c>
      <c r="BV102">
        <f t="shared" si="37"/>
        <v>0</v>
      </c>
    </row>
    <row r="103" spans="1:74" hidden="1" x14ac:dyDescent="0.4">
      <c r="A103" s="9">
        <v>5</v>
      </c>
      <c r="B103" s="16">
        <f t="shared" si="23"/>
        <v>239.70852840913244</v>
      </c>
      <c r="C103" s="16">
        <f t="shared" si="15"/>
        <v>665.07000728132539</v>
      </c>
      <c r="D103" s="16">
        <f t="shared" si="16"/>
        <v>914.0984629225394</v>
      </c>
      <c r="E103" s="16">
        <f t="shared" si="17"/>
        <v>408.21281276516333</v>
      </c>
      <c r="F103" s="16">
        <f t="shared" si="18"/>
        <v>424.24308760434337</v>
      </c>
      <c r="G103" s="16">
        <f t="shared" si="19"/>
        <v>297.11928015875361</v>
      </c>
      <c r="H103" s="16">
        <f t="shared" si="20"/>
        <v>128.61499580272269</v>
      </c>
      <c r="I103" s="16">
        <f t="shared" si="21"/>
        <v>161.04834257036578</v>
      </c>
      <c r="J103" s="16">
        <f t="shared" si="24"/>
        <v>3238.1155175143458</v>
      </c>
      <c r="L103">
        <v>5</v>
      </c>
      <c r="M103">
        <f t="shared" si="25"/>
        <v>239.70852840913244</v>
      </c>
      <c r="N103">
        <f t="shared" si="26"/>
        <v>665.07000728132539</v>
      </c>
      <c r="O103">
        <f t="shared" si="27"/>
        <v>914.0984629225394</v>
      </c>
      <c r="P103">
        <f t="shared" si="28"/>
        <v>408.21281276516333</v>
      </c>
      <c r="Q103">
        <f t="shared" si="29"/>
        <v>424.24308760434337</v>
      </c>
      <c r="R103">
        <f t="shared" si="30"/>
        <v>297.11928015875361</v>
      </c>
      <c r="S103">
        <f t="shared" si="31"/>
        <v>128.61499580272269</v>
      </c>
      <c r="T103">
        <f t="shared" si="32"/>
        <v>161.04834257036578</v>
      </c>
      <c r="V103">
        <f t="shared" si="38"/>
        <v>2.418972685557145</v>
      </c>
      <c r="W103">
        <f t="shared" si="39"/>
        <v>4.6137432973230936</v>
      </c>
      <c r="X103">
        <f t="shared" si="40"/>
        <v>8.0005043136276903</v>
      </c>
      <c r="Y103">
        <f t="shared" si="41"/>
        <v>11.749712389868419</v>
      </c>
      <c r="Z103">
        <f t="shared" si="42"/>
        <v>23.568365939440991</v>
      </c>
      <c r="AA103">
        <f t="shared" si="43"/>
        <v>27.330897139863282</v>
      </c>
      <c r="AB103">
        <f t="shared" si="44"/>
        <v>17.808848092060202</v>
      </c>
      <c r="AC103">
        <f t="shared" si="45"/>
        <v>27.337685635263725</v>
      </c>
      <c r="AE103">
        <f t="shared" si="46"/>
        <v>1.1586272033957017</v>
      </c>
      <c r="AF103">
        <f t="shared" si="47"/>
        <v>2.209867240618264</v>
      </c>
      <c r="AG103">
        <f t="shared" si="48"/>
        <v>3.8320407642464533</v>
      </c>
      <c r="AH103">
        <f t="shared" si="49"/>
        <v>5.6278173326465506</v>
      </c>
      <c r="AI103">
        <f t="shared" si="50"/>
        <v>11.28865575046029</v>
      </c>
      <c r="AJ103">
        <f t="shared" si="51"/>
        <v>21.408222253318065</v>
      </c>
      <c r="AK103">
        <f t="shared" si="52"/>
        <v>7.2072412229221765</v>
      </c>
      <c r="AL103">
        <f t="shared" si="53"/>
        <v>8.9268864042543861</v>
      </c>
      <c r="AW103">
        <f t="shared" ref="AW103:BD103" si="59">IF(AW102+AN226/B$74-AW102/B$75&lt;0,0,AW102+AN226/B$74-AW102/B$75)</f>
        <v>7.1139732743373029E-3</v>
      </c>
      <c r="AX103">
        <f t="shared" si="59"/>
        <v>1.3568589140248877E-2</v>
      </c>
      <c r="AY103">
        <f t="shared" si="59"/>
        <v>1.5685825146129137E-2</v>
      </c>
      <c r="AZ103">
        <f t="shared" si="59"/>
        <v>4.1465771195389148E-2</v>
      </c>
      <c r="BA103">
        <f t="shared" si="59"/>
        <v>0.10396855227885785</v>
      </c>
      <c r="BB103">
        <f t="shared" si="59"/>
        <v>1.7573800738233545</v>
      </c>
      <c r="BC103">
        <f t="shared" si="59"/>
        <v>9.0572820542534765E-2</v>
      </c>
      <c r="BD103">
        <f t="shared" si="59"/>
        <v>7.3958440320360239E-2</v>
      </c>
      <c r="BF103">
        <f t="shared" si="55"/>
        <v>1.1818952380952378E-3</v>
      </c>
      <c r="BG103">
        <f t="shared" si="36"/>
        <v>2.2542467161608499E-3</v>
      </c>
      <c r="BH103">
        <f t="shared" si="36"/>
        <v>2.6059982700077765E-3</v>
      </c>
      <c r="BI103">
        <f t="shared" si="36"/>
        <v>6.8890050088559604E-3</v>
      </c>
      <c r="BJ103">
        <f t="shared" si="36"/>
        <v>1.7273038864696142E-2</v>
      </c>
      <c r="BK103">
        <f t="shared" si="36"/>
        <v>1.1667651566382344</v>
      </c>
      <c r="BL103">
        <f t="shared" si="36"/>
        <v>1.1631906301393914E-2</v>
      </c>
      <c r="BM103">
        <f t="shared" si="36"/>
        <v>9.0888921565909116E-3</v>
      </c>
      <c r="BO103">
        <f t="shared" si="56"/>
        <v>0</v>
      </c>
      <c r="BP103">
        <f t="shared" si="37"/>
        <v>0</v>
      </c>
      <c r="BQ103">
        <f t="shared" si="37"/>
        <v>0</v>
      </c>
      <c r="BR103">
        <f t="shared" si="37"/>
        <v>0</v>
      </c>
      <c r="BS103">
        <f t="shared" si="37"/>
        <v>0</v>
      </c>
      <c r="BT103">
        <f t="shared" si="37"/>
        <v>0.60873333333333324</v>
      </c>
      <c r="BU103">
        <f t="shared" si="37"/>
        <v>0</v>
      </c>
      <c r="BV103">
        <f t="shared" si="37"/>
        <v>0</v>
      </c>
    </row>
    <row r="104" spans="1:74" hidden="1" x14ac:dyDescent="0.4">
      <c r="A104" s="9">
        <v>6</v>
      </c>
      <c r="B104" s="16">
        <f t="shared" si="23"/>
        <v>290.40065816235102</v>
      </c>
      <c r="C104" s="16">
        <f t="shared" si="15"/>
        <v>805.71504535246368</v>
      </c>
      <c r="D104" s="16">
        <f t="shared" si="16"/>
        <v>1107.4065533656062</v>
      </c>
      <c r="E104" s="16">
        <f t="shared" si="17"/>
        <v>494.53922346465686</v>
      </c>
      <c r="F104" s="16">
        <f t="shared" si="18"/>
        <v>513.9594852080179</v>
      </c>
      <c r="G104" s="16">
        <f t="shared" si="19"/>
        <v>359.95229324322514</v>
      </c>
      <c r="H104" s="16">
        <f t="shared" si="20"/>
        <v>155.81372794091928</v>
      </c>
      <c r="I104" s="16">
        <f t="shared" si="21"/>
        <v>195.10588542167281</v>
      </c>
      <c r="J104" s="16">
        <f t="shared" si="24"/>
        <v>3922.8928721589132</v>
      </c>
      <c r="L104">
        <v>6</v>
      </c>
      <c r="M104">
        <f t="shared" si="25"/>
        <v>290.40065816235102</v>
      </c>
      <c r="N104">
        <f t="shared" si="26"/>
        <v>805.71504535246368</v>
      </c>
      <c r="O104">
        <f t="shared" si="27"/>
        <v>1107.4065533656062</v>
      </c>
      <c r="P104">
        <f t="shared" si="28"/>
        <v>494.53922346465686</v>
      </c>
      <c r="Q104">
        <f t="shared" si="29"/>
        <v>513.9594852080179</v>
      </c>
      <c r="R104">
        <f t="shared" si="30"/>
        <v>359.95229324322514</v>
      </c>
      <c r="S104">
        <f t="shared" si="31"/>
        <v>155.81372794091928</v>
      </c>
      <c r="T104">
        <f t="shared" si="32"/>
        <v>195.10588542167281</v>
      </c>
      <c r="V104">
        <f t="shared" si="38"/>
        <v>3.0005608365269736</v>
      </c>
      <c r="W104">
        <f t="shared" si="39"/>
        <v>5.723015199962024</v>
      </c>
      <c r="X104">
        <f t="shared" si="40"/>
        <v>9.9240475344215096</v>
      </c>
      <c r="Y104">
        <f t="shared" si="41"/>
        <v>14.574669258563674</v>
      </c>
      <c r="Z104">
        <f t="shared" si="42"/>
        <v>29.23485504448135</v>
      </c>
      <c r="AA104">
        <f t="shared" si="43"/>
        <v>31.976720557828074</v>
      </c>
      <c r="AB104">
        <f t="shared" si="44"/>
        <v>22.304131962510567</v>
      </c>
      <c r="AC104">
        <f t="shared" si="45"/>
        <v>34.627631815412506</v>
      </c>
      <c r="AE104">
        <f t="shared" si="46"/>
        <v>1.5787423641161826</v>
      </c>
      <c r="AF104">
        <f t="shared" si="47"/>
        <v>3.0111592595198737</v>
      </c>
      <c r="AG104">
        <f t="shared" si="48"/>
        <v>5.2215286140401993</v>
      </c>
      <c r="AH104">
        <f t="shared" si="49"/>
        <v>7.6684490183871743</v>
      </c>
      <c r="AI104">
        <f t="shared" si="50"/>
        <v>15.381892480120525</v>
      </c>
      <c r="AJ104">
        <f t="shared" si="51"/>
        <v>23.185024719281632</v>
      </c>
      <c r="AK104">
        <f t="shared" si="52"/>
        <v>10.098588550868911</v>
      </c>
      <c r="AL104">
        <f t="shared" si="53"/>
        <v>12.872057668042101</v>
      </c>
      <c r="AW104">
        <f t="shared" ref="AW104:BD104" si="60">IF(AW103+AN227/B$74-AW103/B$75&lt;0,0,AW103+AN227/B$74-AW103/B$75)</f>
        <v>1.576229401415391E-2</v>
      </c>
      <c r="AX104">
        <f t="shared" si="60"/>
        <v>3.006366247640729E-2</v>
      </c>
      <c r="AY104">
        <f t="shared" si="60"/>
        <v>3.4754781649208269E-2</v>
      </c>
      <c r="AZ104">
        <f t="shared" si="60"/>
        <v>9.1874913202600314E-2</v>
      </c>
      <c r="BA104">
        <f t="shared" si="60"/>
        <v>0.23036112535831088</v>
      </c>
      <c r="BB104">
        <f t="shared" si="60"/>
        <v>2.0225726766657148</v>
      </c>
      <c r="BC104">
        <f t="shared" si="60"/>
        <v>0.21475023718622871</v>
      </c>
      <c r="BD104">
        <f t="shared" si="60"/>
        <v>0.18289899042676006</v>
      </c>
      <c r="BF104">
        <f t="shared" si="55"/>
        <v>4.7411420598404766E-3</v>
      </c>
      <c r="BG104">
        <f t="shared" si="36"/>
        <v>9.0428521706136678E-3</v>
      </c>
      <c r="BH104">
        <f t="shared" si="36"/>
        <v>1.0453894395680592E-2</v>
      </c>
      <c r="BI104">
        <f t="shared" si="36"/>
        <v>2.763506472077587E-2</v>
      </c>
      <c r="BJ104">
        <f t="shared" si="36"/>
        <v>6.9290346913193163E-2</v>
      </c>
      <c r="BK104">
        <f t="shared" si="36"/>
        <v>1.5211341069493067</v>
      </c>
      <c r="BL104">
        <f t="shared" si="36"/>
        <v>5.1102363421964336E-2</v>
      </c>
      <c r="BM104">
        <f t="shared" si="36"/>
        <v>4.152366623847558E-2</v>
      </c>
      <c r="BO104">
        <f t="shared" si="56"/>
        <v>7.0913714285714266E-4</v>
      </c>
      <c r="BP104">
        <f t="shared" si="37"/>
        <v>1.3525480296965099E-3</v>
      </c>
      <c r="BQ104">
        <f t="shared" si="37"/>
        <v>1.5635989620046658E-3</v>
      </c>
      <c r="BR104">
        <f t="shared" si="37"/>
        <v>4.1334030053135759E-3</v>
      </c>
      <c r="BS104">
        <f t="shared" si="37"/>
        <v>1.0363823318817685E-2</v>
      </c>
      <c r="BT104">
        <f t="shared" si="37"/>
        <v>0.94355242731627387</v>
      </c>
      <c r="BU104">
        <f t="shared" si="37"/>
        <v>5.8159531506969571E-3</v>
      </c>
      <c r="BV104">
        <f t="shared" si="37"/>
        <v>4.5444460782954558E-3</v>
      </c>
    </row>
    <row r="105" spans="1:74" hidden="1" x14ac:dyDescent="0.4">
      <c r="A105" s="9">
        <v>7</v>
      </c>
      <c r="B105" s="16">
        <f t="shared" si="23"/>
        <v>351.81285714285724</v>
      </c>
      <c r="C105" s="16">
        <f t="shared" si="15"/>
        <v>976.10285714285726</v>
      </c>
      <c r="D105" s="16">
        <f t="shared" si="16"/>
        <v>1341.5942857142861</v>
      </c>
      <c r="E105" s="16">
        <f t="shared" si="17"/>
        <v>599.12142857142874</v>
      </c>
      <c r="F105" s="16">
        <f t="shared" si="18"/>
        <v>622.6485714285717</v>
      </c>
      <c r="G105" s="16">
        <f t="shared" si="19"/>
        <v>436.07285714285723</v>
      </c>
      <c r="H105" s="16">
        <f t="shared" si="20"/>
        <v>188.76428571428576</v>
      </c>
      <c r="I105" s="16">
        <f t="shared" si="21"/>
        <v>236.36571428571429</v>
      </c>
      <c r="J105" s="16">
        <f t="shared" si="24"/>
        <v>4752.4828571428588</v>
      </c>
      <c r="L105">
        <v>7</v>
      </c>
      <c r="M105">
        <f t="shared" si="25"/>
        <v>351.81285714285724</v>
      </c>
      <c r="N105">
        <f t="shared" si="26"/>
        <v>976.10285714285726</v>
      </c>
      <c r="O105">
        <f t="shared" si="27"/>
        <v>1341.5942857142861</v>
      </c>
      <c r="P105">
        <f t="shared" si="28"/>
        <v>599.12142857142874</v>
      </c>
      <c r="Q105">
        <f t="shared" si="29"/>
        <v>622.6485714285717</v>
      </c>
      <c r="R105">
        <f t="shared" si="30"/>
        <v>436.07285714285723</v>
      </c>
      <c r="S105">
        <f t="shared" si="31"/>
        <v>188.76428571428576</v>
      </c>
      <c r="T105">
        <f t="shared" si="32"/>
        <v>236.36571428571429</v>
      </c>
      <c r="V105">
        <f t="shared" si="38"/>
        <v>3.6817937017779947</v>
      </c>
      <c r="W105">
        <f t="shared" si="39"/>
        <v>7.0223409776915853</v>
      </c>
      <c r="X105">
        <f t="shared" si="40"/>
        <v>12.177155438271379</v>
      </c>
      <c r="Y105">
        <f t="shared" si="41"/>
        <v>17.883631895891643</v>
      </c>
      <c r="Z105">
        <f t="shared" si="42"/>
        <v>35.872195579193509</v>
      </c>
      <c r="AA105">
        <f t="shared" si="43"/>
        <v>37.945200505425838</v>
      </c>
      <c r="AB105">
        <f t="shared" si="44"/>
        <v>27.551185769176072</v>
      </c>
      <c r="AC105">
        <f t="shared" si="45"/>
        <v>43.135911868249678</v>
      </c>
      <c r="AE105">
        <f t="shared" si="46"/>
        <v>2.0526818549197796</v>
      </c>
      <c r="AF105">
        <f t="shared" si="47"/>
        <v>3.9151112396672572</v>
      </c>
      <c r="AG105">
        <f t="shared" si="48"/>
        <v>6.7890349208339691</v>
      </c>
      <c r="AH105">
        <f t="shared" si="49"/>
        <v>9.9705224317793419</v>
      </c>
      <c r="AI105">
        <f t="shared" si="50"/>
        <v>19.9995466682408</v>
      </c>
      <c r="AJ105">
        <f t="shared" si="51"/>
        <v>25.822533470845563</v>
      </c>
      <c r="AK105">
        <f t="shared" si="52"/>
        <v>13.427373117680274</v>
      </c>
      <c r="AL105">
        <f t="shared" si="53"/>
        <v>17.533966413907191</v>
      </c>
      <c r="AW105">
        <f t="shared" ref="AW105:BD105" si="61">IF(AW104+AN228/B$74-AW104/B$75&lt;0,0,AW104+AN228/B$74-AW104/B$75)</f>
        <v>2.778968966855979E-2</v>
      </c>
      <c r="AX105">
        <f t="shared" si="61"/>
        <v>5.3003696655415461E-2</v>
      </c>
      <c r="AY105">
        <f t="shared" si="61"/>
        <v>6.1274367529420712E-2</v>
      </c>
      <c r="AZ105">
        <f t="shared" si="61"/>
        <v>0.16197993286595724</v>
      </c>
      <c r="BA105">
        <f t="shared" si="61"/>
        <v>0.40613784894884097</v>
      </c>
      <c r="BB105">
        <f t="shared" si="61"/>
        <v>2.2465608577413807</v>
      </c>
      <c r="BC105">
        <f t="shared" si="61"/>
        <v>0.40216579206858938</v>
      </c>
      <c r="BD105">
        <f t="shared" si="61"/>
        <v>0.35640036131079222</v>
      </c>
      <c r="BF105">
        <f t="shared" si="55"/>
        <v>1.1353833232428537E-2</v>
      </c>
      <c r="BG105">
        <f t="shared" si="36"/>
        <v>2.1655338354089844E-2</v>
      </c>
      <c r="BH105">
        <f t="shared" si="36"/>
        <v>2.5034426747797201E-2</v>
      </c>
      <c r="BI105">
        <f t="shared" si="36"/>
        <v>6.6178973809870534E-2</v>
      </c>
      <c r="BJ105">
        <f t="shared" si="36"/>
        <v>0.16593281398026377</v>
      </c>
      <c r="BK105">
        <f t="shared" si="36"/>
        <v>1.8219972487791516</v>
      </c>
      <c r="BL105">
        <f t="shared" si="36"/>
        <v>0.13292630030409652</v>
      </c>
      <c r="BM105">
        <f t="shared" si="36"/>
        <v>0.11221132833261782</v>
      </c>
      <c r="BO105">
        <f t="shared" si="56"/>
        <v>3.1283400930471428E-3</v>
      </c>
      <c r="BP105">
        <f t="shared" si="37"/>
        <v>5.9667305142468048E-3</v>
      </c>
      <c r="BQ105">
        <f t="shared" si="37"/>
        <v>6.897776222210222E-3</v>
      </c>
      <c r="BR105">
        <f t="shared" si="37"/>
        <v>1.8234400034590953E-2</v>
      </c>
      <c r="BS105">
        <f t="shared" si="37"/>
        <v>4.5719737475442966E-2</v>
      </c>
      <c r="BT105">
        <f t="shared" si="37"/>
        <v>1.2901014350960938</v>
      </c>
      <c r="BU105">
        <f t="shared" si="37"/>
        <v>2.8459158286330645E-2</v>
      </c>
      <c r="BV105">
        <f t="shared" si="37"/>
        <v>2.3034056158385521E-2</v>
      </c>
    </row>
    <row r="106" spans="1:74" hidden="1" x14ac:dyDescent="0.4">
      <c r="A106" s="9">
        <v>8</v>
      </c>
      <c r="B106" s="16">
        <f t="shared" si="23"/>
        <v>426.21214164681572</v>
      </c>
      <c r="C106" s="16">
        <f t="shared" si="15"/>
        <v>1182.5232670263129</v>
      </c>
      <c r="D106" s="16">
        <f t="shared" si="16"/>
        <v>1625.3066427962553</v>
      </c>
      <c r="E106" s="16">
        <f t="shared" si="17"/>
        <v>725.82005459294442</v>
      </c>
      <c r="F106" s="16">
        <f t="shared" si="18"/>
        <v>754.32257728472223</v>
      </c>
      <c r="G106" s="16">
        <f t="shared" si="19"/>
        <v>528.29094384527548</v>
      </c>
      <c r="H106" s="16">
        <f t="shared" si="20"/>
        <v>228.68303089914684</v>
      </c>
      <c r="I106" s="16">
        <f t="shared" si="21"/>
        <v>286.35092564762732</v>
      </c>
      <c r="J106" s="16">
        <f t="shared" si="24"/>
        <v>5757.5095837391</v>
      </c>
      <c r="L106">
        <v>8</v>
      </c>
      <c r="M106">
        <f t="shared" si="25"/>
        <v>426.21214164681572</v>
      </c>
      <c r="N106">
        <f t="shared" si="26"/>
        <v>1182.5232670263129</v>
      </c>
      <c r="O106">
        <f t="shared" si="27"/>
        <v>1625.3066427962553</v>
      </c>
      <c r="P106">
        <f t="shared" si="28"/>
        <v>725.82005459294442</v>
      </c>
      <c r="Q106">
        <f t="shared" si="29"/>
        <v>754.32257728472223</v>
      </c>
      <c r="R106">
        <f t="shared" si="30"/>
        <v>528.29094384527548</v>
      </c>
      <c r="S106">
        <f t="shared" si="31"/>
        <v>228.68303089914684</v>
      </c>
      <c r="T106">
        <f t="shared" si="32"/>
        <v>286.35092564762732</v>
      </c>
      <c r="V106">
        <f t="shared" si="38"/>
        <v>4.491525577375806</v>
      </c>
      <c r="W106">
        <f t="shared" si="39"/>
        <v>8.5667548670976146</v>
      </c>
      <c r="X106">
        <f t="shared" si="40"/>
        <v>14.855260653051861</v>
      </c>
      <c r="Y106">
        <f t="shared" si="41"/>
        <v>21.81675470789714</v>
      </c>
      <c r="Z106">
        <f t="shared" si="42"/>
        <v>43.761518708331536</v>
      </c>
      <c r="AA106">
        <f t="shared" si="43"/>
        <v>45.413988844537371</v>
      </c>
      <c r="AB106">
        <f t="shared" si="44"/>
        <v>33.763225483808455</v>
      </c>
      <c r="AC106">
        <f t="shared" si="45"/>
        <v>53.189450444324521</v>
      </c>
      <c r="AE106">
        <f t="shared" si="46"/>
        <v>2.595719137205851</v>
      </c>
      <c r="AF106">
        <f t="shared" si="47"/>
        <v>4.9508544856753662</v>
      </c>
      <c r="AG106">
        <f t="shared" si="48"/>
        <v>8.5850750933131064</v>
      </c>
      <c r="AH106">
        <f t="shared" si="49"/>
        <v>12.608225586483442</v>
      </c>
      <c r="AI106">
        <f t="shared" si="50"/>
        <v>25.290429638558368</v>
      </c>
      <c r="AJ106">
        <f t="shared" si="51"/>
        <v>29.459333581219649</v>
      </c>
      <c r="AK106">
        <f t="shared" si="52"/>
        <v>17.279322022633675</v>
      </c>
      <c r="AL106">
        <f t="shared" si="53"/>
        <v>23.020097582694863</v>
      </c>
      <c r="AW106">
        <f t="shared" ref="AW106:BD106" si="62">IF(AW105+AN229/B$74-AW105/B$75&lt;0,0,AW105+AN229/B$74-AW105/B$75)</f>
        <v>4.2980639066202544E-2</v>
      </c>
      <c r="AX106">
        <f t="shared" si="62"/>
        <v>8.1977624877844241E-2</v>
      </c>
      <c r="AY106">
        <f t="shared" si="62"/>
        <v>9.4769373325224338E-2</v>
      </c>
      <c r="AZ106">
        <f t="shared" si="62"/>
        <v>0.25052460511482327</v>
      </c>
      <c r="BA106">
        <f t="shared" si="62"/>
        <v>0.62814894678522282</v>
      </c>
      <c r="BB106">
        <f t="shared" si="62"/>
        <v>2.4613371873118779</v>
      </c>
      <c r="BC106">
        <f t="shared" si="62"/>
        <v>0.6558392124999497</v>
      </c>
      <c r="BD106">
        <f t="shared" si="62"/>
        <v>0.6030992810816227</v>
      </c>
      <c r="BF106">
        <f t="shared" si="55"/>
        <v>2.1215347094107287E-2</v>
      </c>
      <c r="BG106">
        <f t="shared" si="36"/>
        <v>4.0464353334885211E-2</v>
      </c>
      <c r="BH106">
        <f t="shared" si="36"/>
        <v>4.6778391216771312E-2</v>
      </c>
      <c r="BI106">
        <f t="shared" si="36"/>
        <v>0.12365954924352254</v>
      </c>
      <c r="BJ106">
        <f t="shared" si="36"/>
        <v>0.31005583496141009</v>
      </c>
      <c r="BK106">
        <f t="shared" si="36"/>
        <v>2.0767354141564889</v>
      </c>
      <c r="BL106">
        <f t="shared" si="36"/>
        <v>0.26754604618634292</v>
      </c>
      <c r="BM106">
        <f t="shared" si="36"/>
        <v>0.23430584482170502</v>
      </c>
      <c r="BO106">
        <f t="shared" si="56"/>
        <v>8.0636359766759792E-3</v>
      </c>
      <c r="BP106">
        <f t="shared" si="37"/>
        <v>1.5379895218152626E-2</v>
      </c>
      <c r="BQ106">
        <f t="shared" si="37"/>
        <v>1.777976653756241E-2</v>
      </c>
      <c r="BR106">
        <f t="shared" si="37"/>
        <v>4.7001144299758699E-2</v>
      </c>
      <c r="BS106">
        <f t="shared" si="37"/>
        <v>0.11784758337833545</v>
      </c>
      <c r="BT106">
        <f t="shared" si="37"/>
        <v>1.6092389233059285</v>
      </c>
      <c r="BU106">
        <f t="shared" si="37"/>
        <v>8.0692729295213581E-2</v>
      </c>
      <c r="BV106">
        <f t="shared" si="37"/>
        <v>6.7622692245501673E-2</v>
      </c>
    </row>
    <row r="107" spans="1:74" hidden="1" x14ac:dyDescent="0.4">
      <c r="A107" s="9">
        <v>9</v>
      </c>
      <c r="B107" s="16">
        <f t="shared" si="23"/>
        <v>516.34494305420367</v>
      </c>
      <c r="C107" s="16">
        <f t="shared" si="15"/>
        <v>1432.5962339171062</v>
      </c>
      <c r="D107" s="16">
        <f t="shared" si="16"/>
        <v>1969.0167968412247</v>
      </c>
      <c r="E107" s="16">
        <f t="shared" si="17"/>
        <v>879.31215030225985</v>
      </c>
      <c r="F107" s="16">
        <f t="shared" si="18"/>
        <v>913.84221647851314</v>
      </c>
      <c r="G107" s="16">
        <f t="shared" si="19"/>
        <v>640.01076145287766</v>
      </c>
      <c r="H107" s="16">
        <f t="shared" si="20"/>
        <v>277.04355420482159</v>
      </c>
      <c r="I107" s="16">
        <f t="shared" si="21"/>
        <v>346.90671135212438</v>
      </c>
      <c r="J107" s="16">
        <f t="shared" si="24"/>
        <v>6975.0733676031323</v>
      </c>
      <c r="L107">
        <v>9</v>
      </c>
      <c r="M107">
        <f t="shared" si="25"/>
        <v>516.34494305420367</v>
      </c>
      <c r="N107">
        <f t="shared" si="26"/>
        <v>1432.5962339171062</v>
      </c>
      <c r="O107">
        <f t="shared" si="27"/>
        <v>1969.0167968412247</v>
      </c>
      <c r="P107">
        <f t="shared" si="28"/>
        <v>879.31215030225985</v>
      </c>
      <c r="Q107">
        <f t="shared" si="29"/>
        <v>913.84221647851314</v>
      </c>
      <c r="R107">
        <f t="shared" si="30"/>
        <v>640.01076145287766</v>
      </c>
      <c r="S107">
        <f t="shared" si="31"/>
        <v>277.04355420482159</v>
      </c>
      <c r="T107">
        <f t="shared" si="32"/>
        <v>346.90671135212438</v>
      </c>
      <c r="V107">
        <f t="shared" si="38"/>
        <v>5.4621186850522667</v>
      </c>
      <c r="W107">
        <f t="shared" si="39"/>
        <v>10.417981824602039</v>
      </c>
      <c r="X107">
        <f t="shared" si="40"/>
        <v>18.065397911362538</v>
      </c>
      <c r="Y107">
        <f t="shared" si="41"/>
        <v>26.531231200698198</v>
      </c>
      <c r="Z107">
        <f t="shared" si="42"/>
        <v>53.218133773312879</v>
      </c>
      <c r="AA107">
        <f t="shared" si="43"/>
        <v>54.628922888572376</v>
      </c>
      <c r="AB107">
        <f t="shared" si="44"/>
        <v>41.183765042819971</v>
      </c>
      <c r="AC107">
        <f t="shared" si="45"/>
        <v>65.169462839848251</v>
      </c>
      <c r="AE107">
        <f t="shared" si="46"/>
        <v>3.2276546172625031</v>
      </c>
      <c r="AF107">
        <f t="shared" si="47"/>
        <v>6.156154612816116</v>
      </c>
      <c r="AG107">
        <f t="shared" si="48"/>
        <v>10.675136946559357</v>
      </c>
      <c r="AH107">
        <f t="shared" si="49"/>
        <v>15.677735293621343</v>
      </c>
      <c r="AI107">
        <f t="shared" si="50"/>
        <v>31.447459328482758</v>
      </c>
      <c r="AJ107">
        <f t="shared" si="51"/>
        <v>34.245730160214968</v>
      </c>
      <c r="AK107">
        <f t="shared" si="52"/>
        <v>21.774932057499523</v>
      </c>
      <c r="AL107">
        <f t="shared" si="53"/>
        <v>29.484958910186933</v>
      </c>
      <c r="AW107">
        <f t="shared" ref="AW107:BD107" si="63">IF(AW106+AN230/B$74-AW106/B$75&lt;0,0,AW106+AN230/B$74-AW106/B$75)</f>
        <v>6.1243007258108773E-2</v>
      </c>
      <c r="AX107">
        <f t="shared" si="63"/>
        <v>0.1168097167578926</v>
      </c>
      <c r="AY107">
        <f t="shared" si="63"/>
        <v>0.13503664776746016</v>
      </c>
      <c r="AZ107">
        <f t="shared" si="63"/>
        <v>0.35697189578194749</v>
      </c>
      <c r="BA107">
        <f t="shared" si="63"/>
        <v>0.89504789465522694</v>
      </c>
      <c r="BB107">
        <f t="shared" si="63"/>
        <v>2.6981746691757724</v>
      </c>
      <c r="BC107">
        <f t="shared" si="63"/>
        <v>0.97824514697639497</v>
      </c>
      <c r="BD107">
        <f t="shared" si="63"/>
        <v>0.9306136743751614</v>
      </c>
      <c r="BF107">
        <f t="shared" si="55"/>
        <v>3.4274522277364439E-2</v>
      </c>
      <c r="BG107">
        <f t="shared" si="36"/>
        <v>6.5372316260660632E-2</v>
      </c>
      <c r="BH107">
        <f t="shared" si="36"/>
        <v>7.5572980481843133E-2</v>
      </c>
      <c r="BI107">
        <f t="shared" si="36"/>
        <v>0.199778582766303</v>
      </c>
      <c r="BJ107">
        <f t="shared" si="36"/>
        <v>0.50091170205569779</v>
      </c>
      <c r="BK107">
        <f t="shared" si="36"/>
        <v>2.3074964780497229</v>
      </c>
      <c r="BL107">
        <f t="shared" si="36"/>
        <v>0.46169262934314631</v>
      </c>
      <c r="BM107">
        <f t="shared" si="36"/>
        <v>0.41870256295166386</v>
      </c>
      <c r="BO107">
        <f t="shared" si="56"/>
        <v>1.5954662647134764E-2</v>
      </c>
      <c r="BP107">
        <f t="shared" si="37"/>
        <v>3.0430570088192173E-2</v>
      </c>
      <c r="BQ107">
        <f t="shared" si="37"/>
        <v>3.5178941345087748E-2</v>
      </c>
      <c r="BR107">
        <f t="shared" si="37"/>
        <v>9.2996187266016994E-2</v>
      </c>
      <c r="BS107">
        <f t="shared" si="37"/>
        <v>0.23317253432818019</v>
      </c>
      <c r="BT107">
        <f t="shared" si="37"/>
        <v>1.889736817816265</v>
      </c>
      <c r="BU107">
        <f t="shared" si="37"/>
        <v>0.17411938774077826</v>
      </c>
      <c r="BV107">
        <f t="shared" si="37"/>
        <v>0.15096426853360334</v>
      </c>
    </row>
    <row r="108" spans="1:74" hidden="1" x14ac:dyDescent="0.4">
      <c r="A108" s="9">
        <v>10</v>
      </c>
      <c r="B108" s="16">
        <f t="shared" si="23"/>
        <v>625.53849167107774</v>
      </c>
      <c r="C108" s="16">
        <f t="shared" si="15"/>
        <v>1735.5531401884955</v>
      </c>
      <c r="D108" s="16">
        <f t="shared" si="16"/>
        <v>2385.4127240707353</v>
      </c>
      <c r="E108" s="16">
        <f t="shared" si="17"/>
        <v>1065.2638388488806</v>
      </c>
      <c r="F108" s="16">
        <f t="shared" si="18"/>
        <v>1107.0961174520787</v>
      </c>
      <c r="G108" s="16">
        <f t="shared" si="19"/>
        <v>775.35641969183359</v>
      </c>
      <c r="H108" s="16">
        <f t="shared" si="20"/>
        <v>335.63107251403085</v>
      </c>
      <c r="I108" s="16">
        <f t="shared" si="21"/>
        <v>420.26847340887338</v>
      </c>
      <c r="J108" s="16">
        <f t="shared" si="24"/>
        <v>8450.1202778460047</v>
      </c>
      <c r="L108">
        <v>10</v>
      </c>
      <c r="M108">
        <f t="shared" si="25"/>
        <v>625.53849167107774</v>
      </c>
      <c r="N108">
        <f t="shared" si="26"/>
        <v>1735.5531401884955</v>
      </c>
      <c r="O108">
        <f t="shared" si="27"/>
        <v>2385.4127240707353</v>
      </c>
      <c r="P108">
        <f t="shared" si="28"/>
        <v>1065.2638388488806</v>
      </c>
      <c r="Q108">
        <f t="shared" si="29"/>
        <v>1107.0961174520787</v>
      </c>
      <c r="R108">
        <f t="shared" si="30"/>
        <v>775.35641969183359</v>
      </c>
      <c r="S108">
        <f t="shared" si="31"/>
        <v>335.63107251403085</v>
      </c>
      <c r="T108">
        <f t="shared" si="32"/>
        <v>420.26847340887338</v>
      </c>
      <c r="V108">
        <f t="shared" si="38"/>
        <v>6.6310496769853513</v>
      </c>
      <c r="W108">
        <f t="shared" si="39"/>
        <v>12.647501637399071</v>
      </c>
      <c r="X108">
        <f t="shared" si="40"/>
        <v>21.931517400487625</v>
      </c>
      <c r="Y108">
        <f t="shared" si="41"/>
        <v>32.209097280303787</v>
      </c>
      <c r="Z108">
        <f t="shared" si="42"/>
        <v>64.607180677530948</v>
      </c>
      <c r="AA108">
        <f t="shared" si="43"/>
        <v>65.909259846404623</v>
      </c>
      <c r="AB108">
        <f t="shared" si="44"/>
        <v>50.097057673917455</v>
      </c>
      <c r="AC108">
        <f t="shared" si="45"/>
        <v>79.526117222036675</v>
      </c>
      <c r="AE108">
        <f t="shared" si="46"/>
        <v>3.9724759731924237</v>
      </c>
      <c r="AF108">
        <f t="shared" si="47"/>
        <v>7.5767636834114231</v>
      </c>
      <c r="AG108">
        <f t="shared" si="48"/>
        <v>13.138557268160417</v>
      </c>
      <c r="AH108">
        <f t="shared" si="49"/>
        <v>19.295567262646962</v>
      </c>
      <c r="AI108">
        <f t="shared" si="50"/>
        <v>38.704350810092798</v>
      </c>
      <c r="AJ108">
        <f t="shared" si="51"/>
        <v>40.360687978722183</v>
      </c>
      <c r="AK108">
        <f t="shared" si="52"/>
        <v>27.068250144405102</v>
      </c>
      <c r="AL108">
        <f t="shared" si="53"/>
        <v>37.131638323685785</v>
      </c>
      <c r="AW108">
        <f t="shared" ref="AW108:BD108" si="64">IF(AW107+AN231/B$74-AW107/B$75&lt;0,0,AW107+AN231/B$74-AW107/B$75)</f>
        <v>8.2705694404393681E-2</v>
      </c>
      <c r="AX108">
        <f t="shared" si="64"/>
        <v>0.15774582552627547</v>
      </c>
      <c r="AY108">
        <f t="shared" si="64"/>
        <v>0.18236040690458738</v>
      </c>
      <c r="AZ108">
        <f t="shared" si="64"/>
        <v>0.4820731352899037</v>
      </c>
      <c r="BA108">
        <f t="shared" si="64"/>
        <v>1.2087185291321552</v>
      </c>
      <c r="BB108">
        <f t="shared" si="64"/>
        <v>2.985841729595295</v>
      </c>
      <c r="BC108">
        <f t="shared" si="64"/>
        <v>1.3733630281089411</v>
      </c>
      <c r="BD108">
        <f t="shared" si="64"/>
        <v>1.3471547108272897</v>
      </c>
      <c r="BF108">
        <f t="shared" si="55"/>
        <v>5.045561326581105E-2</v>
      </c>
      <c r="BG108">
        <f t="shared" si="36"/>
        <v>9.6234756558999823E-2</v>
      </c>
      <c r="BH108">
        <f t="shared" si="36"/>
        <v>0.11125118085321337</v>
      </c>
      <c r="BI108">
        <f t="shared" si="36"/>
        <v>0.29409457057568972</v>
      </c>
      <c r="BJ108">
        <f t="shared" si="36"/>
        <v>0.73739341761541533</v>
      </c>
      <c r="BK108">
        <f t="shared" si="36"/>
        <v>2.5419033927253527</v>
      </c>
      <c r="BL108">
        <f t="shared" si="36"/>
        <v>0.71996888815977067</v>
      </c>
      <c r="BM108">
        <f t="shared" si="36"/>
        <v>0.67465811866341263</v>
      </c>
      <c r="BO108">
        <f t="shared" si="56"/>
        <v>2.6946578425272573E-2</v>
      </c>
      <c r="BP108">
        <f t="shared" si="37"/>
        <v>5.1395617791673245E-2</v>
      </c>
      <c r="BQ108">
        <f t="shared" si="37"/>
        <v>5.9415364827140979E-2</v>
      </c>
      <c r="BR108">
        <f t="shared" si="37"/>
        <v>0.15706562456618858</v>
      </c>
      <c r="BS108">
        <f t="shared" si="37"/>
        <v>0.39381603496469064</v>
      </c>
      <c r="BT108">
        <f t="shared" si="37"/>
        <v>2.1403926139563394</v>
      </c>
      <c r="BU108">
        <f t="shared" si="37"/>
        <v>0.31790600854196227</v>
      </c>
      <c r="BV108">
        <f t="shared" si="37"/>
        <v>0.2848334157426336</v>
      </c>
    </row>
    <row r="109" spans="1:74" hidden="1" x14ac:dyDescent="0.4">
      <c r="A109" s="9">
        <v>11</v>
      </c>
      <c r="B109" s="16">
        <f t="shared" si="23"/>
        <v>757.82364062206022</v>
      </c>
      <c r="C109" s="16">
        <f t="shared" si="15"/>
        <v>2102.5775658938651</v>
      </c>
      <c r="D109" s="16">
        <f t="shared" si="16"/>
        <v>2889.8655782352907</v>
      </c>
      <c r="E109" s="16">
        <f t="shared" si="17"/>
        <v>1290.5394813081743</v>
      </c>
      <c r="F109" s="16">
        <f t="shared" si="18"/>
        <v>1341.2182006654816</v>
      </c>
      <c r="G109" s="16">
        <f t="shared" si="19"/>
        <v>939.32417041334691</v>
      </c>
      <c r="H109" s="16">
        <f t="shared" si="20"/>
        <v>406.60832972723296</v>
      </c>
      <c r="I109" s="16">
        <f t="shared" si="21"/>
        <v>509.14434331062211</v>
      </c>
      <c r="J109" s="16">
        <f t="shared" si="24"/>
        <v>10237.101310176075</v>
      </c>
      <c r="L109">
        <v>11</v>
      </c>
      <c r="M109">
        <f t="shared" si="25"/>
        <v>757.82364062206022</v>
      </c>
      <c r="N109">
        <f t="shared" si="26"/>
        <v>2102.5775658938651</v>
      </c>
      <c r="O109">
        <f t="shared" si="27"/>
        <v>2889.8655782352907</v>
      </c>
      <c r="P109">
        <f t="shared" si="28"/>
        <v>1290.5394813081743</v>
      </c>
      <c r="Q109">
        <f t="shared" si="29"/>
        <v>1341.2182006654816</v>
      </c>
      <c r="R109">
        <f t="shared" si="30"/>
        <v>939.32417041334691</v>
      </c>
      <c r="S109">
        <f t="shared" si="31"/>
        <v>406.60832972723296</v>
      </c>
      <c r="T109">
        <f t="shared" si="32"/>
        <v>509.14434331062211</v>
      </c>
      <c r="V109">
        <f t="shared" si="38"/>
        <v>8.0425676514324405</v>
      </c>
      <c r="W109">
        <f t="shared" si="39"/>
        <v>15.339711281823554</v>
      </c>
      <c r="X109">
        <f t="shared" si="40"/>
        <v>26.599968479225605</v>
      </c>
      <c r="Y109">
        <f t="shared" si="41"/>
        <v>39.065284756874263</v>
      </c>
      <c r="Z109">
        <f t="shared" si="42"/>
        <v>78.359784148621955</v>
      </c>
      <c r="AA109">
        <f t="shared" si="43"/>
        <v>79.65677371787821</v>
      </c>
      <c r="AB109">
        <f t="shared" si="44"/>
        <v>60.839645084813803</v>
      </c>
      <c r="AC109">
        <f t="shared" si="45"/>
        <v>96.795615856530816</v>
      </c>
      <c r="AE109">
        <f t="shared" si="46"/>
        <v>4.8586672077900657</v>
      </c>
      <c r="AF109">
        <f t="shared" si="47"/>
        <v>9.2670096680739729</v>
      </c>
      <c r="AG109">
        <f t="shared" si="48"/>
        <v>16.069543978936153</v>
      </c>
      <c r="AH109">
        <f t="shared" si="49"/>
        <v>23.600077268532573</v>
      </c>
      <c r="AI109">
        <f t="shared" si="50"/>
        <v>47.338627432572181</v>
      </c>
      <c r="AJ109">
        <f t="shared" si="51"/>
        <v>48.025259539026919</v>
      </c>
      <c r="AK109">
        <f t="shared" si="52"/>
        <v>33.348834016090294</v>
      </c>
      <c r="AL109">
        <f t="shared" si="53"/>
        <v>46.216169516189545</v>
      </c>
      <c r="AW109">
        <f t="shared" ref="AW109:BD109" si="65">IF(AW108+AN232/B$74-AW108/B$75&lt;0,0,AW108+AN232/B$74-AW108/B$75)</f>
        <v>0.10775076784321874</v>
      </c>
      <c r="AX109">
        <f t="shared" si="65"/>
        <v>0.20551467401276818</v>
      </c>
      <c r="AY109">
        <f t="shared" si="65"/>
        <v>0.23758308311993614</v>
      </c>
      <c r="AZ109">
        <f t="shared" si="65"/>
        <v>0.62805530934899578</v>
      </c>
      <c r="BA109">
        <f t="shared" si="65"/>
        <v>1.5747446479742844</v>
      </c>
      <c r="BB109">
        <f t="shared" si="65"/>
        <v>3.3508345190307685</v>
      </c>
      <c r="BC109">
        <f t="shared" si="65"/>
        <v>1.8480448556430988</v>
      </c>
      <c r="BD109">
        <f t="shared" si="65"/>
        <v>1.8628882581898287</v>
      </c>
      <c r="BF109">
        <f t="shared" si="55"/>
        <v>6.9805661948960623E-2</v>
      </c>
      <c r="BG109">
        <f t="shared" si="36"/>
        <v>0.13314139793936519</v>
      </c>
      <c r="BH109">
        <f t="shared" si="36"/>
        <v>0.15391671648403776</v>
      </c>
      <c r="BI109">
        <f t="shared" si="36"/>
        <v>0.40688170940421808</v>
      </c>
      <c r="BJ109">
        <f t="shared" si="36"/>
        <v>1.0201884845254594</v>
      </c>
      <c r="BK109">
        <f t="shared" si="36"/>
        <v>2.8082663948473185</v>
      </c>
      <c r="BL109">
        <f t="shared" si="36"/>
        <v>1.0466659581343558</v>
      </c>
      <c r="BM109">
        <f t="shared" si="36"/>
        <v>1.0109064147453513</v>
      </c>
      <c r="BO109">
        <f t="shared" si="56"/>
        <v>4.1051999329595662E-2</v>
      </c>
      <c r="BP109">
        <f t="shared" si="37"/>
        <v>7.8299101052069192E-2</v>
      </c>
      <c r="BQ109">
        <f t="shared" si="37"/>
        <v>9.05168544427844E-2</v>
      </c>
      <c r="BR109">
        <f t="shared" si="37"/>
        <v>0.23928299217188928</v>
      </c>
      <c r="BS109">
        <f t="shared" si="37"/>
        <v>0.59996246455512547</v>
      </c>
      <c r="BT109">
        <f t="shared" si="37"/>
        <v>2.3812990812177475</v>
      </c>
      <c r="BU109">
        <f t="shared" si="37"/>
        <v>0.51893744835086653</v>
      </c>
      <c r="BV109">
        <f t="shared" si="37"/>
        <v>0.4797457672030232</v>
      </c>
    </row>
    <row r="110" spans="1:74" hidden="1" x14ac:dyDescent="0.4">
      <c r="A110" s="9">
        <v>12</v>
      </c>
      <c r="B110" s="16">
        <f t="shared" si="23"/>
        <v>918.08366380697737</v>
      </c>
      <c r="C110" s="16">
        <f t="shared" si="15"/>
        <v>2547.2181278874768</v>
      </c>
      <c r="D110" s="16">
        <f t="shared" si="16"/>
        <v>3500.9971129933265</v>
      </c>
      <c r="E110" s="16">
        <f t="shared" si="17"/>
        <v>1563.4550728905763</v>
      </c>
      <c r="F110" s="16">
        <f t="shared" si="18"/>
        <v>1624.8510255246354</v>
      </c>
      <c r="G110" s="16">
        <f t="shared" si="19"/>
        <v>1137.9668430080267</v>
      </c>
      <c r="H110" s="16">
        <f t="shared" si="20"/>
        <v>492.59543392442805</v>
      </c>
      <c r="I110" s="16">
        <f t="shared" si="21"/>
        <v>616.81515204450113</v>
      </c>
      <c r="J110" s="16">
        <f t="shared" si="24"/>
        <v>12401.982432079947</v>
      </c>
      <c r="L110">
        <v>12</v>
      </c>
      <c r="M110">
        <f t="shared" si="25"/>
        <v>918.08366380697737</v>
      </c>
      <c r="N110">
        <f t="shared" si="26"/>
        <v>2547.2181278874768</v>
      </c>
      <c r="O110">
        <f t="shared" si="27"/>
        <v>3500.9971129933265</v>
      </c>
      <c r="P110">
        <f t="shared" si="28"/>
        <v>1563.4550728905763</v>
      </c>
      <c r="Q110">
        <f t="shared" si="29"/>
        <v>1624.8510255246354</v>
      </c>
      <c r="R110">
        <f t="shared" si="30"/>
        <v>1137.9668430080267</v>
      </c>
      <c r="S110">
        <f t="shared" si="31"/>
        <v>492.59543392442805</v>
      </c>
      <c r="T110">
        <f t="shared" si="32"/>
        <v>616.81515204450113</v>
      </c>
      <c r="V110">
        <f t="shared" si="38"/>
        <v>9.7495106468233548</v>
      </c>
      <c r="W110">
        <f t="shared" si="39"/>
        <v>18.595389550089553</v>
      </c>
      <c r="X110">
        <f t="shared" si="40"/>
        <v>32.245507545986996</v>
      </c>
      <c r="Y110">
        <f t="shared" si="41"/>
        <v>47.35644462878674</v>
      </c>
      <c r="Z110">
        <f t="shared" si="42"/>
        <v>94.990752077006306</v>
      </c>
      <c r="AA110">
        <f t="shared" si="43"/>
        <v>96.368704798327002</v>
      </c>
      <c r="AB110">
        <f t="shared" si="44"/>
        <v>73.813548854643983</v>
      </c>
      <c r="AC110">
        <f t="shared" si="45"/>
        <v>117.62035296685679</v>
      </c>
      <c r="AE110">
        <f t="shared" si="46"/>
        <v>5.919967355670857</v>
      </c>
      <c r="AF110">
        <f t="shared" si="47"/>
        <v>11.291243539323833</v>
      </c>
      <c r="AG110">
        <f t="shared" si="48"/>
        <v>19.579685479032637</v>
      </c>
      <c r="AH110">
        <f t="shared" si="49"/>
        <v>28.755146431313133</v>
      </c>
      <c r="AI110">
        <f t="shared" si="50"/>
        <v>57.679013004588768</v>
      </c>
      <c r="AJ110">
        <f t="shared" si="51"/>
        <v>57.514713792682301</v>
      </c>
      <c r="AK110">
        <f t="shared" si="52"/>
        <v>40.846327943923981</v>
      </c>
      <c r="AL110">
        <f t="shared" si="53"/>
        <v>57.054622303405537</v>
      </c>
      <c r="AW110">
        <f t="shared" ref="AW110:BD110" si="66">IF(AW109+AN233/B$74-AW109/B$75&lt;0,0,AW109+AN233/B$74-AW109/B$75)</f>
        <v>0.13701792244928862</v>
      </c>
      <c r="AX110">
        <f t="shared" si="66"/>
        <v>0.26133636195562843</v>
      </c>
      <c r="AY110">
        <f t="shared" si="66"/>
        <v>0.30211515991752652</v>
      </c>
      <c r="AZ110">
        <f t="shared" si="66"/>
        <v>0.798647057396914</v>
      </c>
      <c r="BA110">
        <f t="shared" si="66"/>
        <v>2.0024751969055421</v>
      </c>
      <c r="BB110">
        <f t="shared" si="66"/>
        <v>3.8185387981364944</v>
      </c>
      <c r="BC110">
        <f t="shared" si="66"/>
        <v>2.4129194069594506</v>
      </c>
      <c r="BD110">
        <f t="shared" si="66"/>
        <v>2.4910782387668298</v>
      </c>
      <c r="BF110">
        <f t="shared" si="55"/>
        <v>9.2572725485515511E-2</v>
      </c>
      <c r="BG110">
        <f t="shared" si="36"/>
        <v>0.17656536358340696</v>
      </c>
      <c r="BH110">
        <f t="shared" si="36"/>
        <v>0.20411653646557679</v>
      </c>
      <c r="BI110">
        <f t="shared" si="36"/>
        <v>0.53958586937108466</v>
      </c>
      <c r="BJ110">
        <f t="shared" si="36"/>
        <v>1.3529221825947544</v>
      </c>
      <c r="BK110">
        <f t="shared" si="36"/>
        <v>3.1338072693573884</v>
      </c>
      <c r="BL110">
        <f t="shared" si="36"/>
        <v>1.4473554068887273</v>
      </c>
      <c r="BM110">
        <f t="shared" si="36"/>
        <v>1.4368973364675899</v>
      </c>
      <c r="BO110">
        <f t="shared" si="56"/>
        <v>5.8304196901214633E-2</v>
      </c>
      <c r="BP110">
        <f t="shared" si="37"/>
        <v>0.11120447918444679</v>
      </c>
      <c r="BQ110">
        <f t="shared" si="37"/>
        <v>0.12855677166753643</v>
      </c>
      <c r="BR110">
        <f t="shared" si="37"/>
        <v>0.33984222251128654</v>
      </c>
      <c r="BS110">
        <f t="shared" si="37"/>
        <v>0.85209807653732594</v>
      </c>
      <c r="BT110">
        <f t="shared" si="37"/>
        <v>2.6374794693954895</v>
      </c>
      <c r="BU110">
        <f t="shared" si="37"/>
        <v>0.78280170324261111</v>
      </c>
      <c r="BV110">
        <f t="shared" si="37"/>
        <v>0.74532609097418723</v>
      </c>
    </row>
    <row r="111" spans="1:74" hidden="1" x14ac:dyDescent="0.4">
      <c r="A111" s="9">
        <v>13</v>
      </c>
      <c r="B111" s="16">
        <f t="shared" si="23"/>
        <v>1112.2345207618046</v>
      </c>
      <c r="C111" s="16">
        <f t="shared" si="15"/>
        <v>3085.8886236999365</v>
      </c>
      <c r="D111" s="16">
        <f t="shared" si="16"/>
        <v>4241.3670993902724</v>
      </c>
      <c r="E111" s="16">
        <f t="shared" si="17"/>
        <v>1894.0852258696366</v>
      </c>
      <c r="F111" s="16">
        <f t="shared" si="18"/>
        <v>1968.4648283467091</v>
      </c>
      <c r="G111" s="16">
        <f t="shared" si="19"/>
        <v>1378.6172831215526</v>
      </c>
      <c r="H111" s="16">
        <f t="shared" si="20"/>
        <v>596.76657801372096</v>
      </c>
      <c r="I111" s="16">
        <f t="shared" si="21"/>
        <v>747.25554116500712</v>
      </c>
      <c r="J111" s="16">
        <f t="shared" si="24"/>
        <v>15024.679700368637</v>
      </c>
      <c r="L111">
        <v>13</v>
      </c>
      <c r="M111">
        <f t="shared" si="25"/>
        <v>1112.2345207618046</v>
      </c>
      <c r="N111">
        <f t="shared" si="26"/>
        <v>3085.8886236999365</v>
      </c>
      <c r="O111">
        <f t="shared" si="27"/>
        <v>4241.3670993902724</v>
      </c>
      <c r="P111">
        <f t="shared" si="28"/>
        <v>1894.0852258696366</v>
      </c>
      <c r="Q111">
        <f t="shared" si="29"/>
        <v>1968.4648283467091</v>
      </c>
      <c r="R111">
        <f t="shared" si="30"/>
        <v>1378.6172831215526</v>
      </c>
      <c r="S111">
        <f t="shared" si="31"/>
        <v>596.76657801372096</v>
      </c>
      <c r="T111">
        <f t="shared" si="32"/>
        <v>747.25554116500712</v>
      </c>
      <c r="V111">
        <f t="shared" si="38"/>
        <v>11.815378177991303</v>
      </c>
      <c r="W111">
        <f t="shared" si="39"/>
        <v>22.535650030082625</v>
      </c>
      <c r="X111">
        <f t="shared" si="40"/>
        <v>39.07815274002968</v>
      </c>
      <c r="Y111">
        <f t="shared" si="41"/>
        <v>57.391014044026015</v>
      </c>
      <c r="Z111">
        <f t="shared" si="42"/>
        <v>115.11876850632845</v>
      </c>
      <c r="AA111">
        <f t="shared" si="43"/>
        <v>116.65479786333697</v>
      </c>
      <c r="AB111">
        <f t="shared" si="44"/>
        <v>89.501669534272523</v>
      </c>
      <c r="AC111">
        <f t="shared" si="45"/>
        <v>142.77291462601303</v>
      </c>
      <c r="AE111">
        <f t="shared" si="46"/>
        <v>7.1964817860550232</v>
      </c>
      <c r="AF111">
        <f t="shared" si="47"/>
        <v>13.725958876245739</v>
      </c>
      <c r="AG111">
        <f t="shared" si="48"/>
        <v>23.801626168017421</v>
      </c>
      <c r="AH111">
        <f t="shared" si="49"/>
        <v>34.95557916380433</v>
      </c>
      <c r="AI111">
        <f t="shared" si="50"/>
        <v>70.116259362061285</v>
      </c>
      <c r="AJ111">
        <f t="shared" si="51"/>
        <v>69.170911094375711</v>
      </c>
      <c r="AK111">
        <f t="shared" si="52"/>
        <v>49.837388192302157</v>
      </c>
      <c r="AL111">
        <f t="shared" si="53"/>
        <v>70.032993159859373</v>
      </c>
      <c r="AW111">
        <f t="shared" ref="AW111:BD111" si="67">IF(AW110+AN234/B$74-AW110/B$75&lt;0,0,AW110+AN234/B$74-AW110/B$75)</f>
        <v>0.17140410371871689</v>
      </c>
      <c r="AX111">
        <f t="shared" si="67"/>
        <v>0.32692164710564298</v>
      </c>
      <c r="AY111">
        <f t="shared" si="67"/>
        <v>0.37793434084994271</v>
      </c>
      <c r="AZ111">
        <f t="shared" si="67"/>
        <v>0.99907647564407687</v>
      </c>
      <c r="BA111">
        <f t="shared" si="67"/>
        <v>2.5050187611156387</v>
      </c>
      <c r="BB111">
        <f t="shared" si="67"/>
        <v>4.4147652415581753</v>
      </c>
      <c r="BC111">
        <f t="shared" si="67"/>
        <v>3.0830512417481164</v>
      </c>
      <c r="BD111">
        <f t="shared" si="67"/>
        <v>3.2490953045512745</v>
      </c>
      <c r="BF111">
        <f t="shared" si="55"/>
        <v>0.11923984366377936</v>
      </c>
      <c r="BG111">
        <f t="shared" si="36"/>
        <v>0.22742796260673984</v>
      </c>
      <c r="BH111">
        <f t="shared" si="36"/>
        <v>0.26291571053674662</v>
      </c>
      <c r="BI111">
        <f t="shared" si="36"/>
        <v>0.69502258218658231</v>
      </c>
      <c r="BJ111">
        <f t="shared" si="36"/>
        <v>1.7426539911812271</v>
      </c>
      <c r="BK111">
        <f t="shared" si="36"/>
        <v>3.5446461866248518</v>
      </c>
      <c r="BL111">
        <f t="shared" si="36"/>
        <v>1.9301374069240893</v>
      </c>
      <c r="BM111">
        <f t="shared" si="36"/>
        <v>1.96398778761721</v>
      </c>
      <c r="BO111">
        <f t="shared" si="56"/>
        <v>7.8865314051795157E-2</v>
      </c>
      <c r="BP111">
        <f t="shared" si="37"/>
        <v>0.15042100982382289</v>
      </c>
      <c r="BQ111">
        <f t="shared" si="37"/>
        <v>0.17389263054636067</v>
      </c>
      <c r="BR111">
        <f t="shared" si="37"/>
        <v>0.45968841062716542</v>
      </c>
      <c r="BS111">
        <f t="shared" si="37"/>
        <v>1.1525925401717831</v>
      </c>
      <c r="BT111">
        <f t="shared" si="37"/>
        <v>2.9352761493726289</v>
      </c>
      <c r="BU111">
        <f t="shared" si="37"/>
        <v>1.1150785550656694</v>
      </c>
      <c r="BV111">
        <f t="shared" si="37"/>
        <v>1.0911117137208886</v>
      </c>
    </row>
    <row r="112" spans="1:74" hidden="1" x14ac:dyDescent="0.4">
      <c r="A112" s="9">
        <v>14</v>
      </c>
      <c r="B112" s="16">
        <f t="shared" si="23"/>
        <v>1347.4432428571433</v>
      </c>
      <c r="C112" s="16">
        <f t="shared" si="15"/>
        <v>3738.4739428571438</v>
      </c>
      <c r="D112" s="16">
        <f t="shared" si="16"/>
        <v>5138.3061142857168</v>
      </c>
      <c r="E112" s="16">
        <f t="shared" si="17"/>
        <v>2294.6350714285727</v>
      </c>
      <c r="F112" s="16">
        <f t="shared" si="18"/>
        <v>2384.7440285714301</v>
      </c>
      <c r="G112" s="16">
        <f t="shared" si="19"/>
        <v>1670.1590428571437</v>
      </c>
      <c r="H112" s="16">
        <f t="shared" si="20"/>
        <v>722.96721428571459</v>
      </c>
      <c r="I112" s="16">
        <f t="shared" si="21"/>
        <v>905.28068571428605</v>
      </c>
      <c r="J112" s="16">
        <f t="shared" si="24"/>
        <v>18202.009342857153</v>
      </c>
      <c r="L112">
        <v>14</v>
      </c>
      <c r="M112">
        <f t="shared" si="25"/>
        <v>1347.4432428571433</v>
      </c>
      <c r="N112">
        <f t="shared" si="26"/>
        <v>3738.4739428571438</v>
      </c>
      <c r="O112">
        <f t="shared" si="27"/>
        <v>5138.3061142857168</v>
      </c>
      <c r="P112">
        <f t="shared" si="28"/>
        <v>2294.6350714285727</v>
      </c>
      <c r="Q112">
        <f t="shared" si="29"/>
        <v>2384.7440285714301</v>
      </c>
      <c r="R112">
        <f t="shared" si="30"/>
        <v>1670.1590428571437</v>
      </c>
      <c r="S112">
        <f t="shared" si="31"/>
        <v>722.96721428571459</v>
      </c>
      <c r="T112">
        <f t="shared" si="32"/>
        <v>905.28068571428605</v>
      </c>
      <c r="V112">
        <f t="shared" si="38"/>
        <v>14.316756660538383</v>
      </c>
      <c r="W112">
        <f t="shared" si="39"/>
        <v>27.306567154044156</v>
      </c>
      <c r="X112">
        <f t="shared" si="40"/>
        <v>47.351205784042918</v>
      </c>
      <c r="Y112">
        <f t="shared" si="41"/>
        <v>69.540997350416433</v>
      </c>
      <c r="Z112">
        <f t="shared" si="42"/>
        <v>139.4900248589544</v>
      </c>
      <c r="AA112">
        <f t="shared" si="43"/>
        <v>141.25888862457981</v>
      </c>
      <c r="AB112">
        <f t="shared" si="44"/>
        <v>108.48601903620406</v>
      </c>
      <c r="AC112">
        <f t="shared" si="45"/>
        <v>173.18482334845447</v>
      </c>
      <c r="AE112">
        <f t="shared" si="46"/>
        <v>8.7361139167004502</v>
      </c>
      <c r="AF112">
        <f t="shared" si="47"/>
        <v>16.662522594191365</v>
      </c>
      <c r="AG112">
        <f t="shared" si="48"/>
        <v>28.893801692021508</v>
      </c>
      <c r="AH112">
        <f t="shared" si="49"/>
        <v>42.434057457211559</v>
      </c>
      <c r="AI112">
        <f t="shared" si="50"/>
        <v>85.117095743483674</v>
      </c>
      <c r="AJ112">
        <f t="shared" si="51"/>
        <v>83.416077125064078</v>
      </c>
      <c r="AK112">
        <f t="shared" si="52"/>
        <v>60.654919467384978</v>
      </c>
      <c r="AL112">
        <f t="shared" si="53"/>
        <v>85.620119188320871</v>
      </c>
      <c r="AW112">
        <f t="shared" ref="AW112:BD112" si="68">IF(AW111+AN235/B$74-AW111/B$75&lt;0,0,AW111+AN235/B$74-AW111/B$75)</f>
        <v>0.21207034637649724</v>
      </c>
      <c r="AX112">
        <f t="shared" si="68"/>
        <v>0.40448498860589421</v>
      </c>
      <c r="AY112">
        <f t="shared" si="68"/>
        <v>0.46760062818069204</v>
      </c>
      <c r="AZ112">
        <f t="shared" si="68"/>
        <v>1.2361109777986798</v>
      </c>
      <c r="BA112">
        <f t="shared" si="68"/>
        <v>3.0993435094250152</v>
      </c>
      <c r="BB112">
        <f t="shared" si="68"/>
        <v>5.1674040332601496</v>
      </c>
      <c r="BC112">
        <f t="shared" si="68"/>
        <v>3.8785295865444667</v>
      </c>
      <c r="BD112">
        <f t="shared" si="68"/>
        <v>4.1593839079750694</v>
      </c>
      <c r="BF112">
        <f t="shared" si="55"/>
        <v>0.15053839969674188</v>
      </c>
      <c r="BG112">
        <f t="shared" si="36"/>
        <v>0.2871241733060817</v>
      </c>
      <c r="BH112">
        <f t="shared" si="36"/>
        <v>0.33192688872466425</v>
      </c>
      <c r="BI112">
        <f t="shared" si="36"/>
        <v>0.87745491826107913</v>
      </c>
      <c r="BJ112">
        <f t="shared" si="36"/>
        <v>2.2000728531418741</v>
      </c>
      <c r="BK112">
        <f t="shared" si="36"/>
        <v>4.0667176195848462</v>
      </c>
      <c r="BL112">
        <f t="shared" si="36"/>
        <v>2.5065943243361026</v>
      </c>
      <c r="BM112">
        <f t="shared" si="36"/>
        <v>2.6065415460842423</v>
      </c>
      <c r="BO112">
        <f t="shared" si="56"/>
        <v>0.10309003181898567</v>
      </c>
      <c r="BP112">
        <f t="shared" si="37"/>
        <v>0.19662518149357305</v>
      </c>
      <c r="BQ112">
        <f t="shared" si="37"/>
        <v>0.22730647854059224</v>
      </c>
      <c r="BR112">
        <f t="shared" si="37"/>
        <v>0.6008889135628156</v>
      </c>
      <c r="BS112">
        <f t="shared" si="37"/>
        <v>1.5066294107774492</v>
      </c>
      <c r="BT112">
        <f t="shared" si="37"/>
        <v>3.3008981717239623</v>
      </c>
      <c r="BU112">
        <f t="shared" si="37"/>
        <v>1.5226079809948794</v>
      </c>
      <c r="BV112">
        <f t="shared" si="37"/>
        <v>1.5275497506690492</v>
      </c>
    </row>
    <row r="113" spans="1:74" hidden="1" x14ac:dyDescent="0.4">
      <c r="A113" s="9">
        <v>15</v>
      </c>
      <c r="B113" s="16">
        <f t="shared" si="23"/>
        <v>1632.3925025073045</v>
      </c>
      <c r="C113" s="16">
        <f t="shared" si="15"/>
        <v>4529.0641127107792</v>
      </c>
      <c r="D113" s="16">
        <f t="shared" si="16"/>
        <v>6224.9244419096594</v>
      </c>
      <c r="E113" s="16">
        <f t="shared" si="17"/>
        <v>2779.8908090909777</v>
      </c>
      <c r="F113" s="16">
        <f t="shared" si="18"/>
        <v>2889.0554710004867</v>
      </c>
      <c r="G113" s="16">
        <f t="shared" si="19"/>
        <v>2023.3543149274058</v>
      </c>
      <c r="H113" s="16">
        <f t="shared" si="20"/>
        <v>875.85600834373258</v>
      </c>
      <c r="I113" s="16">
        <f t="shared" si="21"/>
        <v>1096.7240452304129</v>
      </c>
      <c r="J113" s="16">
        <f t="shared" si="24"/>
        <v>22051.261705720757</v>
      </c>
      <c r="L113">
        <v>15</v>
      </c>
      <c r="M113">
        <f t="shared" si="25"/>
        <v>1632.3925025073045</v>
      </c>
      <c r="N113">
        <f t="shared" si="26"/>
        <v>4529.0641127107792</v>
      </c>
      <c r="O113">
        <f t="shared" si="27"/>
        <v>6224.9244419096594</v>
      </c>
      <c r="P113">
        <f t="shared" si="28"/>
        <v>2779.8908090909777</v>
      </c>
      <c r="Q113">
        <f t="shared" si="29"/>
        <v>2889.0554710004867</v>
      </c>
      <c r="R113">
        <f t="shared" si="30"/>
        <v>2023.3543149274058</v>
      </c>
      <c r="S113">
        <f t="shared" si="31"/>
        <v>875.85600834373258</v>
      </c>
      <c r="T113">
        <f t="shared" si="32"/>
        <v>1096.7240452304129</v>
      </c>
      <c r="V113">
        <f t="shared" si="38"/>
        <v>17.346200816501781</v>
      </c>
      <c r="W113">
        <f t="shared" si="39"/>
        <v>33.084671947307456</v>
      </c>
      <c r="X113">
        <f t="shared" si="40"/>
        <v>57.37078193816432</v>
      </c>
      <c r="Y113">
        <f t="shared" si="41"/>
        <v>84.255961990680348</v>
      </c>
      <c r="Z113">
        <f t="shared" si="42"/>
        <v>169.00629384667201</v>
      </c>
      <c r="AA113">
        <f t="shared" si="43"/>
        <v>171.08571675673733</v>
      </c>
      <c r="AB113">
        <f t="shared" si="44"/>
        <v>131.46950090499345</v>
      </c>
      <c r="AC113">
        <f t="shared" si="45"/>
        <v>209.98110161773724</v>
      </c>
      <c r="AE113">
        <f t="shared" si="46"/>
        <v>10.596328164646428</v>
      </c>
      <c r="AF113">
        <f t="shared" si="47"/>
        <v>20.21053744747563</v>
      </c>
      <c r="AG113">
        <f t="shared" si="48"/>
        <v>35.046269722695314</v>
      </c>
      <c r="AH113">
        <f t="shared" si="49"/>
        <v>51.469704088279855</v>
      </c>
      <c r="AI113">
        <f t="shared" si="50"/>
        <v>103.24140544864058</v>
      </c>
      <c r="AJ113">
        <f t="shared" si="51"/>
        <v>100.76892057491879</v>
      </c>
      <c r="AK113">
        <f t="shared" si="52"/>
        <v>73.699764804335629</v>
      </c>
      <c r="AL113">
        <f t="shared" si="53"/>
        <v>104.38398436549237</v>
      </c>
      <c r="AW113">
        <f t="shared" ref="AW113:BD113" si="69">IF(AW112+AN236/B$74-AW112/B$75&lt;0,0,AW112+AN236/B$74-AW112/B$75)</f>
        <v>0.26046151721055055</v>
      </c>
      <c r="AX113">
        <f t="shared" si="69"/>
        <v>0.49678220279862384</v>
      </c>
      <c r="AY113">
        <f t="shared" si="69"/>
        <v>0.57429985448473442</v>
      </c>
      <c r="AZ113">
        <f t="shared" si="69"/>
        <v>1.518172371664229</v>
      </c>
      <c r="BA113">
        <f t="shared" si="69"/>
        <v>3.8065657297902011</v>
      </c>
      <c r="BB113">
        <f t="shared" si="69"/>
        <v>6.1081120352148917</v>
      </c>
      <c r="BC113">
        <f t="shared" si="69"/>
        <v>4.8251162558575738</v>
      </c>
      <c r="BD113">
        <f t="shared" si="69"/>
        <v>5.2504759376877814</v>
      </c>
      <c r="BF113">
        <f t="shared" si="55"/>
        <v>0.1874575677045951</v>
      </c>
      <c r="BG113">
        <f t="shared" si="36"/>
        <v>0.35754066248596922</v>
      </c>
      <c r="BH113">
        <f t="shared" si="36"/>
        <v>0.41333113239828101</v>
      </c>
      <c r="BI113">
        <f t="shared" si="36"/>
        <v>1.0926485539836397</v>
      </c>
      <c r="BJ113">
        <f t="shared" si="36"/>
        <v>2.7396352469117593</v>
      </c>
      <c r="BK113">
        <f t="shared" si="36"/>
        <v>4.7271294677900286</v>
      </c>
      <c r="BL113">
        <f t="shared" si="36"/>
        <v>3.1925619554402846</v>
      </c>
      <c r="BM113">
        <f t="shared" si="36"/>
        <v>3.3829627270296561</v>
      </c>
      <c r="BO113">
        <f t="shared" si="56"/>
        <v>0.1315590525456394</v>
      </c>
      <c r="BP113">
        <f t="shared" si="37"/>
        <v>0.25092457658107825</v>
      </c>
      <c r="BQ113">
        <f t="shared" si="37"/>
        <v>0.29007872465103546</v>
      </c>
      <c r="BR113">
        <f t="shared" si="37"/>
        <v>0.76682851638177385</v>
      </c>
      <c r="BS113">
        <f t="shared" si="37"/>
        <v>1.9226954761961044</v>
      </c>
      <c r="BT113">
        <f t="shared" si="37"/>
        <v>3.7603898404404923</v>
      </c>
      <c r="BU113">
        <f t="shared" si="37"/>
        <v>2.0146011526654908</v>
      </c>
      <c r="BV113">
        <f t="shared" si="37"/>
        <v>2.0670456483766459</v>
      </c>
    </row>
    <row r="114" spans="1:74" hidden="1" x14ac:dyDescent="0.4">
      <c r="A114" s="9">
        <v>16</v>
      </c>
      <c r="B114" s="16">
        <f t="shared" si="23"/>
        <v>1977.6011318976005</v>
      </c>
      <c r="C114" s="16">
        <f t="shared" si="15"/>
        <v>5486.8435759025178</v>
      </c>
      <c r="D114" s="16">
        <f t="shared" si="16"/>
        <v>7541.3343319018923</v>
      </c>
      <c r="E114" s="16">
        <f t="shared" si="17"/>
        <v>3367.7655356576561</v>
      </c>
      <c r="F114" s="16">
        <f t="shared" si="18"/>
        <v>3500.0156891127058</v>
      </c>
      <c r="G114" s="16">
        <f t="shared" si="19"/>
        <v>2451.2412163645222</v>
      </c>
      <c r="H114" s="16">
        <f t="shared" si="20"/>
        <v>1061.0768126044668</v>
      </c>
      <c r="I114" s="16">
        <f t="shared" si="21"/>
        <v>1328.6527044786367</v>
      </c>
      <c r="J114" s="16">
        <f t="shared" si="24"/>
        <v>26714.530997919996</v>
      </c>
      <c r="L114">
        <v>16</v>
      </c>
      <c r="M114">
        <f t="shared" si="25"/>
        <v>1977.6011318976005</v>
      </c>
      <c r="N114">
        <f t="shared" si="26"/>
        <v>5486.8435759025178</v>
      </c>
      <c r="O114">
        <f t="shared" si="27"/>
        <v>7541.3343319018923</v>
      </c>
      <c r="P114">
        <f t="shared" si="28"/>
        <v>3367.7655356576561</v>
      </c>
      <c r="Q114">
        <f t="shared" si="29"/>
        <v>3500.0156891127058</v>
      </c>
      <c r="R114">
        <f t="shared" si="30"/>
        <v>2451.2412163645222</v>
      </c>
      <c r="S114">
        <f t="shared" si="31"/>
        <v>1061.0768126044668</v>
      </c>
      <c r="T114">
        <f t="shared" si="32"/>
        <v>1328.6527044786367</v>
      </c>
      <c r="V114">
        <f t="shared" si="38"/>
        <v>21.015686467185148</v>
      </c>
      <c r="W114">
        <f t="shared" si="39"/>
        <v>40.083537592441544</v>
      </c>
      <c r="X114">
        <f t="shared" si="40"/>
        <v>69.507229758502319</v>
      </c>
      <c r="Y114">
        <f t="shared" si="41"/>
        <v>102.07980980496365</v>
      </c>
      <c r="Z114">
        <f t="shared" si="42"/>
        <v>204.75857048096319</v>
      </c>
      <c r="AA114">
        <f t="shared" si="43"/>
        <v>207.23387230074366</v>
      </c>
      <c r="AB114">
        <f t="shared" si="44"/>
        <v>159.30207269727839</v>
      </c>
      <c r="AC114">
        <f t="shared" si="45"/>
        <v>254.5219405748843</v>
      </c>
      <c r="AE114">
        <f t="shared" si="46"/>
        <v>12.846285715264878</v>
      </c>
      <c r="AF114">
        <f t="shared" si="47"/>
        <v>24.50191561408624</v>
      </c>
      <c r="AG114">
        <f t="shared" si="48"/>
        <v>42.487773794518311</v>
      </c>
      <c r="AH114">
        <f t="shared" si="49"/>
        <v>62.398456722413343</v>
      </c>
      <c r="AI114">
        <f t="shared" si="50"/>
        <v>125.16303491465106</v>
      </c>
      <c r="AJ114">
        <f t="shared" si="51"/>
        <v>121.86395942946434</v>
      </c>
      <c r="AK114">
        <f t="shared" si="52"/>
        <v>89.455147377242326</v>
      </c>
      <c r="AL114">
        <f t="shared" si="53"/>
        <v>127.01193806240198</v>
      </c>
      <c r="AW114">
        <f t="shared" ref="AW114:BD114" si="70">IF(AW113+AN237/B$74-AW113/B$75&lt;0,0,AW113+AN237/B$74-AW113/B$75)</f>
        <v>0.31834145839863748</v>
      </c>
      <c r="AX114">
        <f t="shared" si="70"/>
        <v>0.60717749262575316</v>
      </c>
      <c r="AY114">
        <f t="shared" si="70"/>
        <v>0.70192117128383957</v>
      </c>
      <c r="AZ114">
        <f t="shared" si="70"/>
        <v>1.8555417017916835</v>
      </c>
      <c r="BA114">
        <f t="shared" si="70"/>
        <v>4.6524634383209378</v>
      </c>
      <c r="BB114">
        <f t="shared" si="70"/>
        <v>7.2740359604250759</v>
      </c>
      <c r="BC114">
        <f t="shared" si="70"/>
        <v>5.9550465310162153</v>
      </c>
      <c r="BD114">
        <f t="shared" si="70"/>
        <v>6.5581314729831597</v>
      </c>
      <c r="BF114">
        <f t="shared" si="55"/>
        <v>0.23125993740816833</v>
      </c>
      <c r="BG114">
        <f t="shared" si="36"/>
        <v>0.44108558667356196</v>
      </c>
      <c r="BH114">
        <f t="shared" si="36"/>
        <v>0.50991236565015308</v>
      </c>
      <c r="BI114">
        <f t="shared" si="36"/>
        <v>1.3479628445919931</v>
      </c>
      <c r="BJ114">
        <f t="shared" si="36"/>
        <v>3.3797935366388243</v>
      </c>
      <c r="BK114">
        <f t="shared" si="36"/>
        <v>5.5557190082449459</v>
      </c>
      <c r="BL114">
        <f t="shared" si="36"/>
        <v>4.0088391056489288</v>
      </c>
      <c r="BM114">
        <f t="shared" si="36"/>
        <v>4.3167193323587192</v>
      </c>
      <c r="BO114">
        <f t="shared" si="56"/>
        <v>0.16509816164101282</v>
      </c>
      <c r="BP114">
        <f t="shared" si="37"/>
        <v>0.3148942281240128</v>
      </c>
      <c r="BQ114">
        <f t="shared" si="37"/>
        <v>0.36403016929938281</v>
      </c>
      <c r="BR114">
        <f t="shared" si="37"/>
        <v>0.96232053894289349</v>
      </c>
      <c r="BS114">
        <f t="shared" si="37"/>
        <v>2.4128593386254975</v>
      </c>
      <c r="BT114">
        <f t="shared" si="37"/>
        <v>4.3404336168502144</v>
      </c>
      <c r="BU114">
        <f t="shared" si="37"/>
        <v>2.6035815540528877</v>
      </c>
      <c r="BV114">
        <f t="shared" si="37"/>
        <v>2.725004187703151</v>
      </c>
    </row>
    <row r="115" spans="1:74" hidden="1" x14ac:dyDescent="0.4">
      <c r="A115" s="9">
        <v>17</v>
      </c>
      <c r="B115" s="16">
        <f t="shared" si="23"/>
        <v>2395.812423100228</v>
      </c>
      <c r="C115" s="16">
        <f t="shared" si="15"/>
        <v>6647.1685269219388</v>
      </c>
      <c r="D115" s="16">
        <f t="shared" si="16"/>
        <v>9136.1307331909175</v>
      </c>
      <c r="E115" s="16">
        <f t="shared" si="17"/>
        <v>4079.9605027912135</v>
      </c>
      <c r="F115" s="16">
        <f t="shared" si="18"/>
        <v>4240.1781298414626</v>
      </c>
      <c r="G115" s="16">
        <f t="shared" si="19"/>
        <v>2969.6150874197233</v>
      </c>
      <c r="H115" s="16">
        <f t="shared" si="20"/>
        <v>1285.4670077287383</v>
      </c>
      <c r="I115" s="16">
        <f t="shared" si="21"/>
        <v>1609.6282531559852</v>
      </c>
      <c r="J115" s="16">
        <f t="shared" si="24"/>
        <v>32363.960664150207</v>
      </c>
      <c r="L115">
        <v>17</v>
      </c>
      <c r="M115">
        <f t="shared" si="25"/>
        <v>2395.812423100228</v>
      </c>
      <c r="N115">
        <f t="shared" si="26"/>
        <v>6647.1685269219388</v>
      </c>
      <c r="O115">
        <f t="shared" si="27"/>
        <v>9136.1307331909175</v>
      </c>
      <c r="P115">
        <f t="shared" si="28"/>
        <v>4079.9605027912135</v>
      </c>
      <c r="Q115">
        <f t="shared" si="29"/>
        <v>4240.1781298414626</v>
      </c>
      <c r="R115">
        <f t="shared" si="30"/>
        <v>2969.6150874197233</v>
      </c>
      <c r="S115">
        <f t="shared" si="31"/>
        <v>1285.4670077287383</v>
      </c>
      <c r="T115">
        <f t="shared" si="32"/>
        <v>1609.6282531559852</v>
      </c>
      <c r="V115">
        <f t="shared" si="38"/>
        <v>25.460768198477201</v>
      </c>
      <c r="W115">
        <f t="shared" si="39"/>
        <v>48.561709407382274</v>
      </c>
      <c r="X115">
        <f t="shared" si="40"/>
        <v>84.208882149190146</v>
      </c>
      <c r="Y115">
        <f t="shared" si="41"/>
        <v>123.67097212108987</v>
      </c>
      <c r="Z115">
        <f t="shared" si="42"/>
        <v>248.06758074772677</v>
      </c>
      <c r="AA115">
        <f t="shared" si="43"/>
        <v>251.03603355798776</v>
      </c>
      <c r="AB115">
        <f t="shared" si="44"/>
        <v>193.01227822439688</v>
      </c>
      <c r="AC115">
        <f t="shared" si="45"/>
        <v>308.45302016618052</v>
      </c>
      <c r="AE115">
        <f t="shared" si="46"/>
        <v>15.569419299238302</v>
      </c>
      <c r="AF115">
        <f t="shared" si="47"/>
        <v>29.69578960687134</v>
      </c>
      <c r="AG115">
        <f t="shared" si="48"/>
        <v>51.494259115846319</v>
      </c>
      <c r="AH115">
        <f t="shared" si="49"/>
        <v>75.625574416596777</v>
      </c>
      <c r="AI115">
        <f t="shared" si="50"/>
        <v>151.69488010342178</v>
      </c>
      <c r="AJ115">
        <f t="shared" si="51"/>
        <v>147.47493329084813</v>
      </c>
      <c r="AK115">
        <f t="shared" si="52"/>
        <v>108.50430882816124</v>
      </c>
      <c r="AL115">
        <f t="shared" si="53"/>
        <v>154.33551002936247</v>
      </c>
      <c r="AW115">
        <f t="shared" ref="AW115:BD115" si="71">IF(AW114+AN238/B$74-AW114/B$75&lt;0,0,AW114+AN238/B$74-AW114/B$75)</f>
        <v>0.38784479730958232</v>
      </c>
      <c r="AX115">
        <f t="shared" si="71"/>
        <v>0.73974226524867737</v>
      </c>
      <c r="AY115">
        <f t="shared" si="71"/>
        <v>0.85517128611939097</v>
      </c>
      <c r="AZ115">
        <f t="shared" si="71"/>
        <v>2.2606612373110666</v>
      </c>
      <c r="BA115">
        <f t="shared" si="71"/>
        <v>5.6682335637422909</v>
      </c>
      <c r="BB115">
        <f t="shared" si="71"/>
        <v>8.7096222804054637</v>
      </c>
      <c r="BC115">
        <f t="shared" si="71"/>
        <v>7.3080546878897614</v>
      </c>
      <c r="BD115">
        <f t="shared" si="71"/>
        <v>8.1266817979383781</v>
      </c>
      <c r="BF115">
        <f t="shared" si="55"/>
        <v>0.28350885000244985</v>
      </c>
      <c r="BG115">
        <f t="shared" ref="BG115:BG158" si="72">IF(BG114+AX114/C$75-BG114/C$75&lt;0,0,BG114+AX114/C$75-BG114/C$75)</f>
        <v>0.54074073024487668</v>
      </c>
      <c r="BH115">
        <f t="shared" ref="BH115:BH158" si="73">IF(BH114+AY114/D$75-BH114/D$75&lt;0,0,BH114+AY114/D$75-BH114/D$75)</f>
        <v>0.62511764903036493</v>
      </c>
      <c r="BI115">
        <f t="shared" ref="BI115:BI158" si="74">IF(BI114+AZ114/E$75-BI114/E$75&lt;0,0,BI114+AZ114/E$75-BI114/E$75)</f>
        <v>1.6525101589118076</v>
      </c>
      <c r="BJ115">
        <f t="shared" ref="BJ115:BJ158" si="75">IF(BJ114+BA114/F$75-BJ114/F$75&lt;0,0,BJ114+BA114/F$75-BJ114/F$75)</f>
        <v>4.1433954776480926</v>
      </c>
      <c r="BK115">
        <f t="shared" ref="BK115:BK158" si="76">IF(BK114+BB114/G$75-BK114/G$75&lt;0,0,BK114+BB114/G$75-BK114/G$75)</f>
        <v>6.5867091795530239</v>
      </c>
      <c r="BL115">
        <f t="shared" ref="BL115:BL158" si="77">IF(BL114+BC114/H$75-BL114/H$75&lt;0,0,BL114+BC114/H$75-BL114/H$75)</f>
        <v>4.9819428183325716</v>
      </c>
      <c r="BM115">
        <f t="shared" ref="BM115:BM158" si="78">IF(BM114+BD114/I$75-BM114/I$75&lt;0,0,BM114+BD114/I$75-BM114/I$75)</f>
        <v>5.4374254026709394</v>
      </c>
      <c r="BO115">
        <f t="shared" si="56"/>
        <v>0.20479522710130615</v>
      </c>
      <c r="BP115">
        <f t="shared" ref="BP115:BP158" si="79">IF(BP114+BG114/C$75-BP114/C$75&lt;0,0,BP114+BG114/C$75-BP114/C$75)</f>
        <v>0.39060904325374224</v>
      </c>
      <c r="BQ115">
        <f t="shared" ref="BQ115:BQ158" si="80">IF(BQ114+BH114/D$75-BQ114/D$75&lt;0,0,BQ114+BH114/D$75-BQ114/D$75)</f>
        <v>0.45155948710984495</v>
      </c>
      <c r="BR115">
        <f t="shared" ref="BR115:BR158" si="81">IF(BR114+BI114/E$75-BR114/E$75&lt;0,0,BR114+BI114/E$75-BR114/E$75)</f>
        <v>1.1937059223323532</v>
      </c>
      <c r="BS115">
        <f t="shared" ref="BS115:BS158" si="82">IF(BS114+BJ114/F$75-BS114/F$75&lt;0,0,BS114+BJ114/F$75-BS114/F$75)</f>
        <v>2.9930198574334934</v>
      </c>
      <c r="BT115">
        <f t="shared" ref="BT115:BT158" si="83">IF(BT114+BK114/G$75-BT114/G$75&lt;0,0,BT114+BK114/G$75-BT114/G$75)</f>
        <v>5.0696048516870533</v>
      </c>
      <c r="BU115">
        <f t="shared" ref="BU115:BU158" si="84">IF(BU114+BL114/H$75-BU114/H$75&lt;0,0,BU114+BL114/H$75-BU114/H$75)</f>
        <v>3.3062103298509085</v>
      </c>
      <c r="BV115">
        <f t="shared" ref="BV115:BV158" si="85">IF(BV114+BM114/I$75-BV114/I$75&lt;0,0,BV114+BM114/I$75-BV114/I$75)</f>
        <v>3.5208617600309351</v>
      </c>
    </row>
    <row r="116" spans="1:74" hidden="1" x14ac:dyDescent="0.4">
      <c r="A116" s="9">
        <v>18</v>
      </c>
      <c r="B116" s="16">
        <f t="shared" si="23"/>
        <v>2902.4645435824909</v>
      </c>
      <c r="C116" s="16">
        <f t="shared" si="15"/>
        <v>8052.8720773735049</v>
      </c>
      <c r="D116" s="16">
        <f t="shared" si="16"/>
        <v>11068.185164641165</v>
      </c>
      <c r="E116" s="16">
        <f t="shared" si="17"/>
        <v>4942.7662134103084</v>
      </c>
      <c r="F116" s="16">
        <f t="shared" si="18"/>
        <v>5136.8657085487957</v>
      </c>
      <c r="G116" s="16">
        <f t="shared" si="19"/>
        <v>3597.6115726831194</v>
      </c>
      <c r="H116" s="16">
        <f t="shared" si="20"/>
        <v>1557.3099028553024</v>
      </c>
      <c r="I116" s="16">
        <f t="shared" si="21"/>
        <v>1950.0228348796829</v>
      </c>
      <c r="J116" s="16">
        <f t="shared" si="24"/>
        <v>39208.098017974371</v>
      </c>
      <c r="L116">
        <v>18</v>
      </c>
      <c r="M116">
        <f t="shared" si="25"/>
        <v>2902.4645435824909</v>
      </c>
      <c r="N116">
        <f t="shared" si="26"/>
        <v>8052.8720773735049</v>
      </c>
      <c r="O116">
        <f t="shared" si="27"/>
        <v>11068.185164641165</v>
      </c>
      <c r="P116">
        <f t="shared" si="28"/>
        <v>4942.7662134103084</v>
      </c>
      <c r="Q116">
        <f t="shared" si="29"/>
        <v>5136.8657085487957</v>
      </c>
      <c r="R116">
        <f t="shared" si="30"/>
        <v>3597.6115726831194</v>
      </c>
      <c r="S116">
        <f t="shared" si="31"/>
        <v>1557.3099028553024</v>
      </c>
      <c r="T116">
        <f t="shared" si="32"/>
        <v>1950.0228348796829</v>
      </c>
      <c r="V116">
        <f t="shared" si="38"/>
        <v>30.845599395401791</v>
      </c>
      <c r="W116">
        <f t="shared" si="39"/>
        <v>58.832279633480098</v>
      </c>
      <c r="X116">
        <f t="shared" si="40"/>
        <v>102.01865961231577</v>
      </c>
      <c r="Y116">
        <f t="shared" si="41"/>
        <v>149.82679364384603</v>
      </c>
      <c r="Z116">
        <f t="shared" si="42"/>
        <v>300.5326924577443</v>
      </c>
      <c r="AA116">
        <f t="shared" si="43"/>
        <v>304.10794118185419</v>
      </c>
      <c r="AB116">
        <f t="shared" si="44"/>
        <v>233.84532964450457</v>
      </c>
      <c r="AC116">
        <f t="shared" si="45"/>
        <v>373.76634467791166</v>
      </c>
      <c r="AE116">
        <f t="shared" si="46"/>
        <v>18.866535598984605</v>
      </c>
      <c r="AF116">
        <f t="shared" si="47"/>
        <v>35.984429540374983</v>
      </c>
      <c r="AG116">
        <f t="shared" si="48"/>
        <v>62.399133460294252</v>
      </c>
      <c r="AH116">
        <f t="shared" si="49"/>
        <v>91.640706984761138</v>
      </c>
      <c r="AI116">
        <f t="shared" si="50"/>
        <v>183.81911365152342</v>
      </c>
      <c r="AJ116">
        <f t="shared" si="51"/>
        <v>178.54326337099005</v>
      </c>
      <c r="AK116">
        <f t="shared" si="52"/>
        <v>131.55193684531642</v>
      </c>
      <c r="AL116">
        <f t="shared" si="53"/>
        <v>187.36069077296634</v>
      </c>
      <c r="AW116">
        <f t="shared" ref="AW116:BD116" si="86">IF(AW115+AN239/B$74-AW115/B$75&lt;0,0,AW115+AN239/B$74-AW115/B$75)</f>
        <v>0.47154656950463875</v>
      </c>
      <c r="AX116">
        <f t="shared" si="86"/>
        <v>0.89938792505490195</v>
      </c>
      <c r="AY116">
        <f t="shared" si="86"/>
        <v>1.0397279765147585</v>
      </c>
      <c r="AZ116">
        <f t="shared" si="86"/>
        <v>2.7485402889528667</v>
      </c>
      <c r="BA116">
        <f t="shared" si="86"/>
        <v>6.891509466350378</v>
      </c>
      <c r="BB116">
        <f t="shared" si="86"/>
        <v>10.468589465834134</v>
      </c>
      <c r="BC116">
        <f t="shared" si="86"/>
        <v>8.9326851093667283</v>
      </c>
      <c r="BD116">
        <f t="shared" si="86"/>
        <v>10.010648394217828</v>
      </c>
      <c r="BF116">
        <f t="shared" si="55"/>
        <v>0.34611041838672929</v>
      </c>
      <c r="BG116">
        <f t="shared" si="72"/>
        <v>0.66014165124715718</v>
      </c>
      <c r="BH116">
        <f t="shared" si="73"/>
        <v>0.76314983128378056</v>
      </c>
      <c r="BI116">
        <f t="shared" si="74"/>
        <v>2.0174008059513628</v>
      </c>
      <c r="BJ116">
        <f t="shared" si="75"/>
        <v>5.0582983293046118</v>
      </c>
      <c r="BK116">
        <f t="shared" si="76"/>
        <v>7.8604570400644871</v>
      </c>
      <c r="BL116">
        <f t="shared" si="77"/>
        <v>6.1449987531111665</v>
      </c>
      <c r="BM116">
        <f t="shared" si="78"/>
        <v>6.7820536003046588</v>
      </c>
      <c r="BO116">
        <f t="shared" si="56"/>
        <v>0.25202340084199237</v>
      </c>
      <c r="BP116">
        <f t="shared" si="79"/>
        <v>0.48068805544842286</v>
      </c>
      <c r="BQ116">
        <f t="shared" si="80"/>
        <v>0.55569438426215689</v>
      </c>
      <c r="BR116">
        <f t="shared" si="81"/>
        <v>1.4689884642800259</v>
      </c>
      <c r="BS116">
        <f t="shared" si="82"/>
        <v>3.6832452295622531</v>
      </c>
      <c r="BT116">
        <f t="shared" si="83"/>
        <v>5.9798674484066368</v>
      </c>
      <c r="BU116">
        <f t="shared" si="84"/>
        <v>4.1440765740917396</v>
      </c>
      <c r="BV116">
        <f t="shared" si="85"/>
        <v>4.4791435813509377</v>
      </c>
    </row>
    <row r="117" spans="1:74" hidden="1" x14ac:dyDescent="0.4">
      <c r="A117" s="9">
        <v>19</v>
      </c>
      <c r="B117" s="16">
        <f t="shared" si="23"/>
        <v>3516.2604323807241</v>
      </c>
      <c r="C117" s="16">
        <f t="shared" si="15"/>
        <v>9755.8454298090383</v>
      </c>
      <c r="D117" s="16">
        <f t="shared" si="16"/>
        <v>13408.818942764443</v>
      </c>
      <c r="E117" s="16">
        <f t="shared" si="17"/>
        <v>5988.0329291709077</v>
      </c>
      <c r="F117" s="16">
        <f t="shared" si="18"/>
        <v>6223.1794277593544</v>
      </c>
      <c r="G117" s="16">
        <f t="shared" si="19"/>
        <v>4358.4130087207432</v>
      </c>
      <c r="H117" s="16">
        <f t="shared" si="20"/>
        <v>1886.6405119305596</v>
      </c>
      <c r="I117" s="16">
        <f t="shared" si="21"/>
        <v>2362.4020323304399</v>
      </c>
      <c r="J117" s="16">
        <f t="shared" si="24"/>
        <v>47499.592714866216</v>
      </c>
      <c r="L117">
        <v>19</v>
      </c>
      <c r="M117">
        <f t="shared" si="25"/>
        <v>3516.2604323807241</v>
      </c>
      <c r="N117">
        <f t="shared" si="26"/>
        <v>9755.8454298090383</v>
      </c>
      <c r="O117">
        <f t="shared" si="27"/>
        <v>13408.818942764443</v>
      </c>
      <c r="P117">
        <f t="shared" si="28"/>
        <v>5988.0329291709077</v>
      </c>
      <c r="Q117">
        <f t="shared" si="29"/>
        <v>6223.1794277593544</v>
      </c>
      <c r="R117">
        <f t="shared" si="30"/>
        <v>4358.4130087207432</v>
      </c>
      <c r="S117">
        <f t="shared" si="31"/>
        <v>1886.6405119305596</v>
      </c>
      <c r="T117">
        <f t="shared" si="32"/>
        <v>2362.4020323304399</v>
      </c>
      <c r="V117">
        <f t="shared" si="38"/>
        <v>37.369002637610478</v>
      </c>
      <c r="W117">
        <f t="shared" si="39"/>
        <v>71.274465592906921</v>
      </c>
      <c r="X117">
        <f t="shared" si="40"/>
        <v>123.59414745905136</v>
      </c>
      <c r="Y117">
        <f t="shared" si="41"/>
        <v>181.51301827826498</v>
      </c>
      <c r="Z117">
        <f t="shared" si="42"/>
        <v>364.09105990061562</v>
      </c>
      <c r="AA117">
        <f t="shared" si="43"/>
        <v>368.40788786725892</v>
      </c>
      <c r="AB117">
        <f t="shared" si="44"/>
        <v>283.30915681849933</v>
      </c>
      <c r="AC117">
        <f t="shared" si="45"/>
        <v>452.87384439316043</v>
      </c>
      <c r="AE117">
        <f t="shared" si="46"/>
        <v>22.859556864457002</v>
      </c>
      <c r="AF117">
        <f t="shared" si="47"/>
        <v>43.600379571410024</v>
      </c>
      <c r="AG117">
        <f t="shared" si="48"/>
        <v>75.605642177634763</v>
      </c>
      <c r="AH117">
        <f t="shared" si="49"/>
        <v>111.03606920445611</v>
      </c>
      <c r="AI117">
        <f t="shared" si="50"/>
        <v>222.72363992026374</v>
      </c>
      <c r="AJ117">
        <f t="shared" si="51"/>
        <v>216.21266671424925</v>
      </c>
      <c r="AK117">
        <f t="shared" si="52"/>
        <v>159.45013488145864</v>
      </c>
      <c r="AL117">
        <f t="shared" si="53"/>
        <v>227.30475946688321</v>
      </c>
      <c r="AW117">
        <f t="shared" ref="AW117:BD117" si="87">IF(AW116+AN240/B$74-AW116/B$75&lt;0,0,AW116+AN240/B$74-AW116/B$75)</f>
        <v>0.57255127595837385</v>
      </c>
      <c r="AX117">
        <f t="shared" si="87"/>
        <v>1.0920357338463744</v>
      </c>
      <c r="AY117">
        <f t="shared" si="87"/>
        <v>1.2624364550642477</v>
      </c>
      <c r="AZ117">
        <f t="shared" si="87"/>
        <v>3.3372743038213963</v>
      </c>
      <c r="BA117">
        <f t="shared" si="87"/>
        <v>8.3676624821661534</v>
      </c>
      <c r="BB117">
        <f t="shared" si="87"/>
        <v>12.616152572884371</v>
      </c>
      <c r="BC117">
        <f t="shared" si="87"/>
        <v>10.887948280156316</v>
      </c>
      <c r="BD117">
        <f t="shared" si="87"/>
        <v>12.276714693870071</v>
      </c>
      <c r="BF117">
        <f t="shared" si="55"/>
        <v>0.42137210905747496</v>
      </c>
      <c r="BG117">
        <f t="shared" si="72"/>
        <v>0.80368941553180406</v>
      </c>
      <c r="BH117">
        <f t="shared" si="73"/>
        <v>0.92909671842236718</v>
      </c>
      <c r="BI117">
        <f t="shared" si="74"/>
        <v>2.4560844957522656</v>
      </c>
      <c r="BJ117">
        <f t="shared" si="75"/>
        <v>6.1582250115320711</v>
      </c>
      <c r="BK117">
        <f t="shared" si="76"/>
        <v>9.4253364955262739</v>
      </c>
      <c r="BL117">
        <f t="shared" si="77"/>
        <v>7.538841931238947</v>
      </c>
      <c r="BM117">
        <f t="shared" si="78"/>
        <v>8.3963509972612442</v>
      </c>
      <c r="BO117">
        <f t="shared" si="56"/>
        <v>0.3084756113688345</v>
      </c>
      <c r="BP117">
        <f t="shared" si="79"/>
        <v>0.5883602129276635</v>
      </c>
      <c r="BQ117">
        <f t="shared" si="80"/>
        <v>0.68016765247513122</v>
      </c>
      <c r="BR117">
        <f t="shared" si="81"/>
        <v>1.7980358692828282</v>
      </c>
      <c r="BS117">
        <f t="shared" si="82"/>
        <v>4.5082770894076685</v>
      </c>
      <c r="BT117">
        <f t="shared" si="83"/>
        <v>7.1082212034013468</v>
      </c>
      <c r="BU117">
        <f t="shared" si="84"/>
        <v>5.1445376636014535</v>
      </c>
      <c r="BV117">
        <f t="shared" si="85"/>
        <v>5.6305985908277982</v>
      </c>
    </row>
    <row r="118" spans="1:74" hidden="1" x14ac:dyDescent="0.4">
      <c r="A118" s="9">
        <v>20</v>
      </c>
      <c r="B118" s="16">
        <f t="shared" si="23"/>
        <v>4259.8582145177124</v>
      </c>
      <c r="C118" s="16">
        <f t="shared" si="15"/>
        <v>11818.953428770759</v>
      </c>
      <c r="D118" s="16">
        <f t="shared" si="16"/>
        <v>16244.435990664746</v>
      </c>
      <c r="E118" s="16">
        <f t="shared" si="17"/>
        <v>7254.3464150807085</v>
      </c>
      <c r="F118" s="16">
        <f t="shared" si="18"/>
        <v>7539.2202925678966</v>
      </c>
      <c r="G118" s="16">
        <f t="shared" si="19"/>
        <v>5280.1041943555483</v>
      </c>
      <c r="H118" s="16">
        <f t="shared" si="20"/>
        <v>2285.6159937925518</v>
      </c>
      <c r="I118" s="16">
        <f t="shared" si="21"/>
        <v>2861.9887226619776</v>
      </c>
      <c r="J118" s="16">
        <f t="shared" si="24"/>
        <v>57544.523252411898</v>
      </c>
      <c r="L118">
        <v>20</v>
      </c>
      <c r="M118">
        <f t="shared" si="25"/>
        <v>4259.8582145177124</v>
      </c>
      <c r="N118">
        <f t="shared" si="26"/>
        <v>11818.953428770759</v>
      </c>
      <c r="O118">
        <f t="shared" si="27"/>
        <v>16244.435990664746</v>
      </c>
      <c r="P118">
        <f t="shared" si="28"/>
        <v>7254.3464150807085</v>
      </c>
      <c r="Q118">
        <f t="shared" si="29"/>
        <v>7539.2202925678966</v>
      </c>
      <c r="R118">
        <f t="shared" si="30"/>
        <v>5280.1041943555483</v>
      </c>
      <c r="S118">
        <f t="shared" si="31"/>
        <v>2285.6159937925518</v>
      </c>
      <c r="T118">
        <f t="shared" si="32"/>
        <v>2861.9887226619776</v>
      </c>
      <c r="V118">
        <f t="shared" si="38"/>
        <v>45.271816328558046</v>
      </c>
      <c r="W118">
        <f t="shared" si="39"/>
        <v>86.34762202592573</v>
      </c>
      <c r="X118">
        <f t="shared" si="40"/>
        <v>149.73189403292781</v>
      </c>
      <c r="Y118">
        <f t="shared" si="41"/>
        <v>219.89947402196083</v>
      </c>
      <c r="Z118">
        <f t="shared" si="42"/>
        <v>441.08920300969231</v>
      </c>
      <c r="AA118">
        <f t="shared" si="43"/>
        <v>446.30889975934724</v>
      </c>
      <c r="AB118">
        <f t="shared" si="44"/>
        <v>343.23013228369126</v>
      </c>
      <c r="AC118">
        <f t="shared" si="45"/>
        <v>548.69646429127909</v>
      </c>
      <c r="AE118">
        <f t="shared" si="46"/>
        <v>27.696038788841495</v>
      </c>
      <c r="AF118">
        <f t="shared" si="47"/>
        <v>52.825074911908985</v>
      </c>
      <c r="AG118">
        <f t="shared" si="48"/>
        <v>91.601810604773618</v>
      </c>
      <c r="AH118">
        <f t="shared" si="49"/>
        <v>134.5283855623924</v>
      </c>
      <c r="AI118">
        <f t="shared" si="50"/>
        <v>269.8461132470477</v>
      </c>
      <c r="AJ118">
        <f t="shared" si="51"/>
        <v>261.87123306015218</v>
      </c>
      <c r="AK118">
        <f t="shared" si="52"/>
        <v>193.22986813701522</v>
      </c>
      <c r="AL118">
        <f t="shared" si="53"/>
        <v>275.64099195108548</v>
      </c>
      <c r="AW118">
        <f t="shared" ref="AW118:BD118" si="88">IF(AW117+AN241/B$74-AW117/B$75&lt;0,0,AW117+AN241/B$74-AW117/B$75)</f>
        <v>0.69460378247641286</v>
      </c>
      <c r="AX118">
        <f t="shared" si="88"/>
        <v>1.3248283309812141</v>
      </c>
      <c r="AY118">
        <f t="shared" si="88"/>
        <v>1.531553895074182</v>
      </c>
      <c r="AZ118">
        <f t="shared" si="88"/>
        <v>4.0486912734855398</v>
      </c>
      <c r="BA118">
        <f t="shared" si="88"/>
        <v>10.151422684142521</v>
      </c>
      <c r="BB118">
        <f t="shared" si="88"/>
        <v>15.23160110064301</v>
      </c>
      <c r="BC118">
        <f t="shared" si="88"/>
        <v>13.245386387649489</v>
      </c>
      <c r="BD118">
        <f t="shared" si="88"/>
        <v>15.006134979853439</v>
      </c>
      <c r="BF118">
        <f t="shared" si="55"/>
        <v>0.51207960919801432</v>
      </c>
      <c r="BG118">
        <f t="shared" si="72"/>
        <v>0.97669720652054626</v>
      </c>
      <c r="BH118">
        <f t="shared" si="73"/>
        <v>1.1291005604074955</v>
      </c>
      <c r="BI118">
        <f t="shared" si="74"/>
        <v>2.9847983805937437</v>
      </c>
      <c r="BJ118">
        <f t="shared" si="75"/>
        <v>7.4838874939125208</v>
      </c>
      <c r="BK118">
        <f t="shared" si="76"/>
        <v>11.339826141941131</v>
      </c>
      <c r="BL118">
        <f t="shared" si="77"/>
        <v>9.2133951056976322</v>
      </c>
      <c r="BM118">
        <f t="shared" si="78"/>
        <v>10.336532845565657</v>
      </c>
      <c r="BO118">
        <f t="shared" si="56"/>
        <v>0.37621350998201875</v>
      </c>
      <c r="BP118">
        <f t="shared" si="79"/>
        <v>0.71755773449014792</v>
      </c>
      <c r="BQ118">
        <f t="shared" si="80"/>
        <v>0.8295250920434728</v>
      </c>
      <c r="BR118">
        <f t="shared" si="81"/>
        <v>2.1928650451644907</v>
      </c>
      <c r="BS118">
        <f t="shared" si="82"/>
        <v>5.4982458426823104</v>
      </c>
      <c r="BT118">
        <f t="shared" si="83"/>
        <v>8.4984903786763031</v>
      </c>
      <c r="BU118">
        <f t="shared" si="84"/>
        <v>6.3416897974201998</v>
      </c>
      <c r="BV118">
        <f t="shared" si="85"/>
        <v>7.0134747940445212</v>
      </c>
    </row>
    <row r="119" spans="1:74" hidden="1" x14ac:dyDescent="0.4">
      <c r="A119" s="9">
        <v>21</v>
      </c>
      <c r="B119" s="16">
        <f t="shared" si="23"/>
        <v>5160.7076201428599</v>
      </c>
      <c r="C119" s="16">
        <f t="shared" si="15"/>
        <v>14318.355201142864</v>
      </c>
      <c r="D119" s="16">
        <f t="shared" si="16"/>
        <v>19679.712417714298</v>
      </c>
      <c r="E119" s="16">
        <f t="shared" si="17"/>
        <v>8788.452323571435</v>
      </c>
      <c r="F119" s="16">
        <f t="shared" si="18"/>
        <v>9133.569629428579</v>
      </c>
      <c r="G119" s="16">
        <f t="shared" si="19"/>
        <v>6396.7091341428622</v>
      </c>
      <c r="H119" s="16">
        <f t="shared" si="20"/>
        <v>2768.9644307142876</v>
      </c>
      <c r="I119" s="16">
        <f t="shared" si="21"/>
        <v>3467.225026285716</v>
      </c>
      <c r="J119" s="16">
        <f t="shared" si="24"/>
        <v>69713.695783142903</v>
      </c>
      <c r="L119">
        <v>21</v>
      </c>
      <c r="M119">
        <f t="shared" si="25"/>
        <v>5160.7076201428599</v>
      </c>
      <c r="N119">
        <f t="shared" si="26"/>
        <v>14318.355201142864</v>
      </c>
      <c r="O119">
        <f t="shared" si="27"/>
        <v>19679.712417714298</v>
      </c>
      <c r="P119">
        <f t="shared" si="28"/>
        <v>8788.452323571435</v>
      </c>
      <c r="Q119">
        <f t="shared" si="29"/>
        <v>9133.569629428579</v>
      </c>
      <c r="R119">
        <f t="shared" si="30"/>
        <v>6396.7091341428622</v>
      </c>
      <c r="S119">
        <f t="shared" si="31"/>
        <v>2768.9644307142876</v>
      </c>
      <c r="T119">
        <f t="shared" si="32"/>
        <v>3467.225026285716</v>
      </c>
      <c r="V119">
        <f t="shared" si="38"/>
        <v>54.845789947762917</v>
      </c>
      <c r="W119">
        <f t="shared" si="39"/>
        <v>104.60820714046199</v>
      </c>
      <c r="X119">
        <f t="shared" si="40"/>
        <v>181.39683084529381</v>
      </c>
      <c r="Y119">
        <f t="shared" si="41"/>
        <v>266.40328000765572</v>
      </c>
      <c r="Z119">
        <f t="shared" si="42"/>
        <v>534.36967496343163</v>
      </c>
      <c r="AA119">
        <f t="shared" si="43"/>
        <v>540.68626019207738</v>
      </c>
      <c r="AB119">
        <f t="shared" si="44"/>
        <v>415.82053506679063</v>
      </c>
      <c r="AC119">
        <f t="shared" si="45"/>
        <v>664.77203156816211</v>
      </c>
      <c r="AE119">
        <f t="shared" si="46"/>
        <v>33.554631302080345</v>
      </c>
      <c r="AF119">
        <f t="shared" si="47"/>
        <v>63.9992572832479</v>
      </c>
      <c r="AG119">
        <f t="shared" si="48"/>
        <v>110.97850508082503</v>
      </c>
      <c r="AH119">
        <f t="shared" si="49"/>
        <v>162.9854150489152</v>
      </c>
      <c r="AI119">
        <f t="shared" si="50"/>
        <v>326.92714316792922</v>
      </c>
      <c r="AJ119">
        <f t="shared" si="51"/>
        <v>317.20253306991071</v>
      </c>
      <c r="AK119">
        <f t="shared" si="52"/>
        <v>234.1390310861087</v>
      </c>
      <c r="AL119">
        <f t="shared" si="53"/>
        <v>334.15287888112698</v>
      </c>
      <c r="AW119">
        <f t="shared" ref="AW119:BD119" si="89">IF(AW118+AN242/B$74-AW118/B$75&lt;0,0,AW118+AN242/B$74-AW118/B$75)</f>
        <v>0.84222543732435184</v>
      </c>
      <c r="AX119">
        <f t="shared" si="89"/>
        <v>1.6063893525921513</v>
      </c>
      <c r="AY119">
        <f t="shared" si="89"/>
        <v>1.8570495606370678</v>
      </c>
      <c r="AZ119">
        <f t="shared" si="89"/>
        <v>4.9091451334249516</v>
      </c>
      <c r="BA119">
        <f t="shared" si="89"/>
        <v>12.30886819984544</v>
      </c>
      <c r="BB119">
        <f t="shared" si="89"/>
        <v>18.411342491441665</v>
      </c>
      <c r="BC119">
        <f t="shared" si="89"/>
        <v>16.091624319815473</v>
      </c>
      <c r="BD119">
        <f t="shared" si="89"/>
        <v>18.297676988447883</v>
      </c>
      <c r="BF119">
        <f t="shared" si="55"/>
        <v>0.62159411316505353</v>
      </c>
      <c r="BG119">
        <f t="shared" si="72"/>
        <v>1.185575881196947</v>
      </c>
      <c r="BH119">
        <f t="shared" si="73"/>
        <v>1.3705725612075075</v>
      </c>
      <c r="BI119">
        <f t="shared" si="74"/>
        <v>3.623134116328822</v>
      </c>
      <c r="BJ119">
        <f t="shared" si="75"/>
        <v>9.08440860805052</v>
      </c>
      <c r="BK119">
        <f t="shared" si="76"/>
        <v>13.674891117162257</v>
      </c>
      <c r="BL119">
        <f t="shared" si="77"/>
        <v>11.229390746673561</v>
      </c>
      <c r="BM119">
        <f t="shared" si="78"/>
        <v>12.671333912709549</v>
      </c>
      <c r="BO119">
        <f t="shared" si="56"/>
        <v>0.45773316951161613</v>
      </c>
      <c r="BP119">
        <f t="shared" si="79"/>
        <v>0.87304141770838706</v>
      </c>
      <c r="BQ119">
        <f t="shared" si="80"/>
        <v>1.0092703730618866</v>
      </c>
      <c r="BR119">
        <f t="shared" si="81"/>
        <v>2.6680250464220423</v>
      </c>
      <c r="BS119">
        <f t="shared" si="82"/>
        <v>6.689630833420436</v>
      </c>
      <c r="BT119">
        <f t="shared" si="83"/>
        <v>10.203291836635199</v>
      </c>
      <c r="BU119">
        <f t="shared" si="84"/>
        <v>7.777542451558916</v>
      </c>
      <c r="BV119">
        <f t="shared" si="85"/>
        <v>8.6750038198050881</v>
      </c>
    </row>
    <row r="120" spans="1:74" hidden="1" x14ac:dyDescent="0.4">
      <c r="A120" s="9">
        <v>22</v>
      </c>
      <c r="B120" s="16">
        <f t="shared" si="23"/>
        <v>6252.0632846029775</v>
      </c>
      <c r="C120" s="16">
        <f t="shared" si="15"/>
        <v>17346.315551682288</v>
      </c>
      <c r="D120" s="16">
        <f t="shared" si="16"/>
        <v>23841.460612513998</v>
      </c>
      <c r="E120" s="16">
        <f t="shared" si="17"/>
        <v>10646.981798818448</v>
      </c>
      <c r="F120" s="16">
        <f t="shared" si="18"/>
        <v>11065.082453931866</v>
      </c>
      <c r="G120" s="16">
        <f t="shared" si="19"/>
        <v>7749.4470261719662</v>
      </c>
      <c r="H120" s="16">
        <f t="shared" si="20"/>
        <v>3354.5285119564969</v>
      </c>
      <c r="I120" s="16">
        <f t="shared" si="21"/>
        <v>4200.4530932324824</v>
      </c>
      <c r="J120" s="16">
        <f t="shared" si="24"/>
        <v>84456.332332910533</v>
      </c>
      <c r="L120">
        <v>22</v>
      </c>
      <c r="M120">
        <f t="shared" si="25"/>
        <v>6252.0632846029775</v>
      </c>
      <c r="N120">
        <f t="shared" si="26"/>
        <v>17346.315551682288</v>
      </c>
      <c r="O120">
        <f t="shared" si="27"/>
        <v>23841.460612513998</v>
      </c>
      <c r="P120">
        <f t="shared" si="28"/>
        <v>10646.981798818448</v>
      </c>
      <c r="Q120">
        <f t="shared" si="29"/>
        <v>11065.082453931866</v>
      </c>
      <c r="R120">
        <f t="shared" si="30"/>
        <v>7749.4470261719662</v>
      </c>
      <c r="S120">
        <f t="shared" si="31"/>
        <v>3354.5285119564969</v>
      </c>
      <c r="T120">
        <f t="shared" si="32"/>
        <v>4200.4530932324824</v>
      </c>
      <c r="V120">
        <f t="shared" si="38"/>
        <v>66.444357085802437</v>
      </c>
      <c r="W120">
        <f t="shared" si="39"/>
        <v>126.73033018516952</v>
      </c>
      <c r="X120">
        <f t="shared" si="40"/>
        <v>219.75790328477564</v>
      </c>
      <c r="Y120">
        <f t="shared" si="41"/>
        <v>322.74117452801295</v>
      </c>
      <c r="Z120">
        <f t="shared" si="42"/>
        <v>647.37602526851128</v>
      </c>
      <c r="AA120">
        <f t="shared" si="43"/>
        <v>655.0235969102597</v>
      </c>
      <c r="AB120">
        <f t="shared" si="44"/>
        <v>503.76024821749161</v>
      </c>
      <c r="AC120">
        <f t="shared" si="45"/>
        <v>805.38588630874779</v>
      </c>
      <c r="AE120">
        <f t="shared" si="46"/>
        <v>40.651684183974531</v>
      </c>
      <c r="AF120">
        <f t="shared" si="47"/>
        <v>77.535573902319271</v>
      </c>
      <c r="AG120">
        <f t="shared" si="48"/>
        <v>134.45128033564794</v>
      </c>
      <c r="AH120">
        <f t="shared" si="49"/>
        <v>197.45803670182872</v>
      </c>
      <c r="AI120">
        <f t="shared" si="50"/>
        <v>396.07465376643</v>
      </c>
      <c r="AJ120">
        <f t="shared" si="51"/>
        <v>384.2476512065607</v>
      </c>
      <c r="AK120">
        <f t="shared" si="52"/>
        <v>283.68853217174927</v>
      </c>
      <c r="AL120">
        <f t="shared" si="53"/>
        <v>404.9998401712059</v>
      </c>
      <c r="AW120">
        <f t="shared" ref="AW120:BD120" si="90">IF(AW119+AN243/B$74-AW119/B$75&lt;0,0,AW119+AN243/B$74-AW119/B$75)</f>
        <v>1.0208798888060597</v>
      </c>
      <c r="AX120">
        <f t="shared" si="90"/>
        <v>1.9471396979689592</v>
      </c>
      <c r="AY120">
        <f t="shared" si="90"/>
        <v>2.2509704230654872</v>
      </c>
      <c r="AZ120">
        <f t="shared" si="90"/>
        <v>5.9504822768890371</v>
      </c>
      <c r="BA120">
        <f t="shared" si="90"/>
        <v>14.919848584847928</v>
      </c>
      <c r="BB120">
        <f t="shared" si="90"/>
        <v>22.272538025849443</v>
      </c>
      <c r="BC120">
        <f t="shared" si="90"/>
        <v>19.531497774137389</v>
      </c>
      <c r="BD120">
        <f t="shared" si="90"/>
        <v>22.271211638156807</v>
      </c>
      <c r="BF120">
        <f t="shared" si="55"/>
        <v>0.75397290766063274</v>
      </c>
      <c r="BG120">
        <f t="shared" si="72"/>
        <v>1.4380639640340696</v>
      </c>
      <c r="BH120">
        <f t="shared" si="73"/>
        <v>1.6624587608652437</v>
      </c>
      <c r="BI120">
        <f t="shared" si="74"/>
        <v>4.3947407265864999</v>
      </c>
      <c r="BJ120">
        <f t="shared" si="75"/>
        <v>11.019084363127469</v>
      </c>
      <c r="BK120">
        <f t="shared" si="76"/>
        <v>16.516761941729904</v>
      </c>
      <c r="BL120">
        <f t="shared" si="77"/>
        <v>13.66050753324452</v>
      </c>
      <c r="BM120">
        <f t="shared" si="78"/>
        <v>15.484505450578716</v>
      </c>
      <c r="BO120">
        <f t="shared" si="56"/>
        <v>0.55604973570367866</v>
      </c>
      <c r="BP120">
        <f t="shared" si="79"/>
        <v>1.0605620958015229</v>
      </c>
      <c r="BQ120">
        <f t="shared" si="80"/>
        <v>1.2260516859492592</v>
      </c>
      <c r="BR120">
        <f t="shared" si="81"/>
        <v>3.24109048836611</v>
      </c>
      <c r="BS120">
        <f t="shared" si="82"/>
        <v>8.1264974981984857</v>
      </c>
      <c r="BT120">
        <f t="shared" si="83"/>
        <v>12.286251404951432</v>
      </c>
      <c r="BU120">
        <f t="shared" si="84"/>
        <v>9.5034665991162388</v>
      </c>
      <c r="BV120">
        <f t="shared" si="85"/>
        <v>10.673168866257319</v>
      </c>
    </row>
    <row r="121" spans="1:74" hidden="1" x14ac:dyDescent="0.4">
      <c r="A121" s="9">
        <v>23</v>
      </c>
      <c r="B121" s="16">
        <f t="shared" si="23"/>
        <v>7574.212335167811</v>
      </c>
      <c r="C121" s="16">
        <f t="shared" si="15"/>
        <v>21014.610895706646</v>
      </c>
      <c r="D121" s="16">
        <f t="shared" si="16"/>
        <v>28883.310491184249</v>
      </c>
      <c r="E121" s="16">
        <f t="shared" si="17"/>
        <v>12898.542001568827</v>
      </c>
      <c r="F121" s="16">
        <f t="shared" si="18"/>
        <v>13405.060089301665</v>
      </c>
      <c r="G121" s="16">
        <f t="shared" si="19"/>
        <v>9388.2538586761239</v>
      </c>
      <c r="H121" s="16">
        <f t="shared" si="20"/>
        <v>4063.9241922751094</v>
      </c>
      <c r="I121" s="16">
        <f t="shared" si="21"/>
        <v>5088.7398581531797</v>
      </c>
      <c r="J121" s="16">
        <f t="shared" si="24"/>
        <v>102316.6537220336</v>
      </c>
      <c r="L121">
        <v>23</v>
      </c>
      <c r="M121">
        <f t="shared" si="25"/>
        <v>7574.212335167811</v>
      </c>
      <c r="N121">
        <f t="shared" si="26"/>
        <v>21014.610895706646</v>
      </c>
      <c r="O121">
        <f t="shared" si="27"/>
        <v>28883.310491184249</v>
      </c>
      <c r="P121">
        <f t="shared" si="28"/>
        <v>12898.542001568827</v>
      </c>
      <c r="Q121">
        <f t="shared" si="29"/>
        <v>13405.060089301665</v>
      </c>
      <c r="R121">
        <f t="shared" si="30"/>
        <v>9388.2538586761239</v>
      </c>
      <c r="S121">
        <f t="shared" si="31"/>
        <v>4063.9241922751094</v>
      </c>
      <c r="T121">
        <f t="shared" si="32"/>
        <v>5088.7398581531797</v>
      </c>
      <c r="V121">
        <f t="shared" si="38"/>
        <v>80.495684475052869</v>
      </c>
      <c r="W121">
        <f t="shared" si="39"/>
        <v>153.53064006370576</v>
      </c>
      <c r="X121">
        <f t="shared" si="40"/>
        <v>266.23122894946806</v>
      </c>
      <c r="Y121">
        <f t="shared" si="41"/>
        <v>390.99289828881564</v>
      </c>
      <c r="Z121">
        <f t="shared" si="42"/>
        <v>784.27993816592732</v>
      </c>
      <c r="AA121">
        <f t="shared" si="43"/>
        <v>793.54144212421738</v>
      </c>
      <c r="AB121">
        <f t="shared" si="44"/>
        <v>610.29570915884301</v>
      </c>
      <c r="AC121">
        <f t="shared" si="45"/>
        <v>975.7290994190181</v>
      </c>
      <c r="AE121">
        <f t="shared" si="46"/>
        <v>49.249241817917166</v>
      </c>
      <c r="AF121">
        <f t="shared" si="47"/>
        <v>93.933825996602692</v>
      </c>
      <c r="AG121">
        <f t="shared" si="48"/>
        <v>162.88682131869049</v>
      </c>
      <c r="AH121">
        <f t="shared" si="49"/>
        <v>239.21908264389015</v>
      </c>
      <c r="AI121">
        <f t="shared" si="50"/>
        <v>479.84177760045714</v>
      </c>
      <c r="AJ121">
        <f t="shared" si="51"/>
        <v>465.48043491767038</v>
      </c>
      <c r="AK121">
        <f t="shared" si="52"/>
        <v>343.70809109331537</v>
      </c>
      <c r="AL121">
        <f t="shared" si="53"/>
        <v>490.79685005782204</v>
      </c>
      <c r="AW121">
        <f t="shared" ref="AW121:BD121" si="91">IF(AW120+AN244/B$74-AW120/B$75&lt;0,0,AW120+AN244/B$74-AW120/B$75)</f>
        <v>1.2371743347964181</v>
      </c>
      <c r="AX121">
        <f t="shared" si="91"/>
        <v>2.3596813758450708</v>
      </c>
      <c r="AY121">
        <f t="shared" si="91"/>
        <v>2.7278849023653393</v>
      </c>
      <c r="AZ121">
        <f t="shared" si="91"/>
        <v>7.2112145937538559</v>
      </c>
      <c r="BA121">
        <f t="shared" si="91"/>
        <v>18.080926023344489</v>
      </c>
      <c r="BB121">
        <f t="shared" si="91"/>
        <v>26.957476724508577</v>
      </c>
      <c r="BC121">
        <f t="shared" si="91"/>
        <v>23.691870734838957</v>
      </c>
      <c r="BD121">
        <f t="shared" si="91"/>
        <v>27.072085229656874</v>
      </c>
      <c r="BF121">
        <f t="shared" si="55"/>
        <v>0.91411709634788907</v>
      </c>
      <c r="BG121">
        <f t="shared" si="72"/>
        <v>1.7435094043950032</v>
      </c>
      <c r="BH121">
        <f t="shared" si="73"/>
        <v>2.0155657581853896</v>
      </c>
      <c r="BI121">
        <f t="shared" si="74"/>
        <v>5.3281856567680226</v>
      </c>
      <c r="BJ121">
        <f t="shared" si="75"/>
        <v>13.359542896159741</v>
      </c>
      <c r="BK121">
        <f t="shared" si="76"/>
        <v>19.970227592201624</v>
      </c>
      <c r="BL121">
        <f t="shared" si="77"/>
        <v>16.596002653690956</v>
      </c>
      <c r="BM121">
        <f t="shared" si="78"/>
        <v>18.877858544367761</v>
      </c>
      <c r="BO121">
        <f t="shared" si="56"/>
        <v>0.67480363887785111</v>
      </c>
      <c r="BP121">
        <f t="shared" si="79"/>
        <v>1.2870632167410507</v>
      </c>
      <c r="BQ121">
        <f t="shared" si="80"/>
        <v>1.4878959308988498</v>
      </c>
      <c r="BR121">
        <f t="shared" si="81"/>
        <v>3.9332806312983442</v>
      </c>
      <c r="BS121">
        <f t="shared" si="82"/>
        <v>9.8620496171558756</v>
      </c>
      <c r="BT121">
        <f t="shared" si="83"/>
        <v>14.824557727018519</v>
      </c>
      <c r="BU121">
        <f t="shared" si="84"/>
        <v>11.581987066180382</v>
      </c>
      <c r="BV121">
        <f t="shared" si="85"/>
        <v>13.078837158418015</v>
      </c>
    </row>
    <row r="122" spans="1:74" hidden="1" x14ac:dyDescent="0.4">
      <c r="A122" s="9">
        <v>24</v>
      </c>
      <c r="B122" s="16">
        <f t="shared" si="23"/>
        <v>9175.9615804738751</v>
      </c>
      <c r="C122" s="16">
        <f t="shared" si="15"/>
        <v>25458.655458111029</v>
      </c>
      <c r="D122" s="16">
        <f t="shared" si="16"/>
        <v>34991.380708121214</v>
      </c>
      <c r="E122" s="16">
        <f t="shared" si="17"/>
        <v>15626.248725690353</v>
      </c>
      <c r="F122" s="16">
        <f t="shared" si="18"/>
        <v>16239.882237292804</v>
      </c>
      <c r="G122" s="16">
        <f t="shared" si="19"/>
        <v>11373.625784817545</v>
      </c>
      <c r="H122" s="16">
        <f t="shared" si="20"/>
        <v>4923.3386396010692</v>
      </c>
      <c r="I122" s="16">
        <f t="shared" si="21"/>
        <v>6164.8762095874254</v>
      </c>
      <c r="J122" s="16">
        <f t="shared" si="24"/>
        <v>123953.96934369532</v>
      </c>
      <c r="L122">
        <v>24</v>
      </c>
      <c r="M122">
        <f t="shared" si="25"/>
        <v>9175.9615804738751</v>
      </c>
      <c r="N122">
        <f t="shared" si="26"/>
        <v>25458.655458111029</v>
      </c>
      <c r="O122">
        <f t="shared" si="27"/>
        <v>34991.380708121214</v>
      </c>
      <c r="P122">
        <f t="shared" si="28"/>
        <v>15626.248725690353</v>
      </c>
      <c r="Q122">
        <f t="shared" si="29"/>
        <v>16239.882237292804</v>
      </c>
      <c r="R122">
        <f t="shared" si="30"/>
        <v>11373.625784817545</v>
      </c>
      <c r="S122">
        <f t="shared" si="31"/>
        <v>4923.3386396010692</v>
      </c>
      <c r="T122">
        <f t="shared" si="32"/>
        <v>6164.8762095874254</v>
      </c>
      <c r="V122">
        <f t="shared" si="38"/>
        <v>97.518479070656866</v>
      </c>
      <c r="W122">
        <f t="shared" si="39"/>
        <v>185.99847442004386</v>
      </c>
      <c r="X122">
        <f t="shared" si="40"/>
        <v>322.53237794766767</v>
      </c>
      <c r="Y122">
        <f t="shared" si="41"/>
        <v>473.67797438097745</v>
      </c>
      <c r="Z122">
        <f t="shared" si="42"/>
        <v>950.13524307968589</v>
      </c>
      <c r="AA122">
        <f t="shared" si="43"/>
        <v>961.35300637575187</v>
      </c>
      <c r="AB122">
        <f t="shared" si="44"/>
        <v>739.35976794727048</v>
      </c>
      <c r="AC122">
        <f t="shared" si="45"/>
        <v>1182.0901198928518</v>
      </c>
      <c r="AE122">
        <f t="shared" si="46"/>
        <v>59.664722703629067</v>
      </c>
      <c r="AF122">
        <f t="shared" si="47"/>
        <v>113.79943068563705</v>
      </c>
      <c r="AG122">
        <f t="shared" si="48"/>
        <v>197.33495719561634</v>
      </c>
      <c r="AH122">
        <f t="shared" si="49"/>
        <v>289.81035452553198</v>
      </c>
      <c r="AI122">
        <f t="shared" si="50"/>
        <v>581.32116445561383</v>
      </c>
      <c r="AJ122">
        <f t="shared" si="51"/>
        <v>563.89873707963443</v>
      </c>
      <c r="AK122">
        <f t="shared" si="52"/>
        <v>416.41380511118655</v>
      </c>
      <c r="AL122">
        <f t="shared" si="53"/>
        <v>594.71090349236408</v>
      </c>
      <c r="AW122">
        <f t="shared" ref="AW122:BD122" si="92">IF(AW121+AN245/B$74-AW121/B$75&lt;0,0,AW121+AN245/B$74-AW121/B$75)</f>
        <v>1.4991033665898361</v>
      </c>
      <c r="AX122">
        <f t="shared" si="92"/>
        <v>2.8592625914687897</v>
      </c>
      <c r="AY122">
        <f t="shared" si="92"/>
        <v>3.30542052626592</v>
      </c>
      <c r="AZ122">
        <f t="shared" si="92"/>
        <v>8.7379407821914192</v>
      </c>
      <c r="BA122">
        <f t="shared" si="92"/>
        <v>21.908939031715178</v>
      </c>
      <c r="BB122">
        <f t="shared" si="92"/>
        <v>32.638857378679042</v>
      </c>
      <c r="BC122">
        <f t="shared" si="92"/>
        <v>28.726279956332057</v>
      </c>
      <c r="BD122">
        <f t="shared" si="92"/>
        <v>32.876437011736925</v>
      </c>
      <c r="BF122">
        <f t="shared" si="55"/>
        <v>1.1079514394170067</v>
      </c>
      <c r="BG122">
        <f t="shared" si="72"/>
        <v>2.1132125872650436</v>
      </c>
      <c r="BH122">
        <f t="shared" si="73"/>
        <v>2.4429572446933596</v>
      </c>
      <c r="BI122">
        <f t="shared" si="74"/>
        <v>6.4580030189595226</v>
      </c>
      <c r="BJ122">
        <f t="shared" si="75"/>
        <v>16.192372772470591</v>
      </c>
      <c r="BK122">
        <f t="shared" si="76"/>
        <v>24.162577071585797</v>
      </c>
      <c r="BL122">
        <f t="shared" si="77"/>
        <v>20.143936694264958</v>
      </c>
      <c r="BM122">
        <f t="shared" si="78"/>
        <v>22.97497188701232</v>
      </c>
      <c r="BO122">
        <f t="shared" si="56"/>
        <v>0.81839171335987371</v>
      </c>
      <c r="BP122">
        <f t="shared" si="79"/>
        <v>1.5609309293334226</v>
      </c>
      <c r="BQ122">
        <f t="shared" si="80"/>
        <v>1.8044978272707737</v>
      </c>
      <c r="BR122">
        <f t="shared" si="81"/>
        <v>4.7702236465801509</v>
      </c>
      <c r="BS122">
        <f t="shared" si="82"/>
        <v>11.960545584558197</v>
      </c>
      <c r="BT122">
        <f t="shared" si="83"/>
        <v>17.911959646128381</v>
      </c>
      <c r="BU122">
        <f t="shared" si="84"/>
        <v>14.088994859935671</v>
      </c>
      <c r="BV122">
        <f t="shared" si="85"/>
        <v>15.978347851392888</v>
      </c>
    </row>
    <row r="123" spans="1:74" hidden="1" x14ac:dyDescent="0.4">
      <c r="A123" s="9">
        <v>25</v>
      </c>
      <c r="B123" s="16">
        <f t="shared" si="23"/>
        <v>11116.439201920943</v>
      </c>
      <c r="C123" s="16">
        <f t="shared" si="15"/>
        <v>30842.500056340526</v>
      </c>
      <c r="D123" s="16">
        <f t="shared" si="16"/>
        <v>42391.14918057566</v>
      </c>
      <c r="E123" s="16">
        <f t="shared" si="17"/>
        <v>18930.794597361488</v>
      </c>
      <c r="F123" s="16">
        <f t="shared" si="18"/>
        <v>19674.195663741892</v>
      </c>
      <c r="G123" s="16">
        <f t="shared" si="19"/>
        <v>13778.852323376352</v>
      </c>
      <c r="H123" s="16">
        <f t="shared" si="20"/>
        <v>5964.4969279358102</v>
      </c>
      <c r="I123" s="16">
        <f t="shared" si="21"/>
        <v>7468.5874575891876</v>
      </c>
      <c r="J123" s="16">
        <f t="shared" si="24"/>
        <v>150167.01540884183</v>
      </c>
      <c r="L123">
        <v>25</v>
      </c>
      <c r="M123">
        <f t="shared" si="25"/>
        <v>11116.439201920943</v>
      </c>
      <c r="N123">
        <f t="shared" si="26"/>
        <v>30842.500056340526</v>
      </c>
      <c r="O123">
        <f t="shared" si="27"/>
        <v>42391.14918057566</v>
      </c>
      <c r="P123">
        <f t="shared" si="28"/>
        <v>18930.794597361488</v>
      </c>
      <c r="Q123">
        <f t="shared" si="29"/>
        <v>19674.195663741892</v>
      </c>
      <c r="R123">
        <f t="shared" si="30"/>
        <v>13778.852323376352</v>
      </c>
      <c r="S123">
        <f t="shared" si="31"/>
        <v>5964.4969279358102</v>
      </c>
      <c r="T123">
        <f t="shared" si="32"/>
        <v>7468.5874575891876</v>
      </c>
      <c r="V123">
        <f t="shared" si="38"/>
        <v>118.14113693138165</v>
      </c>
      <c r="W123">
        <f t="shared" si="39"/>
        <v>225.33238258940864</v>
      </c>
      <c r="X123">
        <f t="shared" si="40"/>
        <v>390.73970585934904</v>
      </c>
      <c r="Y123">
        <f t="shared" si="41"/>
        <v>573.84872042739914</v>
      </c>
      <c r="Z123">
        <f t="shared" si="42"/>
        <v>1151.064484657089</v>
      </c>
      <c r="AA123">
        <f t="shared" si="43"/>
        <v>1164.6529132205631</v>
      </c>
      <c r="AB123">
        <f t="shared" si="44"/>
        <v>895.71687970051107</v>
      </c>
      <c r="AC123">
        <f t="shared" si="45"/>
        <v>1432.0869272035577</v>
      </c>
      <c r="AE123">
        <f t="shared" si="46"/>
        <v>72.282641492638334</v>
      </c>
      <c r="AF123">
        <f t="shared" si="47"/>
        <v>137.86577859710599</v>
      </c>
      <c r="AG123">
        <f t="shared" si="48"/>
        <v>239.06743077963347</v>
      </c>
      <c r="AH123">
        <f t="shared" si="49"/>
        <v>351.09956114401376</v>
      </c>
      <c r="AI123">
        <f t="shared" si="50"/>
        <v>704.25919066363781</v>
      </c>
      <c r="AJ123">
        <f t="shared" si="51"/>
        <v>683.13501786846962</v>
      </c>
      <c r="AK123">
        <f t="shared" si="52"/>
        <v>504.48997679375492</v>
      </c>
      <c r="AL123">
        <f t="shared" si="53"/>
        <v>720.57787843532572</v>
      </c>
      <c r="AW123">
        <f t="shared" ref="AW123:BD123" si="93">IF(AW122+AN246/B$74-AW122/B$75&lt;0,0,AW122+AN246/B$74-AW122/B$75)</f>
        <v>1.8163442330603046</v>
      </c>
      <c r="AX123">
        <f t="shared" si="93"/>
        <v>3.4643409084147194</v>
      </c>
      <c r="AY123">
        <f t="shared" si="93"/>
        <v>4.0049149675246722</v>
      </c>
      <c r="AZ123">
        <f t="shared" si="93"/>
        <v>10.58706737792169</v>
      </c>
      <c r="BA123">
        <f t="shared" si="93"/>
        <v>26.545317654278609</v>
      </c>
      <c r="BB123">
        <f t="shared" si="93"/>
        <v>39.526180071708637</v>
      </c>
      <c r="BC123">
        <f t="shared" si="93"/>
        <v>34.820574905216063</v>
      </c>
      <c r="BD123">
        <f t="shared" si="93"/>
        <v>39.897659027882341</v>
      </c>
      <c r="BF123">
        <f t="shared" si="55"/>
        <v>1.342642595720704</v>
      </c>
      <c r="BG123">
        <f t="shared" si="72"/>
        <v>2.5608425897872911</v>
      </c>
      <c r="BH123">
        <f t="shared" si="73"/>
        <v>2.9604352136368961</v>
      </c>
      <c r="BI123">
        <f t="shared" si="74"/>
        <v>7.8259656768986599</v>
      </c>
      <c r="BJ123">
        <f t="shared" si="75"/>
        <v>19.622312528017343</v>
      </c>
      <c r="BK123">
        <f t="shared" si="76"/>
        <v>29.248345255841741</v>
      </c>
      <c r="BL123">
        <f t="shared" si="77"/>
        <v>24.435108325298504</v>
      </c>
      <c r="BM123">
        <f t="shared" si="78"/>
        <v>27.925704449374621</v>
      </c>
      <c r="BO123">
        <f t="shared" si="56"/>
        <v>0.99212754899415345</v>
      </c>
      <c r="BP123">
        <f t="shared" si="79"/>
        <v>1.8922999240923954</v>
      </c>
      <c r="BQ123">
        <f t="shared" si="80"/>
        <v>2.1875734777243254</v>
      </c>
      <c r="BR123">
        <f t="shared" si="81"/>
        <v>5.7828912700077737</v>
      </c>
      <c r="BS123">
        <f t="shared" si="82"/>
        <v>14.499641897305633</v>
      </c>
      <c r="BT123">
        <f t="shared" si="83"/>
        <v>21.66233010140283</v>
      </c>
      <c r="BU123">
        <f t="shared" si="84"/>
        <v>17.116465777100316</v>
      </c>
      <c r="BV123">
        <f t="shared" si="85"/>
        <v>19.476659869202603</v>
      </c>
    </row>
    <row r="124" spans="1:74" hidden="1" x14ac:dyDescent="0.4">
      <c r="A124" s="9">
        <v>26</v>
      </c>
      <c r="B124" s="16">
        <f t="shared" si="23"/>
        <v>13467.277456018175</v>
      </c>
      <c r="C124" s="16">
        <f t="shared" si="15"/>
        <v>37364.887996168618</v>
      </c>
      <c r="D124" s="16">
        <f t="shared" si="16"/>
        <v>51355.776550787814</v>
      </c>
      <c r="E124" s="16">
        <f t="shared" si="17"/>
        <v>22934.166118724585</v>
      </c>
      <c r="F124" s="16">
        <f t="shared" si="18"/>
        <v>23834.777208318334</v>
      </c>
      <c r="G124" s="16">
        <f t="shared" si="19"/>
        <v>16692.72182340045</v>
      </c>
      <c r="H124" s="16">
        <f t="shared" si="20"/>
        <v>7225.8331606940455</v>
      </c>
      <c r="I124" s="16">
        <f t="shared" si="21"/>
        <v>9047.9997838255858</v>
      </c>
      <c r="J124" s="16">
        <f t="shared" si="24"/>
        <v>181923.44009793759</v>
      </c>
      <c r="L124">
        <v>26</v>
      </c>
      <c r="M124">
        <f t="shared" si="25"/>
        <v>13467.277456018175</v>
      </c>
      <c r="N124">
        <f t="shared" si="26"/>
        <v>37364.887996168618</v>
      </c>
      <c r="O124">
        <f t="shared" si="27"/>
        <v>51355.776550787814</v>
      </c>
      <c r="P124">
        <f t="shared" si="28"/>
        <v>22934.166118724585</v>
      </c>
      <c r="Q124">
        <f t="shared" si="29"/>
        <v>23834.777208318334</v>
      </c>
      <c r="R124">
        <f t="shared" si="30"/>
        <v>16692.72182340045</v>
      </c>
      <c r="S124">
        <f t="shared" si="31"/>
        <v>7225.8331606940455</v>
      </c>
      <c r="T124">
        <f t="shared" si="32"/>
        <v>9047.9997838255858</v>
      </c>
      <c r="V124">
        <f t="shared" si="38"/>
        <v>143.12494093337671</v>
      </c>
      <c r="W124">
        <f t="shared" si="39"/>
        <v>272.98437094962003</v>
      </c>
      <c r="X124">
        <f t="shared" si="40"/>
        <v>473.37107779761971</v>
      </c>
      <c r="Y124">
        <f t="shared" si="41"/>
        <v>695.2029271867342</v>
      </c>
      <c r="Z124">
        <f t="shared" si="42"/>
        <v>1394.4849411153102</v>
      </c>
      <c r="AA124">
        <f t="shared" si="43"/>
        <v>1410.9458594774449</v>
      </c>
      <c r="AB124">
        <f t="shared" si="44"/>
        <v>1085.1389921872587</v>
      </c>
      <c r="AC124">
        <f t="shared" si="45"/>
        <v>1734.9482595942845</v>
      </c>
      <c r="AE124">
        <f t="shared" si="46"/>
        <v>87.568806638886102</v>
      </c>
      <c r="AF124">
        <f t="shared" si="47"/>
        <v>167.02131326120687</v>
      </c>
      <c r="AG124">
        <f t="shared" si="48"/>
        <v>289.62485580620535</v>
      </c>
      <c r="AH124">
        <f t="shared" si="49"/>
        <v>425.34928090514222</v>
      </c>
      <c r="AI124">
        <f t="shared" si="50"/>
        <v>853.19428866145483</v>
      </c>
      <c r="AJ124">
        <f t="shared" si="51"/>
        <v>827.59038647409773</v>
      </c>
      <c r="AK124">
        <f t="shared" si="52"/>
        <v>611.18822304105197</v>
      </c>
      <c r="AL124">
        <f t="shared" si="53"/>
        <v>873.04410317137547</v>
      </c>
      <c r="AW124">
        <f t="shared" ref="AW124:BD124" si="94">IF(AW123+AN247/B$74-AW123/B$75&lt;0,0,AW123+AN247/B$74-AW123/B$75)</f>
        <v>2.2006143142140249</v>
      </c>
      <c r="AX124">
        <f t="shared" si="94"/>
        <v>4.1972650633133242</v>
      </c>
      <c r="AY124">
        <f t="shared" si="94"/>
        <v>4.8522042486933046</v>
      </c>
      <c r="AZ124">
        <f t="shared" si="94"/>
        <v>12.826892388205849</v>
      </c>
      <c r="BA124">
        <f t="shared" si="94"/>
        <v>32.161307830366702</v>
      </c>
      <c r="BB124">
        <f t="shared" si="94"/>
        <v>47.873487702760592</v>
      </c>
      <c r="BC124">
        <f t="shared" si="94"/>
        <v>42.199758793935473</v>
      </c>
      <c r="BD124">
        <f t="shared" si="94"/>
        <v>48.394236768609225</v>
      </c>
      <c r="BF124">
        <f t="shared" si="55"/>
        <v>1.6268635781244645</v>
      </c>
      <c r="BG124">
        <f t="shared" si="72"/>
        <v>3.1029415809637486</v>
      </c>
      <c r="BH124">
        <f t="shared" si="73"/>
        <v>3.5871230659695614</v>
      </c>
      <c r="BI124">
        <f t="shared" si="74"/>
        <v>9.4826266975124778</v>
      </c>
      <c r="BJ124">
        <f t="shared" si="75"/>
        <v>23.776115603774098</v>
      </c>
      <c r="BK124">
        <f t="shared" si="76"/>
        <v>35.415046145361877</v>
      </c>
      <c r="BL124">
        <f t="shared" si="77"/>
        <v>29.627841615257282</v>
      </c>
      <c r="BM124">
        <f t="shared" si="78"/>
        <v>33.911681738628481</v>
      </c>
      <c r="BO124">
        <f t="shared" si="56"/>
        <v>1.2024365770300838</v>
      </c>
      <c r="BP124">
        <f t="shared" si="79"/>
        <v>2.2934255235093328</v>
      </c>
      <c r="BQ124">
        <f t="shared" si="80"/>
        <v>2.6512905192718677</v>
      </c>
      <c r="BR124">
        <f t="shared" si="81"/>
        <v>7.0087359141423047</v>
      </c>
      <c r="BS124">
        <f t="shared" si="82"/>
        <v>17.573244275732659</v>
      </c>
      <c r="BT124">
        <f t="shared" si="83"/>
        <v>26.213939194066178</v>
      </c>
      <c r="BU124">
        <f t="shared" si="84"/>
        <v>20.775787051199408</v>
      </c>
      <c r="BV124">
        <f t="shared" si="85"/>
        <v>23.701182159288614</v>
      </c>
    </row>
    <row r="125" spans="1:74" hidden="1" x14ac:dyDescent="0.4">
      <c r="A125" s="9">
        <v>27</v>
      </c>
      <c r="B125" s="16">
        <f t="shared" si="23"/>
        <v>16315.25696160284</v>
      </c>
      <c r="C125" s="16">
        <f t="shared" si="15"/>
        <v>45266.591632192009</v>
      </c>
      <c r="D125" s="16">
        <f t="shared" si="16"/>
        <v>62216.189844245971</v>
      </c>
      <c r="E125" s="16">
        <f t="shared" si="17"/>
        <v>27784.146769759125</v>
      </c>
      <c r="F125" s="16">
        <f t="shared" si="18"/>
        <v>28875.213720535052</v>
      </c>
      <c r="G125" s="16">
        <f t="shared" si="19"/>
        <v>20222.799064381754</v>
      </c>
      <c r="H125" s="16">
        <f t="shared" si="20"/>
        <v>8753.9092562254755</v>
      </c>
      <c r="I125" s="16">
        <f t="shared" si="21"/>
        <v>10961.416807795376</v>
      </c>
      <c r="J125" s="16">
        <f t="shared" si="24"/>
        <v>220395.5240567376</v>
      </c>
      <c r="L125">
        <v>27</v>
      </c>
      <c r="M125">
        <f t="shared" si="25"/>
        <v>16315.25696160284</v>
      </c>
      <c r="N125">
        <f t="shared" si="26"/>
        <v>45266.591632192009</v>
      </c>
      <c r="O125">
        <f t="shared" si="27"/>
        <v>62216.189844245971</v>
      </c>
      <c r="P125">
        <f t="shared" si="28"/>
        <v>27784.146769759125</v>
      </c>
      <c r="Q125">
        <f t="shared" si="29"/>
        <v>28875.213720535052</v>
      </c>
      <c r="R125">
        <f t="shared" si="30"/>
        <v>20222.799064381754</v>
      </c>
      <c r="S125">
        <f t="shared" si="31"/>
        <v>8753.9092562254755</v>
      </c>
      <c r="T125">
        <f t="shared" si="32"/>
        <v>10961.416807795376</v>
      </c>
      <c r="V125">
        <f t="shared" si="38"/>
        <v>173.39216375926301</v>
      </c>
      <c r="W125">
        <f t="shared" si="39"/>
        <v>330.71350417848663</v>
      </c>
      <c r="X125">
        <f t="shared" si="40"/>
        <v>573.4768161657488</v>
      </c>
      <c r="Y125">
        <f t="shared" si="41"/>
        <v>842.22036362476285</v>
      </c>
      <c r="Z125">
        <f t="shared" si="42"/>
        <v>1689.3824353244231</v>
      </c>
      <c r="AA125">
        <f t="shared" si="43"/>
        <v>1709.3236403403901</v>
      </c>
      <c r="AB125">
        <f t="shared" si="44"/>
        <v>1314.6186223355603</v>
      </c>
      <c r="AC125">
        <f t="shared" si="45"/>
        <v>2101.8543004679764</v>
      </c>
      <c r="AE125">
        <f t="shared" si="46"/>
        <v>106.08751807038297</v>
      </c>
      <c r="AF125">
        <f t="shared" si="47"/>
        <v>202.34233249067793</v>
      </c>
      <c r="AG125">
        <f t="shared" si="48"/>
        <v>350.87359647001011</v>
      </c>
      <c r="AH125">
        <f t="shared" si="49"/>
        <v>515.30049633233955</v>
      </c>
      <c r="AI125">
        <f t="shared" si="50"/>
        <v>1033.6245061460731</v>
      </c>
      <c r="AJ125">
        <f t="shared" si="51"/>
        <v>1002.5970283751019</v>
      </c>
      <c r="AK125">
        <f t="shared" si="52"/>
        <v>740.44752371729021</v>
      </c>
      <c r="AL125">
        <f t="shared" si="53"/>
        <v>1057.7378509762846</v>
      </c>
      <c r="AW125">
        <f t="shared" ref="AW125:BD125" si="95">IF(AW124+AN248/B$74-AW124/B$75&lt;0,0,AW124+AN248/B$74-AW124/B$75)</f>
        <v>2.6661039340415265</v>
      </c>
      <c r="AX125">
        <f t="shared" si="95"/>
        <v>5.0851004763692425</v>
      </c>
      <c r="AY125">
        <f t="shared" si="95"/>
        <v>5.878577064893193</v>
      </c>
      <c r="AZ125">
        <f t="shared" si="95"/>
        <v>15.54012806189397</v>
      </c>
      <c r="BA125">
        <f t="shared" si="95"/>
        <v>38.964296822310814</v>
      </c>
      <c r="BB125">
        <f t="shared" si="95"/>
        <v>57.988746481801513</v>
      </c>
      <c r="BC125">
        <f t="shared" si="95"/>
        <v>51.136281142445668</v>
      </c>
      <c r="BD125">
        <f t="shared" si="95"/>
        <v>58.679259792750798</v>
      </c>
      <c r="BF125">
        <f t="shared" si="55"/>
        <v>1.9711140197782009</v>
      </c>
      <c r="BG125">
        <f t="shared" si="72"/>
        <v>3.7595356703734941</v>
      </c>
      <c r="BH125">
        <f t="shared" si="73"/>
        <v>4.346171775603807</v>
      </c>
      <c r="BI125">
        <f t="shared" si="74"/>
        <v>11.489186111928497</v>
      </c>
      <c r="BJ125">
        <f t="shared" si="75"/>
        <v>28.80723093972966</v>
      </c>
      <c r="BK125">
        <f t="shared" si="76"/>
        <v>42.890111079801116</v>
      </c>
      <c r="BL125">
        <f t="shared" si="77"/>
        <v>35.913800204596377</v>
      </c>
      <c r="BM125">
        <f t="shared" si="78"/>
        <v>41.152959253618846</v>
      </c>
      <c r="BO125">
        <f t="shared" si="56"/>
        <v>1.4570927776867122</v>
      </c>
      <c r="BP125">
        <f t="shared" si="79"/>
        <v>2.7791351579819823</v>
      </c>
      <c r="BQ125">
        <f t="shared" si="80"/>
        <v>3.2127900472904836</v>
      </c>
      <c r="BR125">
        <f t="shared" si="81"/>
        <v>8.4930703841644082</v>
      </c>
      <c r="BS125">
        <f t="shared" si="82"/>
        <v>21.294967072557519</v>
      </c>
      <c r="BT125">
        <f t="shared" si="83"/>
        <v>31.734603364843601</v>
      </c>
      <c r="BU125">
        <f t="shared" si="84"/>
        <v>25.201814333228345</v>
      </c>
      <c r="BV125">
        <f t="shared" si="85"/>
        <v>28.806431948958544</v>
      </c>
    </row>
    <row r="126" spans="1:74" hidden="1" x14ac:dyDescent="0.4">
      <c r="A126" s="9">
        <v>28</v>
      </c>
      <c r="B126" s="16">
        <f t="shared" si="23"/>
        <v>19765.510185147155</v>
      </c>
      <c r="C126" s="16">
        <f t="shared" si="15"/>
        <v>54839.300420377171</v>
      </c>
      <c r="D126" s="16">
        <f t="shared" si="16"/>
        <v>75373.29855984576</v>
      </c>
      <c r="E126" s="16">
        <f t="shared" si="17"/>
        <v>33659.772399278612</v>
      </c>
      <c r="F126" s="16">
        <f t="shared" si="18"/>
        <v>34981.571680711466</v>
      </c>
      <c r="G126" s="16">
        <f t="shared" si="19"/>
        <v>24499.395983767168</v>
      </c>
      <c r="H126" s="16">
        <f t="shared" si="20"/>
        <v>10605.133769635724</v>
      </c>
      <c r="I126" s="16">
        <f t="shared" si="21"/>
        <v>13279.471850674296</v>
      </c>
      <c r="J126" s="16">
        <f t="shared" si="24"/>
        <v>267003.45484943734</v>
      </c>
      <c r="L126">
        <v>28</v>
      </c>
      <c r="M126">
        <f t="shared" si="25"/>
        <v>19765.510185147155</v>
      </c>
      <c r="N126">
        <f t="shared" si="26"/>
        <v>54839.300420377171</v>
      </c>
      <c r="O126">
        <f t="shared" si="27"/>
        <v>75373.29855984576</v>
      </c>
      <c r="P126">
        <f t="shared" si="28"/>
        <v>33659.772399278612</v>
      </c>
      <c r="Q126">
        <f t="shared" si="29"/>
        <v>34981.571680711466</v>
      </c>
      <c r="R126">
        <f t="shared" si="30"/>
        <v>24499.395983767168</v>
      </c>
      <c r="S126">
        <f t="shared" si="31"/>
        <v>10605.133769635724</v>
      </c>
      <c r="T126">
        <f t="shared" si="32"/>
        <v>13279.471850674296</v>
      </c>
      <c r="V126">
        <f t="shared" si="38"/>
        <v>210.06011364718916</v>
      </c>
      <c r="W126">
        <f t="shared" si="39"/>
        <v>400.65084122743019</v>
      </c>
      <c r="X126">
        <f t="shared" si="40"/>
        <v>694.7523034838988</v>
      </c>
      <c r="Y126">
        <f t="shared" si="41"/>
        <v>1020.3281478430902</v>
      </c>
      <c r="Z126">
        <f t="shared" si="42"/>
        <v>2046.6430469748107</v>
      </c>
      <c r="AA126">
        <f t="shared" si="43"/>
        <v>2070.8007645191196</v>
      </c>
      <c r="AB126">
        <f t="shared" si="44"/>
        <v>1592.6269879887341</v>
      </c>
      <c r="AC126">
        <f t="shared" si="45"/>
        <v>2546.3493998029294</v>
      </c>
      <c r="AE126">
        <f t="shared" si="46"/>
        <v>128.52239996667632</v>
      </c>
      <c r="AF126">
        <f t="shared" si="47"/>
        <v>245.13272305328084</v>
      </c>
      <c r="AG126">
        <f t="shared" si="48"/>
        <v>425.07466970192303</v>
      </c>
      <c r="AH126">
        <f t="shared" si="49"/>
        <v>624.27378542981387</v>
      </c>
      <c r="AI126">
        <f t="shared" si="50"/>
        <v>1252.2104825388567</v>
      </c>
      <c r="AJ126">
        <f t="shared" si="51"/>
        <v>1214.6150119646882</v>
      </c>
      <c r="AK126">
        <f t="shared" si="52"/>
        <v>897.03964152227297</v>
      </c>
      <c r="AL126">
        <f t="shared" si="53"/>
        <v>1281.4770901530756</v>
      </c>
      <c r="AW126">
        <f t="shared" ref="AW126:BD126" si="96">IF(AW125+AN249/B$74-AW125/B$75&lt;0,0,AW125+AN249/B$74-AW125/B$75)</f>
        <v>3.2300004529526225</v>
      </c>
      <c r="AX126">
        <f t="shared" si="96"/>
        <v>6.1606288608126043</v>
      </c>
      <c r="AY126">
        <f t="shared" si="96"/>
        <v>7.1219303718360463</v>
      </c>
      <c r="AZ126">
        <f t="shared" si="96"/>
        <v>18.826955707900574</v>
      </c>
      <c r="BA126">
        <f t="shared" si="96"/>
        <v>47.205472666724667</v>
      </c>
      <c r="BB126">
        <f t="shared" si="96"/>
        <v>70.245213848587042</v>
      </c>
      <c r="BC126">
        <f t="shared" si="96"/>
        <v>61.960086322960741</v>
      </c>
      <c r="BD126">
        <f t="shared" si="96"/>
        <v>71.131952944162407</v>
      </c>
      <c r="BF126">
        <f t="shared" si="55"/>
        <v>2.3881079683361959</v>
      </c>
      <c r="BG126">
        <f t="shared" si="72"/>
        <v>4.5548745539709419</v>
      </c>
      <c r="BH126">
        <f t="shared" si="73"/>
        <v>5.2656149491774382</v>
      </c>
      <c r="BI126">
        <f t="shared" si="74"/>
        <v>13.91975128190778</v>
      </c>
      <c r="BJ126">
        <f t="shared" si="75"/>
        <v>34.901470469278351</v>
      </c>
      <c r="BK126">
        <f t="shared" si="76"/>
        <v>51.949292321001366</v>
      </c>
      <c r="BL126">
        <f t="shared" si="77"/>
        <v>43.525040673521019</v>
      </c>
      <c r="BM126">
        <f t="shared" si="78"/>
        <v>49.916109523184822</v>
      </c>
      <c r="BO126">
        <f t="shared" si="56"/>
        <v>1.7655055229416052</v>
      </c>
      <c r="BP126">
        <f t="shared" si="79"/>
        <v>3.367375465416889</v>
      </c>
      <c r="BQ126">
        <f t="shared" si="80"/>
        <v>3.8928190842784778</v>
      </c>
      <c r="BR126">
        <f t="shared" si="81"/>
        <v>10.290739820822861</v>
      </c>
      <c r="BS126">
        <f t="shared" si="82"/>
        <v>25.802325392860809</v>
      </c>
      <c r="BT126">
        <f t="shared" si="83"/>
        <v>38.42790799381811</v>
      </c>
      <c r="BU126">
        <f t="shared" si="84"/>
        <v>30.557807268912363</v>
      </c>
      <c r="BV126">
        <f t="shared" si="85"/>
        <v>34.979695601288689</v>
      </c>
    </row>
    <row r="127" spans="1:74" hidden="1" x14ac:dyDescent="0.4">
      <c r="A127" s="9">
        <v>29</v>
      </c>
      <c r="B127" s="16">
        <f t="shared" si="23"/>
        <v>23945.402380029405</v>
      </c>
      <c r="C127" s="16">
        <f t="shared" si="15"/>
        <v>66436.388562943161</v>
      </c>
      <c r="D127" s="16">
        <f t="shared" si="16"/>
        <v>91312.794145928608</v>
      </c>
      <c r="E127" s="16">
        <f t="shared" si="17"/>
        <v>40777.940289474667</v>
      </c>
      <c r="F127" s="16">
        <f t="shared" si="18"/>
        <v>42379.265798559056</v>
      </c>
      <c r="G127" s="16">
        <f t="shared" si="19"/>
        <v>29680.382110238636</v>
      </c>
      <c r="H127" s="16">
        <f t="shared" si="20"/>
        <v>12847.844200793386</v>
      </c>
      <c r="I127" s="16">
        <f t="shared" si="21"/>
        <v>16087.73534708041</v>
      </c>
      <c r="J127" s="16">
        <f t="shared" si="24"/>
        <v>323467.75283504731</v>
      </c>
      <c r="L127">
        <v>29</v>
      </c>
      <c r="M127">
        <f t="shared" si="25"/>
        <v>23945.402380029405</v>
      </c>
      <c r="N127">
        <f t="shared" si="26"/>
        <v>66436.388562943161</v>
      </c>
      <c r="O127">
        <f t="shared" si="27"/>
        <v>91312.794145928608</v>
      </c>
      <c r="P127">
        <f t="shared" si="28"/>
        <v>40777.940289474667</v>
      </c>
      <c r="Q127">
        <f t="shared" si="29"/>
        <v>42379.265798559056</v>
      </c>
      <c r="R127">
        <f t="shared" si="30"/>
        <v>29680.382110238636</v>
      </c>
      <c r="S127">
        <f t="shared" si="31"/>
        <v>12847.844200793386</v>
      </c>
      <c r="T127">
        <f t="shared" si="32"/>
        <v>16087.73534708041</v>
      </c>
      <c r="V127">
        <f t="shared" si="38"/>
        <v>254.48237973679483</v>
      </c>
      <c r="W127">
        <f t="shared" si="39"/>
        <v>485.37810319550636</v>
      </c>
      <c r="X127">
        <f t="shared" si="40"/>
        <v>841.67439714497289</v>
      </c>
      <c r="Y127">
        <f t="shared" si="41"/>
        <v>1236.1010887181358</v>
      </c>
      <c r="Z127">
        <f t="shared" si="42"/>
        <v>2479.4549713549773</v>
      </c>
      <c r="AA127">
        <f t="shared" si="43"/>
        <v>2508.7210477547187</v>
      </c>
      <c r="AB127">
        <f t="shared" si="44"/>
        <v>1929.4267242605756</v>
      </c>
      <c r="AC127">
        <f t="shared" si="45"/>
        <v>3084.8420665529006</v>
      </c>
      <c r="AE127">
        <f t="shared" si="46"/>
        <v>155.7016378601806</v>
      </c>
      <c r="AF127">
        <f t="shared" si="47"/>
        <v>296.97209577799731</v>
      </c>
      <c r="AG127">
        <f t="shared" si="48"/>
        <v>514.96721429591491</v>
      </c>
      <c r="AH127">
        <f t="shared" si="49"/>
        <v>756.29190623423926</v>
      </c>
      <c r="AI127">
        <f t="shared" si="50"/>
        <v>1517.0213373508413</v>
      </c>
      <c r="AJ127">
        <f t="shared" si="51"/>
        <v>1471.4707377310176</v>
      </c>
      <c r="AK127">
        <f t="shared" si="52"/>
        <v>1086.7452814676715</v>
      </c>
      <c r="AL127">
        <f t="shared" si="53"/>
        <v>1552.5211565066159</v>
      </c>
      <c r="AW127">
        <f t="shared" ref="AW127:BD127" si="97">IF(AW126+AN250/B$74-AW126/B$75&lt;0,0,AW126+AN250/B$74-AW126/B$75)</f>
        <v>3.9131229681870905</v>
      </c>
      <c r="AX127">
        <f t="shared" si="97"/>
        <v>7.4635587966202914</v>
      </c>
      <c r="AY127">
        <f t="shared" si="97"/>
        <v>8.6281688568758952</v>
      </c>
      <c r="AZ127">
        <f t="shared" si="97"/>
        <v>22.808725223020076</v>
      </c>
      <c r="BA127">
        <f t="shared" si="97"/>
        <v>57.189100127657966</v>
      </c>
      <c r="BB127">
        <f t="shared" si="97"/>
        <v>85.095214899543762</v>
      </c>
      <c r="BC127">
        <f t="shared" si="97"/>
        <v>75.070787743783953</v>
      </c>
      <c r="BD127">
        <f t="shared" si="97"/>
        <v>86.211653296473756</v>
      </c>
      <c r="BF127">
        <f t="shared" si="55"/>
        <v>2.8932434591060523</v>
      </c>
      <c r="BG127">
        <f t="shared" si="72"/>
        <v>5.5183271380759384</v>
      </c>
      <c r="BH127">
        <f t="shared" si="73"/>
        <v>6.3794042027726015</v>
      </c>
      <c r="BI127">
        <f t="shared" si="74"/>
        <v>16.864073937503456</v>
      </c>
      <c r="BJ127">
        <f t="shared" si="75"/>
        <v>42.283871787746136</v>
      </c>
      <c r="BK127">
        <f t="shared" si="76"/>
        <v>62.926845237552769</v>
      </c>
      <c r="BL127">
        <f t="shared" si="77"/>
        <v>52.742563498240877</v>
      </c>
      <c r="BM127">
        <f t="shared" si="78"/>
        <v>60.524031233673625</v>
      </c>
      <c r="BO127">
        <f t="shared" si="56"/>
        <v>2.1390669901783594</v>
      </c>
      <c r="BP127">
        <f t="shared" si="79"/>
        <v>4.0798749185493204</v>
      </c>
      <c r="BQ127">
        <f t="shared" si="80"/>
        <v>4.7164966032178537</v>
      </c>
      <c r="BR127">
        <f t="shared" si="81"/>
        <v>12.468146697473813</v>
      </c>
      <c r="BS127">
        <f t="shared" si="82"/>
        <v>31.261812438711338</v>
      </c>
      <c r="BT127">
        <f t="shared" si="83"/>
        <v>46.540738590128065</v>
      </c>
      <c r="BU127">
        <f t="shared" si="84"/>
        <v>37.041423971216688</v>
      </c>
      <c r="BV127">
        <f t="shared" si="85"/>
        <v>42.447902562236763</v>
      </c>
    </row>
    <row r="128" spans="1:74" hidden="1" x14ac:dyDescent="0.4">
      <c r="A128" s="9">
        <v>30</v>
      </c>
      <c r="B128" s="16">
        <f t="shared" si="23"/>
        <v>29009.233243692721</v>
      </c>
      <c r="C128" s="16">
        <f t="shared" si="15"/>
        <v>80485.959730556453</v>
      </c>
      <c r="D128" s="16">
        <f t="shared" si="16"/>
        <v>110623.07918123568</v>
      </c>
      <c r="E128" s="16">
        <f t="shared" si="17"/>
        <v>49401.415866008618</v>
      </c>
      <c r="F128" s="16">
        <f t="shared" si="18"/>
        <v>51341.380142025388</v>
      </c>
      <c r="G128" s="16">
        <f t="shared" si="19"/>
        <v>35957.012278729555</v>
      </c>
      <c r="H128" s="16">
        <f t="shared" si="20"/>
        <v>15564.829656413673</v>
      </c>
      <c r="I128" s="16">
        <f t="shared" si="21"/>
        <v>19489.873656726679</v>
      </c>
      <c r="J128" s="16">
        <f t="shared" si="24"/>
        <v>391872.78375538887</v>
      </c>
      <c r="L128">
        <v>30</v>
      </c>
      <c r="M128">
        <f t="shared" si="25"/>
        <v>29009.233243692721</v>
      </c>
      <c r="N128">
        <f t="shared" si="26"/>
        <v>80485.959730556453</v>
      </c>
      <c r="O128">
        <f t="shared" si="27"/>
        <v>110623.07918123568</v>
      </c>
      <c r="P128">
        <f t="shared" si="28"/>
        <v>49401.415866008618</v>
      </c>
      <c r="Q128">
        <f t="shared" si="29"/>
        <v>51341.380142025388</v>
      </c>
      <c r="R128">
        <f t="shared" si="30"/>
        <v>35957.012278729555</v>
      </c>
      <c r="S128">
        <f t="shared" si="31"/>
        <v>15564.829656413673</v>
      </c>
      <c r="T128">
        <f t="shared" si="32"/>
        <v>19489.873656726679</v>
      </c>
      <c r="V128">
        <f t="shared" si="38"/>
        <v>308.29879960490013</v>
      </c>
      <c r="W128">
        <f t="shared" si="39"/>
        <v>588.02297716819794</v>
      </c>
      <c r="X128">
        <f t="shared" si="40"/>
        <v>1019.6666919193177</v>
      </c>
      <c r="Y128">
        <f t="shared" si="41"/>
        <v>1497.5043939633952</v>
      </c>
      <c r="Z128">
        <f t="shared" si="42"/>
        <v>3003.7953595598879</v>
      </c>
      <c r="AA128">
        <f t="shared" si="43"/>
        <v>3039.2501934476495</v>
      </c>
      <c r="AB128">
        <f t="shared" si="44"/>
        <v>2337.4507286875196</v>
      </c>
      <c r="AC128">
        <f t="shared" si="45"/>
        <v>3737.2106894815797</v>
      </c>
      <c r="AE128">
        <f t="shared" si="46"/>
        <v>188.62855181905201</v>
      </c>
      <c r="AF128">
        <f t="shared" si="47"/>
        <v>359.77409825050034</v>
      </c>
      <c r="AG128">
        <f t="shared" si="48"/>
        <v>623.86960857893428</v>
      </c>
      <c r="AH128">
        <f t="shared" si="49"/>
        <v>916.2283003955381</v>
      </c>
      <c r="AI128">
        <f t="shared" si="50"/>
        <v>1837.8325486855533</v>
      </c>
      <c r="AJ128">
        <f t="shared" si="51"/>
        <v>1782.6458307381279</v>
      </c>
      <c r="AK128">
        <f t="shared" si="52"/>
        <v>1316.5674931384633</v>
      </c>
      <c r="AL128">
        <f t="shared" si="53"/>
        <v>1880.8756372308194</v>
      </c>
      <c r="AW128">
        <f t="shared" ref="AW128:BD128" si="98">IF(AW127+AN251/B$74-AW127/B$75&lt;0,0,AW127+AN251/B$74-AW127/B$75)</f>
        <v>4.7406910449086013</v>
      </c>
      <c r="AX128">
        <f t="shared" si="98"/>
        <v>9.0419919429925137</v>
      </c>
      <c r="AY128">
        <f t="shared" si="98"/>
        <v>10.452899938562624</v>
      </c>
      <c r="AZ128">
        <f t="shared" si="98"/>
        <v>27.632435854845454</v>
      </c>
      <c r="BA128">
        <f t="shared" si="98"/>
        <v>69.283755467356201</v>
      </c>
      <c r="BB128">
        <f t="shared" si="98"/>
        <v>103.0868367990463</v>
      </c>
      <c r="BC128">
        <f t="shared" si="98"/>
        <v>90.952416110130486</v>
      </c>
      <c r="BD128">
        <f t="shared" si="98"/>
        <v>104.47474822202057</v>
      </c>
      <c r="BF128">
        <f t="shared" si="55"/>
        <v>3.5051711645546755</v>
      </c>
      <c r="BG128">
        <f t="shared" si="72"/>
        <v>6.6854661332025511</v>
      </c>
      <c r="BH128">
        <f t="shared" si="73"/>
        <v>7.7286629952345773</v>
      </c>
      <c r="BI128">
        <f t="shared" si="74"/>
        <v>20.430864708813424</v>
      </c>
      <c r="BJ128">
        <f t="shared" si="75"/>
        <v>51.227008791693237</v>
      </c>
      <c r="BK128">
        <f t="shared" si="76"/>
        <v>76.227867034747362</v>
      </c>
      <c r="BL128">
        <f t="shared" si="77"/>
        <v>63.906675621012411</v>
      </c>
      <c r="BM128">
        <f t="shared" si="78"/>
        <v>73.367842265073705</v>
      </c>
      <c r="BO128">
        <f t="shared" si="56"/>
        <v>2.5915728715349751</v>
      </c>
      <c r="BP128">
        <f t="shared" si="79"/>
        <v>4.9429462502652921</v>
      </c>
      <c r="BQ128">
        <f t="shared" si="80"/>
        <v>5.7142411629507031</v>
      </c>
      <c r="BR128">
        <f t="shared" si="81"/>
        <v>15.105703041491601</v>
      </c>
      <c r="BS128">
        <f t="shared" si="82"/>
        <v>37.875048048132214</v>
      </c>
      <c r="BT128">
        <f t="shared" si="83"/>
        <v>56.372402578582893</v>
      </c>
      <c r="BU128">
        <f t="shared" si="84"/>
        <v>44.891993734728786</v>
      </c>
      <c r="BV128">
        <f t="shared" si="85"/>
        <v>51.485966897955201</v>
      </c>
    </row>
    <row r="129" spans="1:74" hidden="1" x14ac:dyDescent="0.4">
      <c r="A129" s="9">
        <v>31</v>
      </c>
      <c r="B129" s="16">
        <f t="shared" si="23"/>
        <v>35143.932853214952</v>
      </c>
      <c r="C129" s="16">
        <f t="shared" si="15"/>
        <v>97506.65040456524</v>
      </c>
      <c r="D129" s="16">
        <f t="shared" si="16"/>
        <v>134016.98811210427</v>
      </c>
      <c r="E129" s="16">
        <f t="shared" si="17"/>
        <v>59848.532619394064</v>
      </c>
      <c r="F129" s="16">
        <f t="shared" si="18"/>
        <v>62198.748968831445</v>
      </c>
      <c r="G129" s="16">
        <f t="shared" si="19"/>
        <v>43560.986755851198</v>
      </c>
      <c r="H129" s="16">
        <f t="shared" si="20"/>
        <v>18856.386989672101</v>
      </c>
      <c r="I129" s="16">
        <f t="shared" si="21"/>
        <v>23611.475882719838</v>
      </c>
      <c r="J129" s="16">
        <f t="shared" si="24"/>
        <v>474743.70258635306</v>
      </c>
      <c r="L129">
        <v>31</v>
      </c>
      <c r="M129">
        <f t="shared" ref="M129:M158" si="99">M128*$C$45</f>
        <v>35143.932853214952</v>
      </c>
      <c r="N129">
        <f t="shared" ref="N129:N158" si="100">N128*$C$45</f>
        <v>97506.65040456524</v>
      </c>
      <c r="O129">
        <f t="shared" ref="O129:O158" si="101">O128*$C$45</f>
        <v>134016.98811210427</v>
      </c>
      <c r="P129">
        <f t="shared" ref="P129:P158" si="102">P128*$C$45</f>
        <v>59848.532619394064</v>
      </c>
      <c r="Q129">
        <f t="shared" ref="Q129:Q158" si="103">Q128*$C$45</f>
        <v>62198.748968831445</v>
      </c>
      <c r="R129">
        <f t="shared" ref="R129:R158" si="104">R128*$C$45</f>
        <v>43560.986755851198</v>
      </c>
      <c r="S129">
        <f t="shared" ref="S129:S158" si="105">S128*$C$45</f>
        <v>18856.386989672101</v>
      </c>
      <c r="T129">
        <f t="shared" ref="T129:T158" si="106">T128*$C$45</f>
        <v>23611.475882719838</v>
      </c>
      <c r="V129">
        <f t="shared" si="38"/>
        <v>373.49599355091425</v>
      </c>
      <c r="W129">
        <f t="shared" si="39"/>
        <v>712.37457417823794</v>
      </c>
      <c r="X129">
        <f t="shared" si="40"/>
        <v>1235.2997309014706</v>
      </c>
      <c r="Y129">
        <f t="shared" si="41"/>
        <v>1814.1877042239651</v>
      </c>
      <c r="Z129">
        <f t="shared" si="42"/>
        <v>3639.0201119181211</v>
      </c>
      <c r="AA129">
        <f t="shared" si="43"/>
        <v>3681.9725434974575</v>
      </c>
      <c r="AB129">
        <f t="shared" si="44"/>
        <v>2831.7611204083378</v>
      </c>
      <c r="AC129">
        <f t="shared" si="45"/>
        <v>4527.537346744919</v>
      </c>
      <c r="AE129">
        <f t="shared" si="46"/>
        <v>228.51863441433468</v>
      </c>
      <c r="AF129">
        <f t="shared" si="47"/>
        <v>435.85705788973286</v>
      </c>
      <c r="AG129">
        <f t="shared" si="48"/>
        <v>755.80196969239546</v>
      </c>
      <c r="AH129">
        <f t="shared" si="49"/>
        <v>1109.9869982514906</v>
      </c>
      <c r="AI129">
        <f t="shared" si="50"/>
        <v>2226.4868189769982</v>
      </c>
      <c r="AJ129">
        <f t="shared" si="51"/>
        <v>2159.6271395509843</v>
      </c>
      <c r="AK129">
        <f t="shared" si="52"/>
        <v>1594.9901937427514</v>
      </c>
      <c r="AL129">
        <f t="shared" si="53"/>
        <v>2278.6617198559825</v>
      </c>
      <c r="AW129">
        <f t="shared" ref="AW129:BD129" si="107">IF(AW128+AN252/B$74-AW128/B$75&lt;0,0,AW128+AN252/B$74-AW128/B$75)</f>
        <v>5.7432558548324</v>
      </c>
      <c r="AX129">
        <f t="shared" si="107"/>
        <v>10.95419901318213</v>
      </c>
      <c r="AY129">
        <f t="shared" si="107"/>
        <v>12.66348686371408</v>
      </c>
      <c r="AZ129">
        <f t="shared" si="107"/>
        <v>33.47616360215298</v>
      </c>
      <c r="BA129">
        <f t="shared" si="107"/>
        <v>83.93593475365185</v>
      </c>
      <c r="BB129">
        <f t="shared" si="107"/>
        <v>124.88415801262312</v>
      </c>
      <c r="BC129">
        <f t="shared" si="107"/>
        <v>110.19128547318</v>
      </c>
      <c r="BD129">
        <f t="shared" si="107"/>
        <v>126.5951993091456</v>
      </c>
      <c r="BF129">
        <f t="shared" si="55"/>
        <v>4.246483092767031</v>
      </c>
      <c r="BG129">
        <f t="shared" si="72"/>
        <v>8.0993816190765298</v>
      </c>
      <c r="BH129">
        <f t="shared" si="73"/>
        <v>9.3632051612314058</v>
      </c>
      <c r="BI129">
        <f t="shared" si="74"/>
        <v>24.751807396432643</v>
      </c>
      <c r="BJ129">
        <f t="shared" si="75"/>
        <v>62.061056797091005</v>
      </c>
      <c r="BK129">
        <f t="shared" si="76"/>
        <v>92.343248893326717</v>
      </c>
      <c r="BL129">
        <f t="shared" si="77"/>
        <v>77.429545865571441</v>
      </c>
      <c r="BM129">
        <f t="shared" si="78"/>
        <v>88.921295243547135</v>
      </c>
      <c r="BO129">
        <f t="shared" si="56"/>
        <v>3.1397318473467948</v>
      </c>
      <c r="BP129">
        <f t="shared" si="79"/>
        <v>5.9884581800276475</v>
      </c>
      <c r="BQ129">
        <f t="shared" si="80"/>
        <v>6.9228942623210283</v>
      </c>
      <c r="BR129">
        <f t="shared" si="81"/>
        <v>18.300800041884692</v>
      </c>
      <c r="BS129">
        <f t="shared" si="82"/>
        <v>45.886224494268831</v>
      </c>
      <c r="BT129">
        <f t="shared" si="83"/>
        <v>68.285681252281563</v>
      </c>
      <c r="BU129">
        <f t="shared" si="84"/>
        <v>54.399334677870591</v>
      </c>
      <c r="BV129">
        <f t="shared" si="85"/>
        <v>62.426904581514449</v>
      </c>
    </row>
    <row r="130" spans="1:74" hidden="1" x14ac:dyDescent="0.4">
      <c r="A130" s="9">
        <v>32</v>
      </c>
      <c r="B130" s="16">
        <f t="shared" ref="B130:B158" si="108">M130</f>
        <v>42575.962143357225</v>
      </c>
      <c r="C130" s="16">
        <f t="shared" ref="C130:C158" si="109">N130</f>
        <v>118126.77521578422</v>
      </c>
      <c r="D130" s="16">
        <f t="shared" ref="D130:D158" si="110">O130</f>
        <v>162358.10136160481</v>
      </c>
      <c r="E130" s="16">
        <f t="shared" ref="E130:E158" si="111">P130</f>
        <v>72504.943307894515</v>
      </c>
      <c r="F130" s="16">
        <f t="shared" ref="F130:F158" si="112">Q130</f>
        <v>75352.169392131458</v>
      </c>
      <c r="G130" s="16">
        <f t="shared" ref="G130:G158" si="113">R130</f>
        <v>52773.004398531433</v>
      </c>
      <c r="H130" s="16">
        <f t="shared" ref="H130:H158" si="114">S130</f>
        <v>22844.023233994161</v>
      </c>
      <c r="I130" s="16">
        <f t="shared" ref="I130:I158" si="115">T130</f>
        <v>28604.68996256659</v>
      </c>
      <c r="J130" s="16">
        <f t="shared" si="24"/>
        <v>575139.66901586438</v>
      </c>
      <c r="L130">
        <v>32</v>
      </c>
      <c r="M130">
        <f t="shared" si="99"/>
        <v>42575.962143357225</v>
      </c>
      <c r="N130">
        <f t="shared" si="100"/>
        <v>118126.77521578422</v>
      </c>
      <c r="O130">
        <f t="shared" si="101"/>
        <v>162358.10136160481</v>
      </c>
      <c r="P130">
        <f t="shared" si="102"/>
        <v>72504.943307894515</v>
      </c>
      <c r="Q130">
        <f t="shared" si="103"/>
        <v>75352.169392131458</v>
      </c>
      <c r="R130">
        <f t="shared" si="104"/>
        <v>52773.004398531433</v>
      </c>
      <c r="S130">
        <f t="shared" si="105"/>
        <v>22844.023233994161</v>
      </c>
      <c r="T130">
        <f t="shared" si="106"/>
        <v>28604.68996256659</v>
      </c>
      <c r="V130">
        <f t="shared" si="38"/>
        <v>452.48070025405741</v>
      </c>
      <c r="W130">
        <f t="shared" si="39"/>
        <v>863.02330341708159</v>
      </c>
      <c r="X130">
        <f t="shared" si="40"/>
        <v>1496.5335556825758</v>
      </c>
      <c r="Y130">
        <f t="shared" si="41"/>
        <v>2197.8413074668201</v>
      </c>
      <c r="Z130">
        <f t="shared" si="42"/>
        <v>4408.5783968519336</v>
      </c>
      <c r="AA130">
        <f t="shared" si="43"/>
        <v>4460.6140279895862</v>
      </c>
      <c r="AB130">
        <f t="shared" si="44"/>
        <v>3430.6052559222608</v>
      </c>
      <c r="AC130">
        <f t="shared" si="45"/>
        <v>5484.9967928402166</v>
      </c>
      <c r="AE130">
        <f t="shared" si="46"/>
        <v>276.8444207931945</v>
      </c>
      <c r="AF130">
        <f t="shared" si="47"/>
        <v>528.02956331923451</v>
      </c>
      <c r="AG130">
        <f t="shared" si="48"/>
        <v>915.63455676208719</v>
      </c>
      <c r="AH130">
        <f t="shared" si="49"/>
        <v>1344.7205669089822</v>
      </c>
      <c r="AI130">
        <f t="shared" si="50"/>
        <v>2697.3312499573722</v>
      </c>
      <c r="AJ130">
        <f t="shared" si="51"/>
        <v>2616.3307607349261</v>
      </c>
      <c r="AK130">
        <f t="shared" si="52"/>
        <v>1932.2913555606387</v>
      </c>
      <c r="AL130">
        <f t="shared" si="53"/>
        <v>2760.5636399036121</v>
      </c>
      <c r="AW130">
        <f t="shared" ref="AW130:BD130" si="116">IF(AW129+AN253/B$74-AW129/B$75&lt;0,0,AW129+AN253/B$74-AW129/B$75)</f>
        <v>6.9578280978350673</v>
      </c>
      <c r="AX130">
        <f t="shared" si="116"/>
        <v>13.270771076490716</v>
      </c>
      <c r="AY130">
        <f t="shared" si="116"/>
        <v>15.341535697522275</v>
      </c>
      <c r="AZ130">
        <f t="shared" si="116"/>
        <v>40.555635619611564</v>
      </c>
      <c r="BA130">
        <f t="shared" si="116"/>
        <v>101.68653809069289</v>
      </c>
      <c r="BB130">
        <f t="shared" si="116"/>
        <v>151.29175944786752</v>
      </c>
      <c r="BC130">
        <f t="shared" si="116"/>
        <v>133.4976360674402</v>
      </c>
      <c r="BD130">
        <f t="shared" si="116"/>
        <v>153.38940926362659</v>
      </c>
      <c r="BF130">
        <f t="shared" si="55"/>
        <v>5.1445467500062527</v>
      </c>
      <c r="BG130">
        <f t="shared" si="72"/>
        <v>9.8122720555398892</v>
      </c>
      <c r="BH130">
        <f t="shared" si="73"/>
        <v>11.343374182721011</v>
      </c>
      <c r="BI130">
        <f t="shared" si="74"/>
        <v>29.986421119864843</v>
      </c>
      <c r="BJ130">
        <f t="shared" si="75"/>
        <v>75.185983571027492</v>
      </c>
      <c r="BK130">
        <f t="shared" si="76"/>
        <v>111.86779436490455</v>
      </c>
      <c r="BL130">
        <f t="shared" si="77"/>
        <v>93.810415669375729</v>
      </c>
      <c r="BM130">
        <f t="shared" si="78"/>
        <v>107.75824727634637</v>
      </c>
      <c r="BO130">
        <f t="shared" si="56"/>
        <v>3.8037825945989359</v>
      </c>
      <c r="BP130">
        <f t="shared" si="79"/>
        <v>7.2550122434569762</v>
      </c>
      <c r="BQ130">
        <f t="shared" si="80"/>
        <v>8.3870808016672562</v>
      </c>
      <c r="BR130">
        <f t="shared" si="81"/>
        <v>22.171404454613459</v>
      </c>
      <c r="BS130">
        <f t="shared" si="82"/>
        <v>55.591123875962126</v>
      </c>
      <c r="BT130">
        <f t="shared" si="83"/>
        <v>82.720221836908649</v>
      </c>
      <c r="BU130">
        <f t="shared" si="84"/>
        <v>65.914440271721006</v>
      </c>
      <c r="BV130">
        <f t="shared" si="85"/>
        <v>75.674099912530778</v>
      </c>
    </row>
    <row r="131" spans="1:74" hidden="1" x14ac:dyDescent="0.4">
      <c r="A131" s="9">
        <v>33</v>
      </c>
      <c r="B131" s="16">
        <f t="shared" si="108"/>
        <v>51579.672656549628</v>
      </c>
      <c r="C131" s="16">
        <f t="shared" si="109"/>
        <v>143107.52102532581</v>
      </c>
      <c r="D131" s="16">
        <f t="shared" si="110"/>
        <v>196692.62418951737</v>
      </c>
      <c r="E131" s="16">
        <f t="shared" si="111"/>
        <v>87837.856234715175</v>
      </c>
      <c r="F131" s="16">
        <f t="shared" si="112"/>
        <v>91287.196707859228</v>
      </c>
      <c r="G131" s="16">
        <f t="shared" si="113"/>
        <v>63933.124583623729</v>
      </c>
      <c r="H131" s="16">
        <f t="shared" si="114"/>
        <v>27674.941005458204</v>
      </c>
      <c r="I131" s="16">
        <f t="shared" si="115"/>
        <v>34653.839172052001</v>
      </c>
      <c r="J131" s="16">
        <f t="shared" si="24"/>
        <v>696766.77557510114</v>
      </c>
      <c r="L131">
        <v>33</v>
      </c>
      <c r="M131">
        <f t="shared" si="99"/>
        <v>51579.672656549628</v>
      </c>
      <c r="N131">
        <f t="shared" si="100"/>
        <v>143107.52102532581</v>
      </c>
      <c r="O131">
        <f t="shared" si="101"/>
        <v>196692.62418951737</v>
      </c>
      <c r="P131">
        <f t="shared" si="102"/>
        <v>87837.856234715175</v>
      </c>
      <c r="Q131">
        <f t="shared" si="103"/>
        <v>91287.196707859228</v>
      </c>
      <c r="R131">
        <f t="shared" si="104"/>
        <v>63933.124583623729</v>
      </c>
      <c r="S131">
        <f t="shared" si="105"/>
        <v>27674.941005458204</v>
      </c>
      <c r="T131">
        <f t="shared" si="106"/>
        <v>34653.839172052001</v>
      </c>
      <c r="V131">
        <f t="shared" si="38"/>
        <v>548.16862097940998</v>
      </c>
      <c r="W131">
        <f t="shared" si="39"/>
        <v>1045.530326136809</v>
      </c>
      <c r="X131">
        <f t="shared" si="40"/>
        <v>1813.011549459063</v>
      </c>
      <c r="Y131">
        <f t="shared" si="41"/>
        <v>2662.6276832784461</v>
      </c>
      <c r="Z131">
        <f t="shared" si="42"/>
        <v>5340.878271548494</v>
      </c>
      <c r="AA131">
        <f t="shared" si="43"/>
        <v>5403.9180010469945</v>
      </c>
      <c r="AB131">
        <f t="shared" si="44"/>
        <v>4156.0893267457859</v>
      </c>
      <c r="AC131">
        <f t="shared" si="45"/>
        <v>6644.9334398287165</v>
      </c>
      <c r="AE131">
        <f t="shared" si="46"/>
        <v>335.38984728014879</v>
      </c>
      <c r="AF131">
        <f t="shared" si="47"/>
        <v>639.69414335185024</v>
      </c>
      <c r="AG131">
        <f t="shared" si="48"/>
        <v>1109.2675564022502</v>
      </c>
      <c r="AH131">
        <f t="shared" si="49"/>
        <v>1629.0941470949283</v>
      </c>
      <c r="AI131">
        <f t="shared" si="50"/>
        <v>3267.7469655888926</v>
      </c>
      <c r="AJ131">
        <f t="shared" si="51"/>
        <v>3169.6157409113243</v>
      </c>
      <c r="AK131">
        <f t="shared" si="52"/>
        <v>2340.9224192956267</v>
      </c>
      <c r="AL131">
        <f t="shared" si="53"/>
        <v>3344.370744104313</v>
      </c>
      <c r="AW131">
        <f t="shared" ref="AW131:BD131" si="117">IF(AW130+AN254/B$74-AW130/B$75&lt;0,0,AW130+AN254/B$74-AW130/B$75)</f>
        <v>8.4292443476724834</v>
      </c>
      <c r="AX131">
        <f t="shared" si="117"/>
        <v>16.077225610183003</v>
      </c>
      <c r="AY131">
        <f t="shared" si="117"/>
        <v>18.585908022532564</v>
      </c>
      <c r="AZ131">
        <f t="shared" si="117"/>
        <v>49.132194343698103</v>
      </c>
      <c r="BA131">
        <f t="shared" si="117"/>
        <v>123.19083834538188</v>
      </c>
      <c r="BB131">
        <f t="shared" si="117"/>
        <v>183.28442249834345</v>
      </c>
      <c r="BC131">
        <f t="shared" si="117"/>
        <v>161.73185250557083</v>
      </c>
      <c r="BD131">
        <f t="shared" si="117"/>
        <v>185.84634930180835</v>
      </c>
      <c r="BF131">
        <f t="shared" si="55"/>
        <v>6.2325155587035415</v>
      </c>
      <c r="BG131">
        <f t="shared" si="72"/>
        <v>11.887371468110386</v>
      </c>
      <c r="BH131">
        <f t="shared" si="73"/>
        <v>13.742271091601769</v>
      </c>
      <c r="BI131">
        <f t="shared" si="74"/>
        <v>36.32794981971287</v>
      </c>
      <c r="BJ131">
        <f t="shared" si="75"/>
        <v>91.086316282826729</v>
      </c>
      <c r="BK131">
        <f t="shared" si="76"/>
        <v>135.52217341468233</v>
      </c>
      <c r="BL131">
        <f t="shared" si="77"/>
        <v>113.65402586840796</v>
      </c>
      <c r="BM131">
        <f t="shared" si="78"/>
        <v>130.57382826998648</v>
      </c>
      <c r="BO131">
        <f t="shared" si="56"/>
        <v>4.6082410878433251</v>
      </c>
      <c r="BP131">
        <f t="shared" si="79"/>
        <v>8.7893681307067233</v>
      </c>
      <c r="BQ131">
        <f t="shared" si="80"/>
        <v>10.16085683029951</v>
      </c>
      <c r="BR131">
        <f t="shared" si="81"/>
        <v>26.860414453764292</v>
      </c>
      <c r="BS131">
        <f t="shared" si="82"/>
        <v>67.34803969300134</v>
      </c>
      <c r="BT131">
        <f t="shared" si="83"/>
        <v>100.20876535370618</v>
      </c>
      <c r="BU131">
        <f t="shared" si="84"/>
        <v>79.862427970548367</v>
      </c>
      <c r="BV131">
        <f t="shared" si="85"/>
        <v>91.716173594438573</v>
      </c>
    </row>
    <row r="132" spans="1:74" hidden="1" x14ac:dyDescent="0.4">
      <c r="A132" s="9">
        <v>34</v>
      </c>
      <c r="B132" s="16">
        <f t="shared" si="108"/>
        <v>62487.434162938895</v>
      </c>
      <c r="C132" s="16">
        <f t="shared" si="109"/>
        <v>173371.04595129541</v>
      </c>
      <c r="D132" s="16">
        <f t="shared" si="110"/>
        <v>238288.00710346215</v>
      </c>
      <c r="E132" s="16">
        <f t="shared" si="111"/>
        <v>106413.28212817747</v>
      </c>
      <c r="F132" s="16">
        <f t="shared" si="112"/>
        <v>110592.06854964925</v>
      </c>
      <c r="G132" s="16">
        <f t="shared" si="113"/>
        <v>77453.320416582123</v>
      </c>
      <c r="H132" s="16">
        <f t="shared" si="114"/>
        <v>33527.472451343579</v>
      </c>
      <c r="I132" s="16">
        <f t="shared" si="115"/>
        <v>41982.226373856298</v>
      </c>
      <c r="J132" s="16">
        <f t="shared" si="24"/>
        <v>844114.8571373052</v>
      </c>
      <c r="L132">
        <v>34</v>
      </c>
      <c r="M132">
        <f t="shared" si="99"/>
        <v>62487.434162938895</v>
      </c>
      <c r="N132">
        <f t="shared" si="100"/>
        <v>173371.04595129541</v>
      </c>
      <c r="O132">
        <f t="shared" si="101"/>
        <v>238288.00710346215</v>
      </c>
      <c r="P132">
        <f t="shared" si="102"/>
        <v>106413.28212817747</v>
      </c>
      <c r="Q132">
        <f t="shared" si="103"/>
        <v>110592.06854964925</v>
      </c>
      <c r="R132">
        <f t="shared" si="104"/>
        <v>77453.320416582123</v>
      </c>
      <c r="S132">
        <f t="shared" si="105"/>
        <v>33527.472451343579</v>
      </c>
      <c r="T132">
        <f t="shared" si="106"/>
        <v>41982.226373856298</v>
      </c>
      <c r="V132">
        <f t="shared" si="38"/>
        <v>664.09205200102906</v>
      </c>
      <c r="W132">
        <f t="shared" si="39"/>
        <v>1266.6328446034465</v>
      </c>
      <c r="X132">
        <f t="shared" si="40"/>
        <v>2196.4164202442707</v>
      </c>
      <c r="Y132">
        <f t="shared" si="41"/>
        <v>3225.7043074516782</v>
      </c>
      <c r="Z132">
        <f t="shared" si="42"/>
        <v>6470.3353586771118</v>
      </c>
      <c r="AA132">
        <f t="shared" si="43"/>
        <v>6546.7062939775624</v>
      </c>
      <c r="AB132">
        <f t="shared" si="44"/>
        <v>5034.9944047587142</v>
      </c>
      <c r="AC132">
        <f t="shared" si="45"/>
        <v>8050.1660894643983</v>
      </c>
      <c r="AE132">
        <f t="shared" si="46"/>
        <v>406.31610517990259</v>
      </c>
      <c r="AF132">
        <f t="shared" si="47"/>
        <v>774.97287094683645</v>
      </c>
      <c r="AG132">
        <f t="shared" si="48"/>
        <v>1343.8488874211878</v>
      </c>
      <c r="AH132">
        <f t="shared" si="49"/>
        <v>1973.6053258227676</v>
      </c>
      <c r="AI132">
        <f t="shared" si="50"/>
        <v>3958.7907342420931</v>
      </c>
      <c r="AJ132">
        <f t="shared" si="51"/>
        <v>3839.906418952025</v>
      </c>
      <c r="AK132">
        <f t="shared" si="52"/>
        <v>2835.9679395093067</v>
      </c>
      <c r="AL132">
        <f t="shared" si="53"/>
        <v>4051.6341789023991</v>
      </c>
      <c r="AW132">
        <f t="shared" ref="AW132:BD132" si="118">IF(AW131+AN255/B$74-AW131/B$75&lt;0,0,AW131+AN255/B$74-AW131/B$75)</f>
        <v>10.211822264685681</v>
      </c>
      <c r="AX132">
        <f t="shared" si="118"/>
        <v>19.477163511789172</v>
      </c>
      <c r="AY132">
        <f t="shared" si="118"/>
        <v>22.516370569599815</v>
      </c>
      <c r="AZ132">
        <f t="shared" si="118"/>
        <v>59.522445360167964</v>
      </c>
      <c r="BA132">
        <f t="shared" si="118"/>
        <v>149.24267157684545</v>
      </c>
      <c r="BB132">
        <f t="shared" si="118"/>
        <v>222.0431103604131</v>
      </c>
      <c r="BC132">
        <f t="shared" si="118"/>
        <v>195.93622491012019</v>
      </c>
      <c r="BD132">
        <f t="shared" si="118"/>
        <v>225.16405878795086</v>
      </c>
      <c r="BF132">
        <f t="shared" si="55"/>
        <v>7.5505528320849065</v>
      </c>
      <c r="BG132">
        <f t="shared" si="72"/>
        <v>14.401283953353955</v>
      </c>
      <c r="BH132">
        <f t="shared" si="73"/>
        <v>16.648453250160244</v>
      </c>
      <c r="BI132">
        <f t="shared" si="74"/>
        <v>44.010496534104007</v>
      </c>
      <c r="BJ132">
        <f t="shared" si="75"/>
        <v>110.34902952035982</v>
      </c>
      <c r="BK132">
        <f t="shared" si="76"/>
        <v>164.179522864879</v>
      </c>
      <c r="BL132">
        <f t="shared" si="77"/>
        <v>137.69293918698941</v>
      </c>
      <c r="BM132">
        <f t="shared" si="78"/>
        <v>158.21008878589743</v>
      </c>
      <c r="BO132">
        <f t="shared" si="56"/>
        <v>5.582805770359454</v>
      </c>
      <c r="BP132">
        <f t="shared" si="79"/>
        <v>10.64817013314892</v>
      </c>
      <c r="BQ132">
        <f t="shared" si="80"/>
        <v>12.309705387080866</v>
      </c>
      <c r="BR132">
        <f t="shared" si="81"/>
        <v>32.540935673333436</v>
      </c>
      <c r="BS132">
        <f t="shared" si="82"/>
        <v>81.591005646896576</v>
      </c>
      <c r="BT132">
        <f t="shared" si="83"/>
        <v>121.39681019029186</v>
      </c>
      <c r="BU132">
        <f t="shared" si="84"/>
        <v>96.758226919478176</v>
      </c>
      <c r="BV132">
        <f t="shared" si="85"/>
        <v>111.14500093221251</v>
      </c>
    </row>
    <row r="133" spans="1:74" hidden="1" x14ac:dyDescent="0.4">
      <c r="A133" s="9">
        <v>35</v>
      </c>
      <c r="B133" s="16">
        <f t="shared" si="108"/>
        <v>75701.904009113627</v>
      </c>
      <c r="C133" s="16">
        <f t="shared" si="109"/>
        <v>210034.52061004459</v>
      </c>
      <c r="D133" s="16">
        <f t="shared" si="110"/>
        <v>288679.73348420934</v>
      </c>
      <c r="E133" s="16">
        <f t="shared" si="111"/>
        <v>128916.9282892371</v>
      </c>
      <c r="F133" s="16">
        <f t="shared" si="112"/>
        <v>133979.41953712492</v>
      </c>
      <c r="G133" s="16">
        <f t="shared" si="113"/>
        <v>93832.686617828265</v>
      </c>
      <c r="H133" s="16">
        <f t="shared" si="114"/>
        <v>40617.662337704831</v>
      </c>
      <c r="I133" s="16">
        <f t="shared" si="115"/>
        <v>50860.377188082559</v>
      </c>
      <c r="J133" s="16">
        <f t="shared" si="24"/>
        <v>1022623.2320733452</v>
      </c>
      <c r="L133">
        <v>35</v>
      </c>
      <c r="M133">
        <f t="shared" si="99"/>
        <v>75701.904009113627</v>
      </c>
      <c r="N133">
        <f t="shared" si="100"/>
        <v>210034.52061004459</v>
      </c>
      <c r="O133">
        <f t="shared" si="101"/>
        <v>288679.73348420934</v>
      </c>
      <c r="P133">
        <f t="shared" si="102"/>
        <v>128916.9282892371</v>
      </c>
      <c r="Q133">
        <f t="shared" si="103"/>
        <v>133979.41953712492</v>
      </c>
      <c r="R133">
        <f t="shared" si="104"/>
        <v>93832.686617828265</v>
      </c>
      <c r="S133">
        <f t="shared" si="105"/>
        <v>40617.662337704831</v>
      </c>
      <c r="T133">
        <f t="shared" si="106"/>
        <v>50860.377188082559</v>
      </c>
      <c r="V133">
        <f t="shared" si="38"/>
        <v>804.53027847076908</v>
      </c>
      <c r="W133">
        <f t="shared" si="39"/>
        <v>1534.4928043009527</v>
      </c>
      <c r="X133">
        <f t="shared" si="40"/>
        <v>2660.9014652296346</v>
      </c>
      <c r="Y133">
        <f t="shared" si="41"/>
        <v>3907.8570160849276</v>
      </c>
      <c r="Z133">
        <f t="shared" si="42"/>
        <v>7838.6432908365732</v>
      </c>
      <c r="AA133">
        <f t="shared" si="43"/>
        <v>7931.164654139935</v>
      </c>
      <c r="AB133">
        <f t="shared" si="44"/>
        <v>6099.7650594248653</v>
      </c>
      <c r="AC133">
        <f t="shared" si="45"/>
        <v>9752.5685802018306</v>
      </c>
      <c r="AE133">
        <f t="shared" si="46"/>
        <v>492.24142078694467</v>
      </c>
      <c r="AF133">
        <f t="shared" si="47"/>
        <v>938.85952883237314</v>
      </c>
      <c r="AG133">
        <f t="shared" si="48"/>
        <v>1628.0380650288823</v>
      </c>
      <c r="AH133">
        <f t="shared" si="49"/>
        <v>2390.9716530324044</v>
      </c>
      <c r="AI133">
        <f t="shared" si="50"/>
        <v>4795.9722757204336</v>
      </c>
      <c r="AJ133">
        <f t="shared" si="51"/>
        <v>4651.9463814596857</v>
      </c>
      <c r="AK133">
        <f t="shared" si="52"/>
        <v>3435.7024300318726</v>
      </c>
      <c r="AL133">
        <f t="shared" si="53"/>
        <v>4908.4624454513987</v>
      </c>
      <c r="AW133">
        <f t="shared" ref="AW133:BD133" si="119">IF(AW132+AN256/B$74-AW132/B$75&lt;0,0,AW132+AN256/B$74-AW132/B$75)</f>
        <v>12.371365781620383</v>
      </c>
      <c r="AX133">
        <f t="shared" si="119"/>
        <v>23.596093620435759</v>
      </c>
      <c r="AY133">
        <f t="shared" si="119"/>
        <v>27.278016515655196</v>
      </c>
      <c r="AZ133">
        <f t="shared" si="119"/>
        <v>72.10994518712539</v>
      </c>
      <c r="BA133">
        <f t="shared" si="119"/>
        <v>180.80374221634818</v>
      </c>
      <c r="BB133">
        <f t="shared" si="119"/>
        <v>268.99856087879004</v>
      </c>
      <c r="BC133">
        <f t="shared" si="119"/>
        <v>237.37342526015814</v>
      </c>
      <c r="BD133">
        <f t="shared" si="119"/>
        <v>272.79386415239094</v>
      </c>
      <c r="BF133">
        <f t="shared" si="55"/>
        <v>9.1473144916453712</v>
      </c>
      <c r="BG133">
        <f t="shared" si="72"/>
        <v>17.446811688415085</v>
      </c>
      <c r="BH133">
        <f t="shared" si="73"/>
        <v>20.169203641823984</v>
      </c>
      <c r="BI133">
        <f t="shared" si="74"/>
        <v>53.317665829742367</v>
      </c>
      <c r="BJ133">
        <f t="shared" si="75"/>
        <v>133.68521475425121</v>
      </c>
      <c r="BK133">
        <f t="shared" si="76"/>
        <v>198.89767536219944</v>
      </c>
      <c r="BL133">
        <f t="shared" si="77"/>
        <v>166.8145820485548</v>
      </c>
      <c r="BM133">
        <f t="shared" si="78"/>
        <v>191.68707378692417</v>
      </c>
      <c r="BO133">
        <f t="shared" si="56"/>
        <v>6.7634540073947242</v>
      </c>
      <c r="BP133">
        <f t="shared" si="79"/>
        <v>12.900038425271941</v>
      </c>
      <c r="BQ133">
        <f t="shared" si="80"/>
        <v>14.912954104928495</v>
      </c>
      <c r="BR133">
        <f t="shared" si="81"/>
        <v>39.422672189795783</v>
      </c>
      <c r="BS133">
        <f t="shared" si="82"/>
        <v>98.845819970974532</v>
      </c>
      <c r="BT133">
        <f t="shared" si="83"/>
        <v>147.06643779504412</v>
      </c>
      <c r="BU133">
        <f t="shared" si="84"/>
        <v>117.22558305323379</v>
      </c>
      <c r="BV133">
        <f t="shared" si="85"/>
        <v>134.67754485905499</v>
      </c>
    </row>
    <row r="134" spans="1:74" hidden="1" x14ac:dyDescent="0.4">
      <c r="A134" s="9">
        <v>36</v>
      </c>
      <c r="B134" s="16">
        <f t="shared" si="108"/>
        <v>91710.891115512641</v>
      </c>
      <c r="C134" s="16">
        <f t="shared" si="109"/>
        <v>254451.36819607235</v>
      </c>
      <c r="D134" s="16">
        <f t="shared" si="110"/>
        <v>349728.00157890667</v>
      </c>
      <c r="E134" s="16">
        <f t="shared" si="111"/>
        <v>156179.511308688</v>
      </c>
      <c r="F134" s="16">
        <f t="shared" si="112"/>
        <v>162312.58800848119</v>
      </c>
      <c r="G134" s="16">
        <f t="shared" si="113"/>
        <v>113675.86348221399</v>
      </c>
      <c r="H134" s="16">
        <f t="shared" si="114"/>
        <v>49207.243289038677</v>
      </c>
      <c r="I134" s="16">
        <f t="shared" si="115"/>
        <v>61616.026379317984</v>
      </c>
      <c r="J134" s="16">
        <f t="shared" si="24"/>
        <v>1238881.4933582316</v>
      </c>
      <c r="L134">
        <v>36</v>
      </c>
      <c r="M134">
        <f t="shared" si="99"/>
        <v>91710.891115512641</v>
      </c>
      <c r="N134">
        <f t="shared" si="100"/>
        <v>254451.36819607235</v>
      </c>
      <c r="O134">
        <f t="shared" si="101"/>
        <v>349728.00157890667</v>
      </c>
      <c r="P134">
        <f t="shared" si="102"/>
        <v>156179.511308688</v>
      </c>
      <c r="Q134">
        <f t="shared" si="103"/>
        <v>162312.58800848119</v>
      </c>
      <c r="R134">
        <f t="shared" si="104"/>
        <v>113675.86348221399</v>
      </c>
      <c r="S134">
        <f t="shared" si="105"/>
        <v>49207.243289038677</v>
      </c>
      <c r="T134">
        <f t="shared" si="106"/>
        <v>61616.026379317984</v>
      </c>
      <c r="V134">
        <f t="shared" si="38"/>
        <v>974.66754319328072</v>
      </c>
      <c r="W134">
        <f t="shared" si="39"/>
        <v>1858.9981901720528</v>
      </c>
      <c r="X134">
        <f t="shared" si="40"/>
        <v>3223.6130363227817</v>
      </c>
      <c r="Y134">
        <f t="shared" si="41"/>
        <v>4734.2673096877206</v>
      </c>
      <c r="Z134">
        <f t="shared" si="42"/>
        <v>9496.3128209049282</v>
      </c>
      <c r="AA134">
        <f t="shared" si="43"/>
        <v>9608.4000211227703</v>
      </c>
      <c r="AB134">
        <f t="shared" si="44"/>
        <v>7389.7070415020153</v>
      </c>
      <c r="AC134">
        <f t="shared" si="45"/>
        <v>11814.98469836352</v>
      </c>
      <c r="AE134">
        <f t="shared" si="46"/>
        <v>596.33770668155285</v>
      </c>
      <c r="AF134">
        <f t="shared" si="47"/>
        <v>1137.4039539885664</v>
      </c>
      <c r="AG134">
        <f t="shared" si="48"/>
        <v>1972.3258650957998</v>
      </c>
      <c r="AH134">
        <f t="shared" si="49"/>
        <v>2896.6001073832454</v>
      </c>
      <c r="AI134">
        <f t="shared" si="50"/>
        <v>5810.1959474258138</v>
      </c>
      <c r="AJ134">
        <f t="shared" si="51"/>
        <v>5635.7118632637594</v>
      </c>
      <c r="AK134">
        <f t="shared" si="52"/>
        <v>4162.26496532087</v>
      </c>
      <c r="AL134">
        <f t="shared" si="53"/>
        <v>5946.4851886122051</v>
      </c>
      <c r="AW134">
        <f t="shared" ref="AW134:BD134" si="120">IF(AW133+AN257/B$74-AW133/B$75&lt;0,0,AW133+AN257/B$74-AW133/B$75)</f>
        <v>14.987594287366704</v>
      </c>
      <c r="AX134">
        <f t="shared" si="120"/>
        <v>28.58606593584144</v>
      </c>
      <c r="AY134">
        <f t="shared" si="120"/>
        <v>33.046621667925507</v>
      </c>
      <c r="AZ134">
        <f t="shared" si="120"/>
        <v>87.359360447859189</v>
      </c>
      <c r="BA134">
        <f t="shared" si="120"/>
        <v>219.03912484764749</v>
      </c>
      <c r="BB134">
        <f t="shared" si="120"/>
        <v>325.88410012060194</v>
      </c>
      <c r="BC134">
        <f t="shared" si="120"/>
        <v>287.57311918078511</v>
      </c>
      <c r="BD134">
        <f t="shared" si="120"/>
        <v>330.49394913320515</v>
      </c>
      <c r="BF134">
        <f t="shared" si="55"/>
        <v>11.081745265630378</v>
      </c>
      <c r="BG134">
        <f t="shared" si="72"/>
        <v>21.136380847627489</v>
      </c>
      <c r="BH134">
        <f t="shared" si="73"/>
        <v>24.434491366122707</v>
      </c>
      <c r="BI134">
        <f t="shared" si="74"/>
        <v>64.593033444172178</v>
      </c>
      <c r="BJ134">
        <f t="shared" si="75"/>
        <v>161.95633123150941</v>
      </c>
      <c r="BK134">
        <f t="shared" si="76"/>
        <v>240.95820667215384</v>
      </c>
      <c r="BL134">
        <f t="shared" si="77"/>
        <v>202.09400365435647</v>
      </c>
      <c r="BM134">
        <f t="shared" si="78"/>
        <v>232.24046896965751</v>
      </c>
      <c r="BO134">
        <f t="shared" si="56"/>
        <v>8.193770297945111</v>
      </c>
      <c r="BP134">
        <f t="shared" si="79"/>
        <v>15.628102383157827</v>
      </c>
      <c r="BQ134">
        <f t="shared" si="80"/>
        <v>18.066703827065787</v>
      </c>
      <c r="BR134">
        <f t="shared" si="81"/>
        <v>47.759668373763731</v>
      </c>
      <c r="BS134">
        <f t="shared" si="82"/>
        <v>119.74945684094055</v>
      </c>
      <c r="BT134">
        <f t="shared" si="83"/>
        <v>178.16518033533731</v>
      </c>
      <c r="BU134">
        <f t="shared" si="84"/>
        <v>142.0200825508943</v>
      </c>
      <c r="BV134">
        <f t="shared" si="85"/>
        <v>163.1823093229896</v>
      </c>
    </row>
    <row r="135" spans="1:74" hidden="1" x14ac:dyDescent="0.4">
      <c r="A135" s="9">
        <v>37</v>
      </c>
      <c r="B135" s="16">
        <f t="shared" si="108"/>
        <v>111105.36332334313</v>
      </c>
      <c r="C135" s="16">
        <f t="shared" si="109"/>
        <v>308261.22576803126</v>
      </c>
      <c r="D135" s="16">
        <f t="shared" si="110"/>
        <v>423686.39326413273</v>
      </c>
      <c r="E135" s="16">
        <f t="shared" si="111"/>
        <v>189207.42276681305</v>
      </c>
      <c r="F135" s="16">
        <f t="shared" si="112"/>
        <v>196637.48594395726</v>
      </c>
      <c r="G135" s="16">
        <f t="shared" si="113"/>
        <v>137715.35702753422</v>
      </c>
      <c r="H135" s="16">
        <f t="shared" si="114"/>
        <v>59613.29758406437</v>
      </c>
      <c r="I135" s="16">
        <f t="shared" si="115"/>
        <v>74646.2161052632</v>
      </c>
      <c r="J135" s="16">
        <f t="shared" si="24"/>
        <v>1500872.7617831391</v>
      </c>
      <c r="L135">
        <v>37</v>
      </c>
      <c r="M135">
        <f t="shared" si="99"/>
        <v>111105.36332334313</v>
      </c>
      <c r="N135">
        <f t="shared" si="100"/>
        <v>308261.22576803126</v>
      </c>
      <c r="O135">
        <f t="shared" si="101"/>
        <v>423686.39326413273</v>
      </c>
      <c r="P135">
        <f t="shared" si="102"/>
        <v>189207.42276681305</v>
      </c>
      <c r="Q135">
        <f t="shared" si="103"/>
        <v>196637.48594395726</v>
      </c>
      <c r="R135">
        <f t="shared" si="104"/>
        <v>137715.35702753422</v>
      </c>
      <c r="S135">
        <f t="shared" si="105"/>
        <v>59613.29758406437</v>
      </c>
      <c r="T135">
        <f t="shared" si="106"/>
        <v>74646.2161052632</v>
      </c>
      <c r="V135">
        <f t="shared" si="38"/>
        <v>1180.784421687672</v>
      </c>
      <c r="W135">
        <f t="shared" si="39"/>
        <v>2252.1280391763739</v>
      </c>
      <c r="X135">
        <f t="shared" si="40"/>
        <v>3905.3234935560104</v>
      </c>
      <c r="Y135">
        <f t="shared" si="41"/>
        <v>5735.4419221446433</v>
      </c>
      <c r="Z135">
        <f t="shared" si="42"/>
        <v>11504.536414191283</v>
      </c>
      <c r="AA135">
        <f t="shared" si="43"/>
        <v>11640.327126660035</v>
      </c>
      <c r="AB135">
        <f t="shared" si="44"/>
        <v>8952.438245479756</v>
      </c>
      <c r="AC135">
        <f t="shared" si="45"/>
        <v>14313.548042009095</v>
      </c>
      <c r="AE135">
        <f t="shared" si="46"/>
        <v>722.44765218546218</v>
      </c>
      <c r="AF135">
        <f t="shared" si="47"/>
        <v>1377.9353660497286</v>
      </c>
      <c r="AG135">
        <f t="shared" si="48"/>
        <v>2389.4215888381268</v>
      </c>
      <c r="AH135">
        <f t="shared" si="49"/>
        <v>3509.1558414847368</v>
      </c>
      <c r="AI135">
        <f t="shared" si="50"/>
        <v>7038.9015719188528</v>
      </c>
      <c r="AJ135">
        <f t="shared" si="51"/>
        <v>6827.5183106214618</v>
      </c>
      <c r="AK135">
        <f t="shared" si="52"/>
        <v>5042.4764406430004</v>
      </c>
      <c r="AL135">
        <f t="shared" si="53"/>
        <v>7204.0207978446297</v>
      </c>
      <c r="AW135">
        <f t="shared" ref="AW135:BD135" si="121">IF(AW134+AN258/B$74-AW134/B$75&lt;0,0,AW134+AN258/B$74-AW134/B$75)</f>
        <v>18.157085484613987</v>
      </c>
      <c r="AX135">
        <f t="shared" si="121"/>
        <v>34.631284575363253</v>
      </c>
      <c r="AY135">
        <f t="shared" si="121"/>
        <v>40.035133264048639</v>
      </c>
      <c r="AZ135">
        <f t="shared" si="121"/>
        <v>105.83362113491511</v>
      </c>
      <c r="BA135">
        <f t="shared" si="121"/>
        <v>265.36027317513845</v>
      </c>
      <c r="BB135">
        <f t="shared" si="121"/>
        <v>394.7996262416334</v>
      </c>
      <c r="BC135">
        <f t="shared" si="121"/>
        <v>348.38843376356544</v>
      </c>
      <c r="BD135">
        <f t="shared" si="121"/>
        <v>400.3942536317511</v>
      </c>
      <c r="BF135">
        <f t="shared" si="55"/>
        <v>13.425254678672175</v>
      </c>
      <c r="BG135">
        <f t="shared" si="72"/>
        <v>25.606191900555856</v>
      </c>
      <c r="BH135">
        <f t="shared" si="73"/>
        <v>29.601769547204384</v>
      </c>
      <c r="BI135">
        <f t="shared" si="74"/>
        <v>78.252829646384384</v>
      </c>
      <c r="BJ135">
        <f t="shared" si="75"/>
        <v>196.20600740119227</v>
      </c>
      <c r="BK135">
        <f t="shared" si="76"/>
        <v>291.91374274122268</v>
      </c>
      <c r="BL135">
        <f t="shared" si="77"/>
        <v>244.83356141757082</v>
      </c>
      <c r="BM135">
        <f t="shared" si="78"/>
        <v>281.36720905143136</v>
      </c>
      <c r="BO135">
        <f t="shared" si="56"/>
        <v>9.9265552785562718</v>
      </c>
      <c r="BP135">
        <f t="shared" si="79"/>
        <v>18.933069461839622</v>
      </c>
      <c r="BQ135">
        <f t="shared" si="80"/>
        <v>21.887376350499938</v>
      </c>
      <c r="BR135">
        <f t="shared" si="81"/>
        <v>57.859687416008796</v>
      </c>
      <c r="BS135">
        <f t="shared" si="82"/>
        <v>145.07358147528186</v>
      </c>
      <c r="BT135">
        <f t="shared" si="83"/>
        <v>215.84099613742725</v>
      </c>
      <c r="BU135">
        <f t="shared" si="84"/>
        <v>172.05704310262539</v>
      </c>
      <c r="BV135">
        <f t="shared" si="85"/>
        <v>197.71138914632354</v>
      </c>
    </row>
    <row r="136" spans="1:74" hidden="1" x14ac:dyDescent="0.4">
      <c r="A136" s="9">
        <v>38</v>
      </c>
      <c r="B136" s="16">
        <f t="shared" si="108"/>
        <v>134601.26282781328</v>
      </c>
      <c r="C136" s="16">
        <f t="shared" si="109"/>
        <v>373450.47104948491</v>
      </c>
      <c r="D136" s="16">
        <f t="shared" si="110"/>
        <v>513285.06446935941</v>
      </c>
      <c r="E136" s="16">
        <f t="shared" si="111"/>
        <v>229219.87993227932</v>
      </c>
      <c r="F136" s="16">
        <f t="shared" si="112"/>
        <v>238221.20855062449</v>
      </c>
      <c r="G136" s="16">
        <f t="shared" si="113"/>
        <v>166838.57927491012</v>
      </c>
      <c r="H136" s="16">
        <f t="shared" si="114"/>
        <v>72219.962170444152</v>
      </c>
      <c r="I136" s="16">
        <f t="shared" si="115"/>
        <v>90431.952630817017</v>
      </c>
      <c r="J136" s="16">
        <f t="shared" si="24"/>
        <v>1818268.3809057325</v>
      </c>
      <c r="L136">
        <v>38</v>
      </c>
      <c r="M136">
        <f t="shared" si="99"/>
        <v>134601.26282781328</v>
      </c>
      <c r="N136">
        <f t="shared" si="100"/>
        <v>373450.47104948491</v>
      </c>
      <c r="O136">
        <f t="shared" si="101"/>
        <v>513285.06446935941</v>
      </c>
      <c r="P136">
        <f t="shared" si="102"/>
        <v>229219.87993227932</v>
      </c>
      <c r="Q136">
        <f t="shared" si="103"/>
        <v>238221.20855062449</v>
      </c>
      <c r="R136">
        <f t="shared" si="104"/>
        <v>166838.57927491012</v>
      </c>
      <c r="S136">
        <f t="shared" si="105"/>
        <v>72219.962170444152</v>
      </c>
      <c r="T136">
        <f t="shared" si="106"/>
        <v>90431.952630817017</v>
      </c>
      <c r="V136">
        <f t="shared" si="38"/>
        <v>1430.4896681006048</v>
      </c>
      <c r="W136">
        <f t="shared" si="39"/>
        <v>2728.3946435174357</v>
      </c>
      <c r="X136">
        <f t="shared" si="40"/>
        <v>4731.1980116893164</v>
      </c>
      <c r="Y136">
        <f t="shared" si="41"/>
        <v>6948.3389693543468</v>
      </c>
      <c r="Z136">
        <f t="shared" si="42"/>
        <v>13937.447153364346</v>
      </c>
      <c r="AA136">
        <f t="shared" si="43"/>
        <v>14101.954061624139</v>
      </c>
      <c r="AB136">
        <f t="shared" si="44"/>
        <v>10845.646512695976</v>
      </c>
      <c r="AC136">
        <f t="shared" si="45"/>
        <v>17340.492474764545</v>
      </c>
      <c r="AE136">
        <f t="shared" si="46"/>
        <v>875.22657535286544</v>
      </c>
      <c r="AF136">
        <f t="shared" si="47"/>
        <v>1669.3329237586104</v>
      </c>
      <c r="AG136">
        <f t="shared" si="48"/>
        <v>2894.7222237440878</v>
      </c>
      <c r="AH136">
        <f t="shared" si="49"/>
        <v>4251.2512017047056</v>
      </c>
      <c r="AI136">
        <f t="shared" si="50"/>
        <v>8527.4465193429969</v>
      </c>
      <c r="AJ136">
        <f t="shared" si="51"/>
        <v>8271.3609554330342</v>
      </c>
      <c r="AK136">
        <f t="shared" si="52"/>
        <v>6108.8296601439333</v>
      </c>
      <c r="AL136">
        <f t="shared" si="53"/>
        <v>8727.490921594157</v>
      </c>
      <c r="AW136">
        <f t="shared" ref="AW136:BD136" si="122">IF(AW135+AN259/B$74-AW135/B$75&lt;0,0,AW135+AN259/B$74-AW135/B$75)</f>
        <v>21.996840558974387</v>
      </c>
      <c r="AX136">
        <f t="shared" si="122"/>
        <v>41.954907675147155</v>
      </c>
      <c r="AY136">
        <f t="shared" si="122"/>
        <v>48.501530926470267</v>
      </c>
      <c r="AZ136">
        <f t="shared" si="122"/>
        <v>128.21470118959024</v>
      </c>
      <c r="BA136">
        <f t="shared" si="122"/>
        <v>321.47712388453851</v>
      </c>
      <c r="BB136">
        <f t="shared" si="122"/>
        <v>478.28912555035834</v>
      </c>
      <c r="BC136">
        <f t="shared" si="122"/>
        <v>422.06436586825646</v>
      </c>
      <c r="BD136">
        <f t="shared" si="122"/>
        <v>485.07509670594266</v>
      </c>
      <c r="BF136">
        <f t="shared" si="55"/>
        <v>16.264353162237263</v>
      </c>
      <c r="BG136">
        <f t="shared" si="72"/>
        <v>31.0212475054403</v>
      </c>
      <c r="BH136">
        <f t="shared" si="73"/>
        <v>35.861787777310937</v>
      </c>
      <c r="BI136">
        <f t="shared" si="74"/>
        <v>94.801304539502809</v>
      </c>
      <c r="BJ136">
        <f t="shared" si="75"/>
        <v>237.69856686556</v>
      </c>
      <c r="BK136">
        <f t="shared" si="76"/>
        <v>353.64527284146914</v>
      </c>
      <c r="BL136">
        <f t="shared" si="77"/>
        <v>296.6109975905681</v>
      </c>
      <c r="BM136">
        <f t="shared" si="78"/>
        <v>340.88073134159123</v>
      </c>
      <c r="BO136">
        <f t="shared" si="56"/>
        <v>12.025774918625816</v>
      </c>
      <c r="BP136">
        <f t="shared" si="79"/>
        <v>22.93694292506936</v>
      </c>
      <c r="BQ136">
        <f t="shared" si="80"/>
        <v>26.516012268522601</v>
      </c>
      <c r="BR136">
        <f t="shared" si="81"/>
        <v>70.095572754234155</v>
      </c>
      <c r="BS136">
        <f t="shared" si="82"/>
        <v>175.7530370308281</v>
      </c>
      <c r="BT136">
        <f t="shared" si="83"/>
        <v>261.48464409970455</v>
      </c>
      <c r="BU136">
        <f t="shared" si="84"/>
        <v>208.44530226009812</v>
      </c>
      <c r="BV136">
        <f t="shared" si="85"/>
        <v>239.53929909887745</v>
      </c>
    </row>
    <row r="137" spans="1:74" hidden="1" x14ac:dyDescent="0.4">
      <c r="A137" s="9">
        <v>39</v>
      </c>
      <c r="B137" s="16">
        <f t="shared" si="108"/>
        <v>163065.93500905819</v>
      </c>
      <c r="C137" s="16">
        <f t="shared" si="109"/>
        <v>452425.54907645361</v>
      </c>
      <c r="D137" s="16">
        <f t="shared" si="110"/>
        <v>621831.52821494651</v>
      </c>
      <c r="E137" s="16">
        <f t="shared" si="111"/>
        <v>277693.93286923604</v>
      </c>
      <c r="F137" s="16">
        <f t="shared" si="112"/>
        <v>288598.80877186352</v>
      </c>
      <c r="G137" s="16">
        <f t="shared" si="113"/>
        <v>202120.60684637542</v>
      </c>
      <c r="H137" s="16">
        <f t="shared" si="114"/>
        <v>87492.608986197636</v>
      </c>
      <c r="I137" s="16">
        <f t="shared" si="115"/>
        <v>109555.96255663008</v>
      </c>
      <c r="J137" s="16">
        <f t="shared" si="24"/>
        <v>2202784.9323307611</v>
      </c>
      <c r="L137">
        <v>39</v>
      </c>
      <c r="M137">
        <f t="shared" si="99"/>
        <v>163065.93500905819</v>
      </c>
      <c r="N137">
        <f t="shared" si="100"/>
        <v>452425.54907645361</v>
      </c>
      <c r="O137">
        <f t="shared" si="101"/>
        <v>621831.52821494651</v>
      </c>
      <c r="P137">
        <f t="shared" si="102"/>
        <v>277693.93286923604</v>
      </c>
      <c r="Q137">
        <f t="shared" si="103"/>
        <v>288598.80877186352</v>
      </c>
      <c r="R137">
        <f t="shared" si="104"/>
        <v>202120.60684637542</v>
      </c>
      <c r="S137">
        <f t="shared" si="105"/>
        <v>87492.608986197636</v>
      </c>
      <c r="T137">
        <f t="shared" si="106"/>
        <v>109555.96255663008</v>
      </c>
      <c r="V137">
        <f t="shared" si="38"/>
        <v>1733.0010905067754</v>
      </c>
      <c r="W137">
        <f t="shared" si="39"/>
        <v>3305.3792683639454</v>
      </c>
      <c r="X137">
        <f t="shared" si="40"/>
        <v>5731.7235464887208</v>
      </c>
      <c r="Y137">
        <f t="shared" si="41"/>
        <v>8417.7322490489623</v>
      </c>
      <c r="Z137">
        <f t="shared" si="42"/>
        <v>16884.855343088202</v>
      </c>
      <c r="AA137">
        <f t="shared" si="43"/>
        <v>17084.151181220328</v>
      </c>
      <c r="AB137">
        <f t="shared" si="44"/>
        <v>13139.219164023745</v>
      </c>
      <c r="AC137">
        <f t="shared" si="45"/>
        <v>21007.556916867077</v>
      </c>
      <c r="AE137">
        <f t="shared" si="46"/>
        <v>1060.3142729354452</v>
      </c>
      <c r="AF137">
        <f t="shared" si="47"/>
        <v>2022.3534970115525</v>
      </c>
      <c r="AG137">
        <f t="shared" si="48"/>
        <v>3506.8808197258313</v>
      </c>
      <c r="AH137">
        <f t="shared" si="49"/>
        <v>5150.280457587919</v>
      </c>
      <c r="AI137">
        <f t="shared" si="50"/>
        <v>10330.780064016779</v>
      </c>
      <c r="AJ137">
        <f t="shared" si="51"/>
        <v>10020.538887290364</v>
      </c>
      <c r="AK137">
        <f t="shared" si="52"/>
        <v>7400.6888017490346</v>
      </c>
      <c r="AL137">
        <f t="shared" si="53"/>
        <v>10573.13411155924</v>
      </c>
      <c r="AW137">
        <f t="shared" ref="AW137:BD137" si="123">IF(AW136+AN260/B$74-AW136/B$75&lt;0,0,AW136+AN260/B$74-AW136/B$75)</f>
        <v>26.648603269069636</v>
      </c>
      <c r="AX137">
        <f t="shared" si="123"/>
        <v>50.827285256168196</v>
      </c>
      <c r="AY137">
        <f t="shared" si="123"/>
        <v>58.758349961067367</v>
      </c>
      <c r="AZ137">
        <f t="shared" si="123"/>
        <v>155.32879351938209</v>
      </c>
      <c r="BA137">
        <f t="shared" si="123"/>
        <v>389.46121882878498</v>
      </c>
      <c r="BB137">
        <f t="shared" si="123"/>
        <v>579.434582212652</v>
      </c>
      <c r="BC137">
        <f t="shared" si="123"/>
        <v>511.32065615612424</v>
      </c>
      <c r="BD137">
        <f t="shared" si="123"/>
        <v>587.6624258833674</v>
      </c>
      <c r="BF137">
        <f t="shared" si="55"/>
        <v>19.703845600279536</v>
      </c>
      <c r="BG137">
        <f t="shared" si="72"/>
        <v>37.581443607264411</v>
      </c>
      <c r="BH137">
        <f t="shared" si="73"/>
        <v>43.445633666806536</v>
      </c>
      <c r="BI137">
        <f t="shared" si="74"/>
        <v>114.84934252955529</v>
      </c>
      <c r="BJ137">
        <f t="shared" si="75"/>
        <v>287.96570107694708</v>
      </c>
      <c r="BK137">
        <f t="shared" si="76"/>
        <v>428.43158446680258</v>
      </c>
      <c r="BL137">
        <f t="shared" si="77"/>
        <v>359.33768172941228</v>
      </c>
      <c r="BM137">
        <f t="shared" si="78"/>
        <v>412.97791402376697</v>
      </c>
      <c r="BO137">
        <f t="shared" si="56"/>
        <v>14.568921864792683</v>
      </c>
      <c r="BP137">
        <f t="shared" si="79"/>
        <v>27.787525673291924</v>
      </c>
      <c r="BQ137">
        <f t="shared" si="80"/>
        <v>32.123477573795604</v>
      </c>
      <c r="BR137">
        <f t="shared" si="81"/>
        <v>84.919011825395359</v>
      </c>
      <c r="BS137">
        <f t="shared" si="82"/>
        <v>212.92035493166722</v>
      </c>
      <c r="BT137">
        <f t="shared" si="83"/>
        <v>316.7810213447633</v>
      </c>
      <c r="BU137">
        <f t="shared" si="84"/>
        <v>252.52814992533311</v>
      </c>
      <c r="BV137">
        <f t="shared" si="85"/>
        <v>290.21001522023431</v>
      </c>
    </row>
    <row r="138" spans="1:74" hidden="1" x14ac:dyDescent="0.4">
      <c r="A138" s="9">
        <v>40</v>
      </c>
      <c r="B138" s="16">
        <f t="shared" si="108"/>
        <v>197550.1462745851</v>
      </c>
      <c r="C138" s="16">
        <f t="shared" si="109"/>
        <v>548101.80552699789</v>
      </c>
      <c r="D138" s="16">
        <f t="shared" si="110"/>
        <v>753332.7506458516</v>
      </c>
      <c r="E138" s="16">
        <f t="shared" si="111"/>
        <v>336418.98937895917</v>
      </c>
      <c r="F138" s="16">
        <f t="shared" si="112"/>
        <v>349629.96339110087</v>
      </c>
      <c r="G138" s="16">
        <f t="shared" si="113"/>
        <v>244863.86715527892</v>
      </c>
      <c r="H138" s="16">
        <f t="shared" si="114"/>
        <v>105995.02405090492</v>
      </c>
      <c r="I138" s="16">
        <f t="shared" si="115"/>
        <v>132724.20402895921</v>
      </c>
      <c r="J138" s="16">
        <f t="shared" si="24"/>
        <v>2668616.7504526377</v>
      </c>
      <c r="L138">
        <v>40</v>
      </c>
      <c r="M138">
        <f t="shared" si="99"/>
        <v>197550.1462745851</v>
      </c>
      <c r="N138">
        <f t="shared" si="100"/>
        <v>548101.80552699789</v>
      </c>
      <c r="O138">
        <f t="shared" si="101"/>
        <v>753332.7506458516</v>
      </c>
      <c r="P138">
        <f t="shared" si="102"/>
        <v>336418.98937895917</v>
      </c>
      <c r="Q138">
        <f t="shared" si="103"/>
        <v>349629.96339110087</v>
      </c>
      <c r="R138">
        <f t="shared" si="104"/>
        <v>244863.86715527892</v>
      </c>
      <c r="S138">
        <f t="shared" si="105"/>
        <v>105995.02405090492</v>
      </c>
      <c r="T138">
        <f t="shared" si="106"/>
        <v>132724.20402895921</v>
      </c>
      <c r="V138">
        <f t="shared" si="38"/>
        <v>2099.4858240402973</v>
      </c>
      <c r="W138">
        <f t="shared" si="39"/>
        <v>4004.3811599549949</v>
      </c>
      <c r="X138">
        <f t="shared" si="40"/>
        <v>6943.8342532445149</v>
      </c>
      <c r="Y138">
        <f t="shared" si="41"/>
        <v>10197.864054590476</v>
      </c>
      <c r="Z138">
        <f t="shared" si="42"/>
        <v>20455.563835460929</v>
      </c>
      <c r="AA138">
        <f t="shared" si="43"/>
        <v>20697.005561824139</v>
      </c>
      <c r="AB138">
        <f t="shared" si="44"/>
        <v>15917.822873321078</v>
      </c>
      <c r="AC138">
        <f t="shared" si="45"/>
        <v>25450.110160485383</v>
      </c>
      <c r="AE138">
        <f t="shared" si="46"/>
        <v>1284.5432121258887</v>
      </c>
      <c r="AF138">
        <f t="shared" si="47"/>
        <v>2450.0287541290168</v>
      </c>
      <c r="AG138">
        <f t="shared" si="48"/>
        <v>4248.4950619801284</v>
      </c>
      <c r="AH138">
        <f t="shared" si="49"/>
        <v>6239.4310547415998</v>
      </c>
      <c r="AI138">
        <f t="shared" si="50"/>
        <v>12515.471823707254</v>
      </c>
      <c r="AJ138">
        <f t="shared" si="51"/>
        <v>12139.622575469355</v>
      </c>
      <c r="AK138">
        <f t="shared" si="52"/>
        <v>8965.7425369148641</v>
      </c>
      <c r="AL138">
        <f t="shared" si="53"/>
        <v>12809.081855553777</v>
      </c>
      <c r="AW138">
        <f t="shared" ref="AW138:BD138" si="124">IF(AW137+AN261/B$74-AW137/B$75&lt;0,0,AW137+AN261/B$74-AW137/B$75)</f>
        <v>32.284092397424061</v>
      </c>
      <c r="AX138">
        <f t="shared" si="124"/>
        <v>61.575939157191385</v>
      </c>
      <c r="AY138">
        <f t="shared" si="124"/>
        <v>71.184218553961927</v>
      </c>
      <c r="AZ138">
        <f t="shared" si="124"/>
        <v>188.1768087928462</v>
      </c>
      <c r="BA138">
        <f t="shared" si="124"/>
        <v>471.82217570387706</v>
      </c>
      <c r="BB138">
        <f t="shared" si="124"/>
        <v>701.96974821020967</v>
      </c>
      <c r="BC138">
        <f t="shared" si="124"/>
        <v>619.45218811731991</v>
      </c>
      <c r="BD138">
        <f t="shared" si="124"/>
        <v>711.94320876281483</v>
      </c>
      <c r="BF138">
        <f t="shared" si="55"/>
        <v>23.870700201553596</v>
      </c>
      <c r="BG138">
        <f t="shared" si="72"/>
        <v>45.528948596606682</v>
      </c>
      <c r="BH138">
        <f t="shared" si="73"/>
        <v>52.633263443363035</v>
      </c>
      <c r="BI138">
        <f t="shared" si="74"/>
        <v>139.13701312345137</v>
      </c>
      <c r="BJ138">
        <f t="shared" si="75"/>
        <v>348.86301172804986</v>
      </c>
      <c r="BK138">
        <f t="shared" si="76"/>
        <v>519.0333831143123</v>
      </c>
      <c r="BL138">
        <f t="shared" si="77"/>
        <v>435.32916894276832</v>
      </c>
      <c r="BM138">
        <f t="shared" si="78"/>
        <v>500.32016995356719</v>
      </c>
      <c r="BO138">
        <f t="shared" si="56"/>
        <v>17.649876106084797</v>
      </c>
      <c r="BP138">
        <f t="shared" si="79"/>
        <v>33.663876433675412</v>
      </c>
      <c r="BQ138">
        <f t="shared" si="80"/>
        <v>38.916771229602162</v>
      </c>
      <c r="BR138">
        <f t="shared" si="81"/>
        <v>102.87721024789133</v>
      </c>
      <c r="BS138">
        <f t="shared" si="82"/>
        <v>257.94756261883515</v>
      </c>
      <c r="BT138">
        <f t="shared" si="83"/>
        <v>383.77135921798691</v>
      </c>
      <c r="BU138">
        <f t="shared" si="84"/>
        <v>305.93291582737271</v>
      </c>
      <c r="BV138">
        <f t="shared" si="85"/>
        <v>351.59396462200061</v>
      </c>
    </row>
    <row r="139" spans="1:74" hidden="1" x14ac:dyDescent="0.4">
      <c r="A139" s="9">
        <v>41</v>
      </c>
      <c r="B139" s="16">
        <f t="shared" si="108"/>
        <v>239326.87284405599</v>
      </c>
      <c r="C139" s="16">
        <f t="shared" si="109"/>
        <v>664011.10599346145</v>
      </c>
      <c r="D139" s="16">
        <f t="shared" si="110"/>
        <v>912643.06720626005</v>
      </c>
      <c r="E139" s="16">
        <f t="shared" si="111"/>
        <v>407562.87055091973</v>
      </c>
      <c r="F139" s="16">
        <f t="shared" si="112"/>
        <v>423567.62254515669</v>
      </c>
      <c r="G139" s="16">
        <f t="shared" si="113"/>
        <v>296646.21719550958</v>
      </c>
      <c r="H139" s="16">
        <f t="shared" si="114"/>
        <v>128410.21948864592</v>
      </c>
      <c r="I139" s="16">
        <f t="shared" si="115"/>
        <v>160791.92701186967</v>
      </c>
      <c r="J139" s="16">
        <f t="shared" si="24"/>
        <v>3232959.902835879</v>
      </c>
      <c r="L139">
        <v>41</v>
      </c>
      <c r="M139">
        <f t="shared" si="99"/>
        <v>239326.87284405599</v>
      </c>
      <c r="N139">
        <f t="shared" si="100"/>
        <v>664011.10599346145</v>
      </c>
      <c r="O139">
        <f t="shared" si="101"/>
        <v>912643.06720626005</v>
      </c>
      <c r="P139">
        <f t="shared" si="102"/>
        <v>407562.87055091973</v>
      </c>
      <c r="Q139">
        <f t="shared" si="103"/>
        <v>423567.62254515669</v>
      </c>
      <c r="R139">
        <f t="shared" si="104"/>
        <v>296646.21719550958</v>
      </c>
      <c r="S139">
        <f t="shared" si="105"/>
        <v>128410.21948864592</v>
      </c>
      <c r="T139">
        <f t="shared" si="106"/>
        <v>160791.92701186967</v>
      </c>
      <c r="V139">
        <f t="shared" si="38"/>
        <v>2543.4725629567124</v>
      </c>
      <c r="W139">
        <f t="shared" si="39"/>
        <v>4851.2038020652117</v>
      </c>
      <c r="X139">
        <f t="shared" si="40"/>
        <v>8412.2749020797601</v>
      </c>
      <c r="Y139">
        <f t="shared" si="41"/>
        <v>12354.447515962614</v>
      </c>
      <c r="Z139">
        <f t="shared" si="42"/>
        <v>24781.384460686804</v>
      </c>
      <c r="AA139">
        <f t="shared" si="43"/>
        <v>25073.884838403967</v>
      </c>
      <c r="AB139">
        <f t="shared" si="44"/>
        <v>19284.029117051123</v>
      </c>
      <c r="AC139">
        <f t="shared" si="45"/>
        <v>30832.147975888325</v>
      </c>
      <c r="AE139">
        <f t="shared" si="46"/>
        <v>1556.1907494306918</v>
      </c>
      <c r="AF139">
        <f t="shared" si="47"/>
        <v>2968.146222737676</v>
      </c>
      <c r="AG139">
        <f t="shared" si="48"/>
        <v>5146.9414590682572</v>
      </c>
      <c r="AH139">
        <f t="shared" si="49"/>
        <v>7558.9087213578923</v>
      </c>
      <c r="AI139">
        <f t="shared" si="50"/>
        <v>15162.169160958481</v>
      </c>
      <c r="AJ139">
        <f t="shared" si="51"/>
        <v>14706.837471375791</v>
      </c>
      <c r="AK139">
        <f t="shared" si="52"/>
        <v>10861.76444684383</v>
      </c>
      <c r="AL139">
        <f t="shared" si="53"/>
        <v>15517.873635181977</v>
      </c>
      <c r="AW139">
        <f t="shared" ref="AW139:BD139" si="125">IF(AW138+AN262/B$74-AW138/B$75&lt;0,0,AW138+AN262/B$74-AW138/B$75)</f>
        <v>39.111340718116487</v>
      </c>
      <c r="AX139">
        <f t="shared" si="125"/>
        <v>74.597653443932103</v>
      </c>
      <c r="AY139">
        <f t="shared" si="125"/>
        <v>86.23783476220683</v>
      </c>
      <c r="AZ139">
        <f t="shared" si="125"/>
        <v>227.97132387503967</v>
      </c>
      <c r="BA139">
        <f t="shared" si="125"/>
        <v>571.60033013007251</v>
      </c>
      <c r="BB139">
        <f t="shared" si="125"/>
        <v>850.41797330665679</v>
      </c>
      <c r="BC139">
        <f t="shared" si="125"/>
        <v>750.45061829413021</v>
      </c>
      <c r="BD139">
        <f t="shared" si="125"/>
        <v>862.50522644569151</v>
      </c>
      <c r="BF139">
        <f t="shared" si="55"/>
        <v>28.918735519075874</v>
      </c>
      <c r="BG139">
        <f t="shared" si="72"/>
        <v>55.157142932957498</v>
      </c>
      <c r="BH139">
        <f t="shared" si="73"/>
        <v>63.763836509722367</v>
      </c>
      <c r="BI139">
        <f t="shared" si="74"/>
        <v>168.56089052508827</v>
      </c>
      <c r="BJ139">
        <f t="shared" si="75"/>
        <v>422.6385101135462</v>
      </c>
      <c r="BK139">
        <f t="shared" si="76"/>
        <v>628.79520217185063</v>
      </c>
      <c r="BL139">
        <f t="shared" si="77"/>
        <v>527.39067853004417</v>
      </c>
      <c r="BM139">
        <f t="shared" si="78"/>
        <v>606.13168935819112</v>
      </c>
      <c r="BO139">
        <f t="shared" si="56"/>
        <v>21.382370563366077</v>
      </c>
      <c r="BP139">
        <f t="shared" si="79"/>
        <v>40.782919731434177</v>
      </c>
      <c r="BQ139">
        <f t="shared" si="80"/>
        <v>47.146666557858694</v>
      </c>
      <c r="BR139">
        <f t="shared" si="81"/>
        <v>124.63309197322738</v>
      </c>
      <c r="BS139">
        <f t="shared" si="82"/>
        <v>312.49683208436397</v>
      </c>
      <c r="BT139">
        <f t="shared" si="83"/>
        <v>464.92857355578218</v>
      </c>
      <c r="BU139">
        <f t="shared" si="84"/>
        <v>370.63104238507049</v>
      </c>
      <c r="BV139">
        <f t="shared" si="85"/>
        <v>425.95706728778384</v>
      </c>
    </row>
    <row r="140" spans="1:74" hidden="1" x14ac:dyDescent="0.4">
      <c r="A140" s="9">
        <v>42</v>
      </c>
      <c r="B140" s="16">
        <f t="shared" si="108"/>
        <v>289938.29235490522</v>
      </c>
      <c r="C140" s="16">
        <f t="shared" si="109"/>
        <v>804432.2139364708</v>
      </c>
      <c r="D140" s="16">
        <f t="shared" si="110"/>
        <v>1105643.3792445217</v>
      </c>
      <c r="E140" s="16">
        <f t="shared" si="111"/>
        <v>493751.83534777811</v>
      </c>
      <c r="F140" s="16">
        <f t="shared" si="112"/>
        <v>513141.17682718846</v>
      </c>
      <c r="G140" s="16">
        <f t="shared" si="113"/>
        <v>359379.1897462823</v>
      </c>
      <c r="H140" s="16">
        <f t="shared" si="114"/>
        <v>155565.6467534095</v>
      </c>
      <c r="I140" s="16">
        <f t="shared" si="115"/>
        <v>194795.24463035626</v>
      </c>
      <c r="J140" s="16">
        <f t="shared" si="24"/>
        <v>3916646.9788409122</v>
      </c>
      <c r="L140">
        <v>42</v>
      </c>
      <c r="M140">
        <f t="shared" si="99"/>
        <v>289938.29235490522</v>
      </c>
      <c r="N140">
        <f t="shared" si="100"/>
        <v>804432.2139364708</v>
      </c>
      <c r="O140">
        <f t="shared" si="101"/>
        <v>1105643.3792445217</v>
      </c>
      <c r="P140">
        <f t="shared" si="102"/>
        <v>493751.83534777811</v>
      </c>
      <c r="Q140">
        <f t="shared" si="103"/>
        <v>513141.17682718846</v>
      </c>
      <c r="R140">
        <f t="shared" si="104"/>
        <v>359379.1897462823</v>
      </c>
      <c r="S140">
        <f t="shared" si="105"/>
        <v>155565.6467534095</v>
      </c>
      <c r="T140">
        <f t="shared" si="106"/>
        <v>194795.24463035626</v>
      </c>
      <c r="V140">
        <f t="shared" si="38"/>
        <v>3081.3509690715591</v>
      </c>
      <c r="W140">
        <f t="shared" si="39"/>
        <v>5877.1074452953226</v>
      </c>
      <c r="X140">
        <f t="shared" si="40"/>
        <v>10191.252620192303</v>
      </c>
      <c r="Y140">
        <f t="shared" si="41"/>
        <v>14967.092383887062</v>
      </c>
      <c r="Z140">
        <f t="shared" si="42"/>
        <v>30022.00382853972</v>
      </c>
      <c r="AA140">
        <f t="shared" si="43"/>
        <v>30376.360438084888</v>
      </c>
      <c r="AB140">
        <f t="shared" si="44"/>
        <v>23362.100575288321</v>
      </c>
      <c r="AC140">
        <f t="shared" si="45"/>
        <v>37352.346975432767</v>
      </c>
      <c r="AE140">
        <f t="shared" si="46"/>
        <v>1885.2846872726989</v>
      </c>
      <c r="AF140">
        <f t="shared" si="47"/>
        <v>3595.8320825135215</v>
      </c>
      <c r="AG140">
        <f t="shared" si="48"/>
        <v>6235.3859400720912</v>
      </c>
      <c r="AH140">
        <f t="shared" si="49"/>
        <v>9157.4216528928009</v>
      </c>
      <c r="AI140">
        <f t="shared" si="50"/>
        <v>18368.574260867921</v>
      </c>
      <c r="AJ140">
        <f t="shared" si="51"/>
        <v>17816.951681484243</v>
      </c>
      <c r="AK140">
        <f t="shared" si="52"/>
        <v>13158.745720536728</v>
      </c>
      <c r="AL140">
        <f t="shared" si="53"/>
        <v>18799.503851047626</v>
      </c>
      <c r="AW140">
        <f t="shared" ref="AW140:BD140" si="126">IF(AW139+AN263/B$74-AW139/B$75&lt;0,0,AW139+AN263/B$74-AW139/B$75)</f>
        <v>47.382374483632155</v>
      </c>
      <c r="AX140">
        <f t="shared" si="126"/>
        <v>90.373121610821158</v>
      </c>
      <c r="AY140">
        <f t="shared" si="126"/>
        <v>104.47489925774285</v>
      </c>
      <c r="AZ140">
        <f t="shared" si="126"/>
        <v>276.18134385183794</v>
      </c>
      <c r="BA140">
        <f t="shared" si="126"/>
        <v>692.47896901283116</v>
      </c>
      <c r="BB140">
        <f t="shared" si="126"/>
        <v>1030.2591829497283</v>
      </c>
      <c r="BC140">
        <f t="shared" si="126"/>
        <v>909.15172765149657</v>
      </c>
      <c r="BD140">
        <f t="shared" si="126"/>
        <v>1044.9064291474742</v>
      </c>
      <c r="BF140">
        <f t="shared" si="55"/>
        <v>35.034298638500246</v>
      </c>
      <c r="BG140">
        <f t="shared" si="72"/>
        <v>66.821449239542261</v>
      </c>
      <c r="BH140">
        <f t="shared" si="73"/>
        <v>77.248235461213042</v>
      </c>
      <c r="BI140">
        <f t="shared" si="74"/>
        <v>204.20715053505907</v>
      </c>
      <c r="BJ140">
        <f t="shared" si="75"/>
        <v>512.01560212346203</v>
      </c>
      <c r="BK140">
        <f t="shared" si="76"/>
        <v>761.7688648527344</v>
      </c>
      <c r="BL140">
        <f t="shared" si="77"/>
        <v>638.92064841208719</v>
      </c>
      <c r="BM140">
        <f t="shared" si="78"/>
        <v>734.31845790194143</v>
      </c>
      <c r="BO140">
        <f t="shared" si="56"/>
        <v>25.904189536791954</v>
      </c>
      <c r="BP140">
        <f t="shared" si="79"/>
        <v>49.407453652348181</v>
      </c>
      <c r="BQ140">
        <f t="shared" si="80"/>
        <v>57.116968528976898</v>
      </c>
      <c r="BR140">
        <f t="shared" si="81"/>
        <v>150.9897711043439</v>
      </c>
      <c r="BS140">
        <f t="shared" si="82"/>
        <v>378.58183890187331</v>
      </c>
      <c r="BT140">
        <f t="shared" si="83"/>
        <v>563.24855072542323</v>
      </c>
      <c r="BU140">
        <f t="shared" si="84"/>
        <v>449.01086045755733</v>
      </c>
      <c r="BV140">
        <f t="shared" si="85"/>
        <v>516.04437832298754</v>
      </c>
    </row>
    <row r="141" spans="1:74" hidden="1" x14ac:dyDescent="0.4">
      <c r="A141" s="9">
        <v>43</v>
      </c>
      <c r="B141" s="16">
        <f t="shared" si="108"/>
        <v>351252.71297241346</v>
      </c>
      <c r="C141" s="16">
        <f t="shared" si="109"/>
        <v>974548.74019095709</v>
      </c>
      <c r="D141" s="16">
        <f t="shared" si="110"/>
        <v>1339458.2460472125</v>
      </c>
      <c r="E141" s="16">
        <f t="shared" si="111"/>
        <v>598167.52831227507</v>
      </c>
      <c r="F141" s="16">
        <f t="shared" si="112"/>
        <v>621657.21207248303</v>
      </c>
      <c r="G141" s="16">
        <f t="shared" si="113"/>
        <v>435378.55713687965</v>
      </c>
      <c r="H141" s="16">
        <f t="shared" si="114"/>
        <v>188463.74179701813</v>
      </c>
      <c r="I141" s="16">
        <f t="shared" si="115"/>
        <v>235989.38103278793</v>
      </c>
      <c r="J141" s="16">
        <f t="shared" si="24"/>
        <v>4744916.119562027</v>
      </c>
      <c r="L141">
        <v>43</v>
      </c>
      <c r="M141">
        <f t="shared" si="99"/>
        <v>351252.71297241346</v>
      </c>
      <c r="N141">
        <f t="shared" si="100"/>
        <v>974548.74019095709</v>
      </c>
      <c r="O141">
        <f t="shared" si="101"/>
        <v>1339458.2460472125</v>
      </c>
      <c r="P141">
        <f t="shared" si="102"/>
        <v>598167.52831227507</v>
      </c>
      <c r="Q141">
        <f t="shared" si="103"/>
        <v>621657.21207248303</v>
      </c>
      <c r="R141">
        <f t="shared" si="104"/>
        <v>435378.55713687965</v>
      </c>
      <c r="S141">
        <f t="shared" si="105"/>
        <v>188463.74179701813</v>
      </c>
      <c r="T141">
        <f t="shared" si="106"/>
        <v>235989.38103278793</v>
      </c>
      <c r="V141">
        <f t="shared" si="38"/>
        <v>3732.9766921159408</v>
      </c>
      <c r="W141">
        <f t="shared" si="39"/>
        <v>7119.9630715740786</v>
      </c>
      <c r="X141">
        <f t="shared" si="40"/>
        <v>12346.437934691456</v>
      </c>
      <c r="Y141">
        <f t="shared" si="41"/>
        <v>18132.243804291837</v>
      </c>
      <c r="Z141">
        <f t="shared" si="42"/>
        <v>36370.878120489637</v>
      </c>
      <c r="AA141">
        <f t="shared" si="43"/>
        <v>36800.171949810465</v>
      </c>
      <c r="AB141">
        <f t="shared" si="44"/>
        <v>28302.578258182599</v>
      </c>
      <c r="AC141">
        <f t="shared" si="45"/>
        <v>45251.398712293514</v>
      </c>
      <c r="AE141">
        <f t="shared" si="46"/>
        <v>2283.973447872319</v>
      </c>
      <c r="AF141">
        <f t="shared" si="47"/>
        <v>4356.2572034407885</v>
      </c>
      <c r="AG141">
        <f t="shared" si="48"/>
        <v>7554.0081667788272</v>
      </c>
      <c r="AH141">
        <f t="shared" si="49"/>
        <v>11093.97856322422</v>
      </c>
      <c r="AI141">
        <f t="shared" si="50"/>
        <v>22253.050783425188</v>
      </c>
      <c r="AJ141">
        <f t="shared" si="51"/>
        <v>21584.774308464435</v>
      </c>
      <c r="AK141">
        <f t="shared" si="52"/>
        <v>15941.478862741709</v>
      </c>
      <c r="AL141">
        <f t="shared" si="53"/>
        <v>22775.113091987296</v>
      </c>
      <c r="AW141">
        <f t="shared" ref="AW141:BD141" si="127">IF(AW140+AN264/B$74-AW140/B$75&lt;0,0,AW140+AN264/B$74-AW140/B$75)</f>
        <v>57.402516918050921</v>
      </c>
      <c r="AX141">
        <f t="shared" si="127"/>
        <v>109.48469127469043</v>
      </c>
      <c r="AY141">
        <f t="shared" si="127"/>
        <v>126.56862889439834</v>
      </c>
      <c r="AZ141">
        <f t="shared" si="127"/>
        <v>334.58653002672179</v>
      </c>
      <c r="BA141">
        <f t="shared" si="127"/>
        <v>838.92029826164207</v>
      </c>
      <c r="BB141">
        <f t="shared" si="127"/>
        <v>1248.1321680318561</v>
      </c>
      <c r="BC141">
        <f t="shared" si="127"/>
        <v>1101.413933538973</v>
      </c>
      <c r="BD141">
        <f t="shared" si="127"/>
        <v>1265.8801056374787</v>
      </c>
      <c r="BF141">
        <f t="shared" si="55"/>
        <v>42.443144145579389</v>
      </c>
      <c r="BG141">
        <f t="shared" si="72"/>
        <v>80.952452662309597</v>
      </c>
      <c r="BH141">
        <f t="shared" si="73"/>
        <v>93.584233739130923</v>
      </c>
      <c r="BI141">
        <f t="shared" si="74"/>
        <v>247.39166652512642</v>
      </c>
      <c r="BJ141">
        <f t="shared" si="75"/>
        <v>620.29362225708348</v>
      </c>
      <c r="BK141">
        <f t="shared" si="76"/>
        <v>922.86305571093067</v>
      </c>
      <c r="BL141">
        <f t="shared" si="77"/>
        <v>774.03618803179188</v>
      </c>
      <c r="BM141">
        <f t="shared" si="78"/>
        <v>889.61244352470783</v>
      </c>
      <c r="BO141">
        <f t="shared" si="56"/>
        <v>31.382254997816929</v>
      </c>
      <c r="BP141">
        <f t="shared" si="79"/>
        <v>59.855851004664629</v>
      </c>
      <c r="BQ141">
        <f t="shared" si="80"/>
        <v>69.195728688318582</v>
      </c>
      <c r="BR141">
        <f t="shared" si="81"/>
        <v>182.920198762773</v>
      </c>
      <c r="BS141">
        <f t="shared" si="82"/>
        <v>458.64209683482653</v>
      </c>
      <c r="BT141">
        <f t="shared" si="83"/>
        <v>682.36073920181002</v>
      </c>
      <c r="BU141">
        <f t="shared" si="84"/>
        <v>543.96575443482232</v>
      </c>
      <c r="BV141">
        <f t="shared" si="85"/>
        <v>625.18141811246448</v>
      </c>
    </row>
    <row r="142" spans="1:74" hidden="1" x14ac:dyDescent="0.4">
      <c r="A142" s="9">
        <v>44</v>
      </c>
      <c r="B142" s="16">
        <f t="shared" si="108"/>
        <v>425533.54152840428</v>
      </c>
      <c r="C142" s="16">
        <f t="shared" si="109"/>
        <v>1180640.4946915598</v>
      </c>
      <c r="D142" s="16">
        <f t="shared" si="110"/>
        <v>1622718.8862016285</v>
      </c>
      <c r="E142" s="16">
        <f t="shared" si="111"/>
        <v>724664.42919689394</v>
      </c>
      <c r="F142" s="16">
        <f t="shared" si="112"/>
        <v>753121.57116535632</v>
      </c>
      <c r="G142" s="16">
        <f t="shared" si="113"/>
        <v>527449.81741545617</v>
      </c>
      <c r="H142" s="16">
        <f t="shared" si="114"/>
        <v>228318.92974696655</v>
      </c>
      <c r="I142" s="16">
        <f t="shared" si="115"/>
        <v>285895.00768315815</v>
      </c>
      <c r="J142" s="16">
        <f t="shared" si="24"/>
        <v>5748342.6776294233</v>
      </c>
      <c r="L142">
        <v>44</v>
      </c>
      <c r="M142">
        <f t="shared" si="99"/>
        <v>425533.54152840428</v>
      </c>
      <c r="N142">
        <f t="shared" si="100"/>
        <v>1180640.4946915598</v>
      </c>
      <c r="O142">
        <f t="shared" si="101"/>
        <v>1622718.8862016285</v>
      </c>
      <c r="P142">
        <f t="shared" si="102"/>
        <v>724664.42919689394</v>
      </c>
      <c r="Q142">
        <f t="shared" si="103"/>
        <v>753121.57116535632</v>
      </c>
      <c r="R142">
        <f t="shared" si="104"/>
        <v>527449.81741545617</v>
      </c>
      <c r="S142">
        <f t="shared" si="105"/>
        <v>228318.92974696655</v>
      </c>
      <c r="T142">
        <f t="shared" si="106"/>
        <v>285895.00768315815</v>
      </c>
      <c r="V142">
        <f t="shared" si="38"/>
        <v>4522.4043361875674</v>
      </c>
      <c r="W142">
        <f t="shared" si="39"/>
        <v>8625.6503921889216</v>
      </c>
      <c r="X142">
        <f t="shared" si="40"/>
        <v>14957.388984036321</v>
      </c>
      <c r="Y142">
        <f t="shared" si="41"/>
        <v>21966.742567272562</v>
      </c>
      <c r="Z142">
        <f t="shared" si="42"/>
        <v>44062.37447730179</v>
      </c>
      <c r="AA142">
        <f t="shared" si="43"/>
        <v>44582.452803345121</v>
      </c>
      <c r="AB142">
        <f t="shared" si="44"/>
        <v>34287.838690536468</v>
      </c>
      <c r="AC142">
        <f t="shared" si="45"/>
        <v>54820.894750407242</v>
      </c>
      <c r="AE142">
        <f t="shared" si="46"/>
        <v>2766.9745292868597</v>
      </c>
      <c r="AF142">
        <f t="shared" si="47"/>
        <v>5277.4924928185519</v>
      </c>
      <c r="AG142">
        <f t="shared" si="48"/>
        <v>9151.4847560830367</v>
      </c>
      <c r="AH142">
        <f t="shared" si="49"/>
        <v>13440.066976913424</v>
      </c>
      <c r="AI142">
        <f t="shared" si="50"/>
        <v>26958.993229113337</v>
      </c>
      <c r="AJ142">
        <f t="shared" si="51"/>
        <v>26149.393600868243</v>
      </c>
      <c r="AK142">
        <f t="shared" si="52"/>
        <v>19312.687788771043</v>
      </c>
      <c r="AL142">
        <f t="shared" si="53"/>
        <v>27591.460010624342</v>
      </c>
      <c r="AW142">
        <f t="shared" ref="AW142:BD142" si="128">IF(AW141+AN265/B$74-AW141/B$75&lt;0,0,AW141+AN265/B$74-AW141/B$75)</f>
        <v>69.541659153315734</v>
      </c>
      <c r="AX142">
        <f t="shared" si="128"/>
        <v>132.63786140248993</v>
      </c>
      <c r="AY142">
        <f t="shared" si="128"/>
        <v>153.33460835249417</v>
      </c>
      <c r="AZ142">
        <f t="shared" si="128"/>
        <v>405.34289570658382</v>
      </c>
      <c r="BA142">
        <f t="shared" si="128"/>
        <v>1016.3301640901284</v>
      </c>
      <c r="BB142">
        <f t="shared" si="128"/>
        <v>1512.0796539647395</v>
      </c>
      <c r="BC142">
        <f t="shared" si="128"/>
        <v>1334.3345519753507</v>
      </c>
      <c r="BD142">
        <f t="shared" si="128"/>
        <v>1533.5834402282971</v>
      </c>
      <c r="BF142">
        <f t="shared" si="55"/>
        <v>51.418767809062302</v>
      </c>
      <c r="BG142">
        <f t="shared" si="72"/>
        <v>98.071795829738122</v>
      </c>
      <c r="BH142">
        <f t="shared" si="73"/>
        <v>113.37487083229135</v>
      </c>
      <c r="BI142">
        <f t="shared" si="74"/>
        <v>299.70858462608362</v>
      </c>
      <c r="BJ142">
        <f t="shared" si="75"/>
        <v>751.46962785981873</v>
      </c>
      <c r="BK142">
        <f t="shared" si="76"/>
        <v>1118.0245231034858</v>
      </c>
      <c r="BL142">
        <f t="shared" si="77"/>
        <v>937.72506078538231</v>
      </c>
      <c r="BM142">
        <f t="shared" si="78"/>
        <v>1077.7462745810933</v>
      </c>
      <c r="BO142">
        <f t="shared" si="56"/>
        <v>38.018788486474406</v>
      </c>
      <c r="BP142">
        <f t="shared" si="79"/>
        <v>72.513811999251601</v>
      </c>
      <c r="BQ142">
        <f t="shared" si="80"/>
        <v>83.828831718805986</v>
      </c>
      <c r="BR142">
        <f t="shared" si="81"/>
        <v>221.60307942018508</v>
      </c>
      <c r="BS142">
        <f t="shared" si="82"/>
        <v>555.63301208818075</v>
      </c>
      <c r="BT142">
        <f t="shared" si="83"/>
        <v>826.66212910728245</v>
      </c>
      <c r="BU142">
        <f t="shared" si="84"/>
        <v>659.00097123330715</v>
      </c>
      <c r="BV142">
        <f t="shared" si="85"/>
        <v>757.39693081858604</v>
      </c>
    </row>
    <row r="143" spans="1:74" hidden="1" x14ac:dyDescent="0.4">
      <c r="A143" s="9">
        <v>45</v>
      </c>
      <c r="B143" s="16">
        <f t="shared" si="108"/>
        <v>515522.83663052495</v>
      </c>
      <c r="C143" s="16">
        <f t="shared" si="109"/>
        <v>1430315.3041195273</v>
      </c>
      <c r="D143" s="16">
        <f t="shared" si="110"/>
        <v>1965881.7969176469</v>
      </c>
      <c r="E143" s="16">
        <f t="shared" si="111"/>
        <v>877912.14014062972</v>
      </c>
      <c r="F143" s="16">
        <f t="shared" si="112"/>
        <v>912387.22874889174</v>
      </c>
      <c r="G143" s="16">
        <f t="shared" si="113"/>
        <v>638991.75862290594</v>
      </c>
      <c r="H143" s="16">
        <f t="shared" si="114"/>
        <v>276602.45511280111</v>
      </c>
      <c r="I143" s="16">
        <f t="shared" si="115"/>
        <v>346354.37857602927</v>
      </c>
      <c r="J143" s="16">
        <f t="shared" si="24"/>
        <v>6963967.8988689566</v>
      </c>
      <c r="L143">
        <v>45</v>
      </c>
      <c r="M143">
        <f t="shared" si="99"/>
        <v>515522.83663052495</v>
      </c>
      <c r="N143">
        <f t="shared" si="100"/>
        <v>1430315.3041195273</v>
      </c>
      <c r="O143">
        <f t="shared" si="101"/>
        <v>1965881.7969176469</v>
      </c>
      <c r="P143">
        <f t="shared" si="102"/>
        <v>877912.14014062972</v>
      </c>
      <c r="Q143">
        <f t="shared" si="103"/>
        <v>912387.22874889174</v>
      </c>
      <c r="R143">
        <f t="shared" si="104"/>
        <v>638991.75862290594</v>
      </c>
      <c r="S143">
        <f t="shared" si="105"/>
        <v>276602.45511280111</v>
      </c>
      <c r="T143">
        <f t="shared" si="106"/>
        <v>346354.37857602927</v>
      </c>
      <c r="V143">
        <f t="shared" si="38"/>
        <v>5478.7754295745053</v>
      </c>
      <c r="W143">
        <f t="shared" si="39"/>
        <v>10449.751486100717</v>
      </c>
      <c r="X143">
        <f t="shared" si="40"/>
        <v>18120.488387247944</v>
      </c>
      <c r="Y143">
        <f t="shared" si="41"/>
        <v>26612.138256266197</v>
      </c>
      <c r="Z143">
        <f t="shared" si="42"/>
        <v>53380.422604684893</v>
      </c>
      <c r="AA143">
        <f t="shared" si="43"/>
        <v>54010.483991786488</v>
      </c>
      <c r="AB143">
        <f t="shared" si="44"/>
        <v>41538.826296606676</v>
      </c>
      <c r="AC143">
        <f t="shared" si="45"/>
        <v>66414.090695822248</v>
      </c>
      <c r="AE143">
        <f t="shared" si="46"/>
        <v>3352.117798253762</v>
      </c>
      <c r="AF143">
        <f t="shared" si="47"/>
        <v>6393.5451259420088</v>
      </c>
      <c r="AG143">
        <f t="shared" si="48"/>
        <v>11086.786165400797</v>
      </c>
      <c r="AH143">
        <f t="shared" si="49"/>
        <v>16282.292173699803</v>
      </c>
      <c r="AI143">
        <f t="shared" si="50"/>
        <v>32660.120311842824</v>
      </c>
      <c r="AJ143">
        <f t="shared" si="51"/>
        <v>31679.311361611308</v>
      </c>
      <c r="AK143">
        <f t="shared" si="52"/>
        <v>23396.819852888882</v>
      </c>
      <c r="AL143">
        <f t="shared" si="53"/>
        <v>33426.338883434968</v>
      </c>
      <c r="AW143">
        <f t="shared" ref="AW143:BD143" si="129">IF(AW142+AN266/B$74-AW142/B$75&lt;0,0,AW142+AN266/B$74-AW142/B$75)</f>
        <v>84.247914672860077</v>
      </c>
      <c r="AX143">
        <f t="shared" si="129"/>
        <v>160.68732563874721</v>
      </c>
      <c r="AY143">
        <f t="shared" si="129"/>
        <v>185.76089725436779</v>
      </c>
      <c r="AZ143">
        <f t="shared" si="129"/>
        <v>491.0623949228866</v>
      </c>
      <c r="BA143">
        <f t="shared" si="129"/>
        <v>1231.2576085501189</v>
      </c>
      <c r="BB143">
        <f t="shared" si="129"/>
        <v>1831.8451957154402</v>
      </c>
      <c r="BC143">
        <f t="shared" si="129"/>
        <v>1616.5117935315777</v>
      </c>
      <c r="BD143">
        <f t="shared" si="129"/>
        <v>1857.8986326887912</v>
      </c>
      <c r="BF143">
        <f t="shared" si="55"/>
        <v>62.292502615614353</v>
      </c>
      <c r="BG143">
        <f t="shared" si="72"/>
        <v>118.81143517338921</v>
      </c>
      <c r="BH143">
        <f t="shared" si="73"/>
        <v>137.35071334441304</v>
      </c>
      <c r="BI143">
        <f t="shared" si="74"/>
        <v>363.08917127438372</v>
      </c>
      <c r="BJ143">
        <f t="shared" si="75"/>
        <v>910.38594959800457</v>
      </c>
      <c r="BK143">
        <f t="shared" si="76"/>
        <v>1354.4576016202377</v>
      </c>
      <c r="BL143">
        <f t="shared" si="77"/>
        <v>1136.0298063803666</v>
      </c>
      <c r="BM143">
        <f t="shared" si="78"/>
        <v>1305.6648574046953</v>
      </c>
      <c r="BO143">
        <f t="shared" si="56"/>
        <v>46.058776080027144</v>
      </c>
      <c r="BP143">
        <f t="shared" si="79"/>
        <v>87.848602297543522</v>
      </c>
      <c r="BQ143">
        <f t="shared" si="80"/>
        <v>101.55645518689721</v>
      </c>
      <c r="BR143">
        <f t="shared" si="81"/>
        <v>268.46638254372419</v>
      </c>
      <c r="BS143">
        <f t="shared" si="82"/>
        <v>673.13498155116349</v>
      </c>
      <c r="BT143">
        <f t="shared" si="83"/>
        <v>1001.4795655050045</v>
      </c>
      <c r="BU143">
        <f t="shared" si="84"/>
        <v>798.36301600934462</v>
      </c>
      <c r="BV143">
        <f t="shared" si="85"/>
        <v>917.57160269983979</v>
      </c>
    </row>
    <row r="144" spans="1:74" hidden="1" x14ac:dyDescent="0.4">
      <c r="A144" s="9">
        <v>46</v>
      </c>
      <c r="B144" s="16">
        <f t="shared" si="108"/>
        <v>624542.53108469292</v>
      </c>
      <c r="C144" s="16">
        <f t="shared" si="109"/>
        <v>1732789.8529628175</v>
      </c>
      <c r="D144" s="16">
        <f t="shared" si="110"/>
        <v>2381614.7530632452</v>
      </c>
      <c r="E144" s="16">
        <f t="shared" si="111"/>
        <v>1063567.762889174</v>
      </c>
      <c r="F144" s="16">
        <f t="shared" si="112"/>
        <v>1105333.4375962373</v>
      </c>
      <c r="G144" s="16">
        <f t="shared" si="113"/>
        <v>774121.9242216181</v>
      </c>
      <c r="H144" s="16">
        <f t="shared" si="114"/>
        <v>335096.69241713698</v>
      </c>
      <c r="I144" s="16">
        <f t="shared" si="115"/>
        <v>419599.33659189328</v>
      </c>
      <c r="J144" s="16">
        <f t="shared" si="24"/>
        <v>8436666.2908268161</v>
      </c>
      <c r="L144">
        <v>46</v>
      </c>
      <c r="M144">
        <f t="shared" si="99"/>
        <v>624542.53108469292</v>
      </c>
      <c r="N144">
        <f t="shared" si="100"/>
        <v>1732789.8529628175</v>
      </c>
      <c r="O144">
        <f t="shared" si="101"/>
        <v>2381614.7530632452</v>
      </c>
      <c r="P144">
        <f t="shared" si="102"/>
        <v>1063567.762889174</v>
      </c>
      <c r="Q144">
        <f t="shared" si="103"/>
        <v>1105333.4375962373</v>
      </c>
      <c r="R144">
        <f t="shared" si="104"/>
        <v>774121.9242216181</v>
      </c>
      <c r="S144">
        <f t="shared" si="105"/>
        <v>335096.69241713698</v>
      </c>
      <c r="T144">
        <f t="shared" si="106"/>
        <v>419599.33659189328</v>
      </c>
      <c r="V144">
        <f t="shared" si="38"/>
        <v>6637.3941771404106</v>
      </c>
      <c r="W144">
        <f t="shared" si="39"/>
        <v>12659.602598786538</v>
      </c>
      <c r="X144">
        <f t="shared" si="40"/>
        <v>21952.501184703713</v>
      </c>
      <c r="Y144">
        <f t="shared" si="41"/>
        <v>32239.914516283556</v>
      </c>
      <c r="Z144">
        <f t="shared" si="42"/>
        <v>64668.995968894102</v>
      </c>
      <c r="AA144">
        <f t="shared" si="43"/>
        <v>65432.298979110092</v>
      </c>
      <c r="AB144">
        <f t="shared" si="44"/>
        <v>50323.209509469918</v>
      </c>
      <c r="AC144">
        <f t="shared" si="45"/>
        <v>80458.946541044788</v>
      </c>
      <c r="AE144">
        <f t="shared" si="46"/>
        <v>4061.0036753606764</v>
      </c>
      <c r="AF144">
        <f t="shared" si="47"/>
        <v>7745.6139126615781</v>
      </c>
      <c r="AG144">
        <f t="shared" si="48"/>
        <v>13431.35357268318</v>
      </c>
      <c r="AH144">
        <f t="shared" si="49"/>
        <v>19725.574201221931</v>
      </c>
      <c r="AI144">
        <f t="shared" si="50"/>
        <v>39566.887742790183</v>
      </c>
      <c r="AJ144">
        <f t="shared" si="51"/>
        <v>38378.663150663859</v>
      </c>
      <c r="AK144">
        <f t="shared" si="52"/>
        <v>28344.639792084643</v>
      </c>
      <c r="AL144">
        <f t="shared" si="53"/>
        <v>40495.142843232243</v>
      </c>
      <c r="AW144">
        <f t="shared" ref="AW144:BD144" si="130">IF(AW143+AN267/B$74-AW143/B$75&lt;0,0,AW143+AN267/B$74-AW143/B$75)</f>
        <v>102.06416131335388</v>
      </c>
      <c r="AX144">
        <f t="shared" si="130"/>
        <v>194.66852311642805</v>
      </c>
      <c r="AY144">
        <f t="shared" si="130"/>
        <v>225.04450414831263</v>
      </c>
      <c r="AZ144">
        <f t="shared" si="130"/>
        <v>594.90934208816896</v>
      </c>
      <c r="BA144">
        <f t="shared" si="130"/>
        <v>1491.6366258479813</v>
      </c>
      <c r="BB144">
        <f t="shared" si="130"/>
        <v>2219.2328585976957</v>
      </c>
      <c r="BC144">
        <f t="shared" si="130"/>
        <v>1958.362164332103</v>
      </c>
      <c r="BD144">
        <f t="shared" si="130"/>
        <v>2250.7976968115145</v>
      </c>
      <c r="BF144">
        <f t="shared" si="55"/>
        <v>75.465749849961796</v>
      </c>
      <c r="BG144">
        <f t="shared" si="72"/>
        <v>143.93696945260405</v>
      </c>
      <c r="BH144">
        <f t="shared" si="73"/>
        <v>166.39682369038587</v>
      </c>
      <c r="BI144">
        <f t="shared" si="74"/>
        <v>439.87310546348544</v>
      </c>
      <c r="BJ144">
        <f t="shared" si="75"/>
        <v>1102.9089449692733</v>
      </c>
      <c r="BK144">
        <f t="shared" si="76"/>
        <v>1640.8901580773595</v>
      </c>
      <c r="BL144">
        <f t="shared" si="77"/>
        <v>1376.2707999559721</v>
      </c>
      <c r="BM144">
        <f t="shared" si="78"/>
        <v>1581.781745046743</v>
      </c>
      <c r="BO144">
        <f t="shared" si="56"/>
        <v>55.799012001379467</v>
      </c>
      <c r="BP144">
        <f t="shared" si="79"/>
        <v>106.42630202305094</v>
      </c>
      <c r="BQ144">
        <f t="shared" si="80"/>
        <v>123.0330100814067</v>
      </c>
      <c r="BR144">
        <f t="shared" si="81"/>
        <v>325.2400557821199</v>
      </c>
      <c r="BS144">
        <f t="shared" si="82"/>
        <v>815.48556237926823</v>
      </c>
      <c r="BT144">
        <f t="shared" si="83"/>
        <v>1213.2663871741445</v>
      </c>
      <c r="BU144">
        <f t="shared" si="84"/>
        <v>967.19641119485561</v>
      </c>
      <c r="BV144">
        <f t="shared" si="85"/>
        <v>1111.6182300522676</v>
      </c>
    </row>
    <row r="145" spans="1:74" hidden="1" x14ac:dyDescent="0.4">
      <c r="A145" s="9">
        <v>47</v>
      </c>
      <c r="B145" s="16">
        <f t="shared" si="108"/>
        <v>756617.06023166096</v>
      </c>
      <c r="C145" s="16">
        <f t="shared" si="109"/>
        <v>2099229.9151684023</v>
      </c>
      <c r="D145" s="16">
        <f t="shared" si="110"/>
        <v>2885264.4349736115</v>
      </c>
      <c r="E145" s="16">
        <f t="shared" si="111"/>
        <v>1288484.7293214137</v>
      </c>
      <c r="F145" s="16">
        <f t="shared" si="112"/>
        <v>1339082.7597879164</v>
      </c>
      <c r="G145" s="16">
        <f t="shared" si="113"/>
        <v>937828.61120471859</v>
      </c>
      <c r="H145" s="16">
        <f t="shared" si="114"/>
        <v>405960.94211496587</v>
      </c>
      <c r="I145" s="16">
        <f t="shared" si="115"/>
        <v>508333.70143091382</v>
      </c>
      <c r="J145" s="16">
        <f t="shared" si="24"/>
        <v>10220802.154233603</v>
      </c>
      <c r="L145">
        <v>47</v>
      </c>
      <c r="M145">
        <f t="shared" si="99"/>
        <v>756617.06023166096</v>
      </c>
      <c r="N145">
        <f t="shared" si="100"/>
        <v>2099229.9151684023</v>
      </c>
      <c r="O145">
        <f t="shared" si="101"/>
        <v>2885264.4349736115</v>
      </c>
      <c r="P145">
        <f t="shared" si="102"/>
        <v>1288484.7293214137</v>
      </c>
      <c r="Q145">
        <f t="shared" si="103"/>
        <v>1339082.7597879164</v>
      </c>
      <c r="R145">
        <f t="shared" si="104"/>
        <v>937828.61120471859</v>
      </c>
      <c r="S145">
        <f t="shared" si="105"/>
        <v>405960.94211496587</v>
      </c>
      <c r="T145">
        <f t="shared" si="106"/>
        <v>508333.70143091382</v>
      </c>
      <c r="V145">
        <f t="shared" si="38"/>
        <v>8041.0307064073122</v>
      </c>
      <c r="W145">
        <f t="shared" si="39"/>
        <v>15336.779843262717</v>
      </c>
      <c r="X145">
        <f t="shared" si="40"/>
        <v>26594.885191027766</v>
      </c>
      <c r="Y145">
        <f t="shared" si="41"/>
        <v>39057.819330698883</v>
      </c>
      <c r="Z145">
        <f t="shared" si="42"/>
        <v>78344.809493059554</v>
      </c>
      <c r="AA145">
        <f t="shared" si="43"/>
        <v>79269.531270311825</v>
      </c>
      <c r="AB145">
        <f t="shared" si="44"/>
        <v>60965.261685735342</v>
      </c>
      <c r="AC145">
        <f t="shared" si="45"/>
        <v>97473.924703507771</v>
      </c>
      <c r="AE145">
        <f t="shared" si="46"/>
        <v>4919.8005092872545</v>
      </c>
      <c r="AF145">
        <f t="shared" si="47"/>
        <v>9383.610141369898</v>
      </c>
      <c r="AG145">
        <f t="shared" si="48"/>
        <v>16271.736110023357</v>
      </c>
      <c r="AH145">
        <f t="shared" si="49"/>
        <v>23897.020972909137</v>
      </c>
      <c r="AI145">
        <f t="shared" si="50"/>
        <v>47934.257151491489</v>
      </c>
      <c r="AJ145">
        <f t="shared" si="51"/>
        <v>46494.753899197727</v>
      </c>
      <c r="AK145">
        <f t="shared" si="52"/>
        <v>34338.795169553356</v>
      </c>
      <c r="AL145">
        <f t="shared" si="53"/>
        <v>49058.815064192073</v>
      </c>
      <c r="AW145">
        <f t="shared" ref="AW145:BD145" si="131">IF(AW144+AN268/B$74-AW144/B$75&lt;0,0,AW144+AN268/B$74-AW144/B$75)</f>
        <v>123.64808146874546</v>
      </c>
      <c r="AX145">
        <f t="shared" si="131"/>
        <v>235.83586144210193</v>
      </c>
      <c r="AY145">
        <f t="shared" si="131"/>
        <v>272.6355737896339</v>
      </c>
      <c r="AZ145">
        <f t="shared" si="131"/>
        <v>720.7172218972745</v>
      </c>
      <c r="BA145">
        <f t="shared" si="131"/>
        <v>1807.0790438218623</v>
      </c>
      <c r="BB145">
        <f t="shared" si="131"/>
        <v>2688.5429623358123</v>
      </c>
      <c r="BC145">
        <f t="shared" si="131"/>
        <v>2372.5049889607258</v>
      </c>
      <c r="BD145">
        <f t="shared" si="131"/>
        <v>2726.7844040551026</v>
      </c>
      <c r="BF145">
        <f t="shared" si="55"/>
        <v>91.424796727997034</v>
      </c>
      <c r="BG145">
        <f t="shared" si="72"/>
        <v>174.37590165089841</v>
      </c>
      <c r="BH145">
        <f t="shared" si="73"/>
        <v>201.58543196514191</v>
      </c>
      <c r="BI145">
        <f t="shared" si="74"/>
        <v>532.89484743829553</v>
      </c>
      <c r="BJ145">
        <f t="shared" si="75"/>
        <v>1336.145553496498</v>
      </c>
      <c r="BK145">
        <f t="shared" si="76"/>
        <v>1987.895778389561</v>
      </c>
      <c r="BL145">
        <f t="shared" si="77"/>
        <v>1667.3164821440375</v>
      </c>
      <c r="BM145">
        <f t="shared" si="78"/>
        <v>1916.2897209291286</v>
      </c>
      <c r="BO145">
        <f t="shared" si="56"/>
        <v>67.599054710528861</v>
      </c>
      <c r="BP145">
        <f t="shared" si="79"/>
        <v>128.93270248078281</v>
      </c>
      <c r="BQ145">
        <f t="shared" si="80"/>
        <v>149.0512982467942</v>
      </c>
      <c r="BR145">
        <f t="shared" si="81"/>
        <v>394.01988559093923</v>
      </c>
      <c r="BS145">
        <f t="shared" si="82"/>
        <v>987.93959193327146</v>
      </c>
      <c r="BT145">
        <f t="shared" si="83"/>
        <v>1469.8406497160736</v>
      </c>
      <c r="BU145">
        <f t="shared" si="84"/>
        <v>1171.733605575414</v>
      </c>
      <c r="BV145">
        <f t="shared" si="85"/>
        <v>1346.6999875495053</v>
      </c>
    </row>
    <row r="146" spans="1:74" hidden="1" x14ac:dyDescent="0.4">
      <c r="A146" s="9">
        <v>48</v>
      </c>
      <c r="B146" s="16">
        <f t="shared" si="108"/>
        <v>916621.92299273447</v>
      </c>
      <c r="C146" s="16">
        <f t="shared" si="109"/>
        <v>2543162.5359549578</v>
      </c>
      <c r="D146" s="16">
        <f t="shared" si="110"/>
        <v>3495422.9473999757</v>
      </c>
      <c r="E146" s="16">
        <f t="shared" si="111"/>
        <v>1560965.7942100228</v>
      </c>
      <c r="F146" s="16">
        <f t="shared" si="112"/>
        <v>1622263.9943479502</v>
      </c>
      <c r="G146" s="16">
        <f t="shared" si="113"/>
        <v>1136155.0118588021</v>
      </c>
      <c r="H146" s="16">
        <f t="shared" si="114"/>
        <v>491811.14064151392</v>
      </c>
      <c r="I146" s="16">
        <f t="shared" si="115"/>
        <v>615833.08045546093</v>
      </c>
      <c r="J146" s="16">
        <f t="shared" si="24"/>
        <v>12382236.427861419</v>
      </c>
      <c r="L146">
        <v>48</v>
      </c>
      <c r="M146">
        <f t="shared" si="99"/>
        <v>916621.92299273447</v>
      </c>
      <c r="N146">
        <f t="shared" si="100"/>
        <v>2543162.5359549578</v>
      </c>
      <c r="O146">
        <f t="shared" si="101"/>
        <v>3495422.9473999757</v>
      </c>
      <c r="P146">
        <f t="shared" si="102"/>
        <v>1560965.7942100228</v>
      </c>
      <c r="Q146">
        <f t="shared" si="103"/>
        <v>1622263.9943479502</v>
      </c>
      <c r="R146">
        <f t="shared" si="104"/>
        <v>1136155.0118588021</v>
      </c>
      <c r="S146">
        <f t="shared" si="105"/>
        <v>491811.14064151392</v>
      </c>
      <c r="T146">
        <f t="shared" si="106"/>
        <v>615833.08045546093</v>
      </c>
      <c r="V146">
        <f t="shared" si="38"/>
        <v>9741.4999163461907</v>
      </c>
      <c r="W146">
        <f t="shared" si="39"/>
        <v>18580.110562333153</v>
      </c>
      <c r="X146">
        <f t="shared" si="40"/>
        <v>32219.012875699664</v>
      </c>
      <c r="Y146">
        <f t="shared" si="41"/>
        <v>47317.533987215051</v>
      </c>
      <c r="Z146">
        <f t="shared" si="42"/>
        <v>94912.702486593247</v>
      </c>
      <c r="AA146">
        <f t="shared" si="43"/>
        <v>96032.978909054975</v>
      </c>
      <c r="AB146">
        <f t="shared" si="44"/>
        <v>73857.831577153527</v>
      </c>
      <c r="AC146">
        <f t="shared" si="45"/>
        <v>118087.12893889056</v>
      </c>
      <c r="AE146">
        <f t="shared" si="46"/>
        <v>5960.2105749939401</v>
      </c>
      <c r="AF146">
        <f t="shared" si="47"/>
        <v>11368.000042000838</v>
      </c>
      <c r="AG146">
        <f t="shared" si="48"/>
        <v>19712.785803691491</v>
      </c>
      <c r="AH146">
        <f t="shared" si="49"/>
        <v>28950.62042550572</v>
      </c>
      <c r="AI146">
        <f t="shared" si="50"/>
        <v>58071.10793201418</v>
      </c>
      <c r="AJ146">
        <f t="shared" si="51"/>
        <v>56327.187110531959</v>
      </c>
      <c r="AK146">
        <f t="shared" si="52"/>
        <v>41600.558764875714</v>
      </c>
      <c r="AL146">
        <f t="shared" si="53"/>
        <v>59433.481415474002</v>
      </c>
      <c r="AW146">
        <f t="shared" ref="AW146:BD146" si="132">IF(AW145+AN269/B$74-AW145/B$75&lt;0,0,AW145+AN269/B$74-AW145/B$75)</f>
        <v>149.79644027599721</v>
      </c>
      <c r="AX146">
        <f t="shared" si="132"/>
        <v>285.70902284787883</v>
      </c>
      <c r="AY146">
        <f t="shared" si="132"/>
        <v>330.29091888186076</v>
      </c>
      <c r="AZ146">
        <f t="shared" si="132"/>
        <v>873.13020148320697</v>
      </c>
      <c r="BA146">
        <f t="shared" si="132"/>
        <v>2189.229342230361</v>
      </c>
      <c r="BB146">
        <f t="shared" si="132"/>
        <v>3257.0999737779712</v>
      </c>
      <c r="BC146">
        <f t="shared" si="132"/>
        <v>2874.2282498451168</v>
      </c>
      <c r="BD146">
        <f t="shared" si="132"/>
        <v>3303.4296864799271</v>
      </c>
      <c r="BF146">
        <f t="shared" si="55"/>
        <v>110.75876757244609</v>
      </c>
      <c r="BG146">
        <f t="shared" si="72"/>
        <v>211.2518775256205</v>
      </c>
      <c r="BH146">
        <f t="shared" si="73"/>
        <v>244.21551705983711</v>
      </c>
      <c r="BI146">
        <f t="shared" si="74"/>
        <v>645.58827211368293</v>
      </c>
      <c r="BJ146">
        <f t="shared" si="75"/>
        <v>1618.7056476917164</v>
      </c>
      <c r="BK146">
        <f t="shared" si="76"/>
        <v>2408.284088757312</v>
      </c>
      <c r="BL146">
        <f t="shared" si="77"/>
        <v>2019.9107355523815</v>
      </c>
      <c r="BM146">
        <f t="shared" si="78"/>
        <v>2321.5370624921156</v>
      </c>
      <c r="BO146">
        <f t="shared" si="56"/>
        <v>81.894499921009782</v>
      </c>
      <c r="BP146">
        <f t="shared" si="79"/>
        <v>156.19862198285216</v>
      </c>
      <c r="BQ146">
        <f t="shared" si="80"/>
        <v>180.57177847780281</v>
      </c>
      <c r="BR146">
        <f t="shared" si="81"/>
        <v>477.34486269935303</v>
      </c>
      <c r="BS146">
        <f t="shared" si="82"/>
        <v>1196.8631688712076</v>
      </c>
      <c r="BT146">
        <f t="shared" si="83"/>
        <v>1780.6737269201658</v>
      </c>
      <c r="BU146">
        <f t="shared" si="84"/>
        <v>1419.5250438597259</v>
      </c>
      <c r="BV146">
        <f t="shared" si="85"/>
        <v>1631.494854239317</v>
      </c>
    </row>
    <row r="147" spans="1:74" hidden="1" x14ac:dyDescent="0.4">
      <c r="A147" s="9">
        <v>49</v>
      </c>
      <c r="B147" s="16">
        <f t="shared" si="108"/>
        <v>1110463.6597192872</v>
      </c>
      <c r="C147" s="16">
        <f t="shared" si="109"/>
        <v>3080975.3793766838</v>
      </c>
      <c r="D147" s="16">
        <f t="shared" si="110"/>
        <v>4234614.1425065184</v>
      </c>
      <c r="E147" s="16">
        <f t="shared" si="111"/>
        <v>1891069.5293819904</v>
      </c>
      <c r="F147" s="16">
        <f t="shared" si="112"/>
        <v>1965330.707248132</v>
      </c>
      <c r="G147" s="16">
        <f t="shared" si="113"/>
        <v>1376422.2967282615</v>
      </c>
      <c r="H147" s="16">
        <f t="shared" si="114"/>
        <v>595816.4270655585</v>
      </c>
      <c r="I147" s="16">
        <f t="shared" si="115"/>
        <v>746065.78693426459</v>
      </c>
      <c r="J147" s="16">
        <f t="shared" si="24"/>
        <v>15000757.928960696</v>
      </c>
      <c r="L147">
        <v>49</v>
      </c>
      <c r="M147">
        <f t="shared" si="99"/>
        <v>1110463.6597192872</v>
      </c>
      <c r="N147">
        <f t="shared" si="100"/>
        <v>3080975.3793766838</v>
      </c>
      <c r="O147">
        <f t="shared" si="101"/>
        <v>4234614.1425065184</v>
      </c>
      <c r="P147">
        <f t="shared" si="102"/>
        <v>1891069.5293819904</v>
      </c>
      <c r="Q147">
        <f t="shared" si="103"/>
        <v>1965330.707248132</v>
      </c>
      <c r="R147">
        <f t="shared" si="104"/>
        <v>1376422.2967282615</v>
      </c>
      <c r="S147">
        <f t="shared" si="105"/>
        <v>595816.4270655585</v>
      </c>
      <c r="T147">
        <f t="shared" si="106"/>
        <v>746065.78693426459</v>
      </c>
      <c r="V147">
        <f t="shared" si="38"/>
        <v>11801.574211692059</v>
      </c>
      <c r="W147">
        <f t="shared" si="39"/>
        <v>22509.321515763349</v>
      </c>
      <c r="X147">
        <f t="shared" si="40"/>
        <v>39032.497535825976</v>
      </c>
      <c r="Y147">
        <f t="shared" si="41"/>
        <v>57323.963831006273</v>
      </c>
      <c r="Z147">
        <f t="shared" si="42"/>
        <v>114984.27466474901</v>
      </c>
      <c r="AA147">
        <f t="shared" si="43"/>
        <v>116341.4604624426</v>
      </c>
      <c r="AB147">
        <f t="shared" si="44"/>
        <v>89476.845246152618</v>
      </c>
      <c r="AC147">
        <f t="shared" si="45"/>
        <v>143059.49063759469</v>
      </c>
      <c r="AE147">
        <f t="shared" si="46"/>
        <v>7220.6403554446906</v>
      </c>
      <c r="AF147">
        <f t="shared" si="47"/>
        <v>13772.03688211161</v>
      </c>
      <c r="AG147">
        <f t="shared" si="48"/>
        <v>23881.528161027545</v>
      </c>
      <c r="AH147">
        <f t="shared" si="49"/>
        <v>35072.924946075502</v>
      </c>
      <c r="AI147">
        <f t="shared" si="50"/>
        <v>70351.639450207207</v>
      </c>
      <c r="AJ147">
        <f t="shared" si="51"/>
        <v>68238.924650088855</v>
      </c>
      <c r="AK147">
        <f t="shared" si="52"/>
        <v>50397.996804587849</v>
      </c>
      <c r="AL147">
        <f t="shared" si="53"/>
        <v>72002.120170491835</v>
      </c>
      <c r="AW147">
        <f t="shared" ref="AW147:BD147" si="133">IF(AW146+AN270/B$74-AW146/B$75&lt;0,0,AW146+AN270/B$74-AW146/B$75)</f>
        <v>181.47449800592324</v>
      </c>
      <c r="AX147">
        <f t="shared" si="133"/>
        <v>346.12906289062016</v>
      </c>
      <c r="AY147">
        <f t="shared" si="133"/>
        <v>400.13887238951475</v>
      </c>
      <c r="AZ147">
        <f t="shared" si="133"/>
        <v>1057.7745687149363</v>
      </c>
      <c r="BA147">
        <f t="shared" si="133"/>
        <v>2652.1945058847464</v>
      </c>
      <c r="BB147">
        <f t="shared" si="133"/>
        <v>3945.8920352824871</v>
      </c>
      <c r="BC147">
        <f t="shared" si="133"/>
        <v>3482.0529394714176</v>
      </c>
      <c r="BD147">
        <f t="shared" si="133"/>
        <v>4002.0202632272076</v>
      </c>
      <c r="BF147">
        <f t="shared" si="55"/>
        <v>134.18137119457674</v>
      </c>
      <c r="BG147">
        <f t="shared" si="72"/>
        <v>255.92616471897549</v>
      </c>
      <c r="BH147">
        <f t="shared" si="73"/>
        <v>295.86075815305128</v>
      </c>
      <c r="BI147">
        <f t="shared" si="74"/>
        <v>782.1134297353974</v>
      </c>
      <c r="BJ147">
        <f t="shared" si="75"/>
        <v>1961.0198644149032</v>
      </c>
      <c r="BK147">
        <f t="shared" si="76"/>
        <v>2917.573619769707</v>
      </c>
      <c r="BL147">
        <f t="shared" si="77"/>
        <v>2447.0694926987489</v>
      </c>
      <c r="BM147">
        <f t="shared" si="78"/>
        <v>2812.4833744860216</v>
      </c>
      <c r="BO147">
        <f t="shared" si="56"/>
        <v>99.213060511871547</v>
      </c>
      <c r="BP147">
        <f t="shared" si="79"/>
        <v>189.23057530851315</v>
      </c>
      <c r="BQ147">
        <f t="shared" si="80"/>
        <v>218.75802162702337</v>
      </c>
      <c r="BR147">
        <f t="shared" si="81"/>
        <v>578.2909083479509</v>
      </c>
      <c r="BS147">
        <f t="shared" si="82"/>
        <v>1449.9686561635128</v>
      </c>
      <c r="BT147">
        <f t="shared" si="83"/>
        <v>2157.2399440224535</v>
      </c>
      <c r="BU147">
        <f t="shared" si="84"/>
        <v>1719.7178897060535</v>
      </c>
      <c r="BV147">
        <f t="shared" si="85"/>
        <v>1976.5159583657164</v>
      </c>
    </row>
    <row r="148" spans="1:74" hidden="1" x14ac:dyDescent="0.4">
      <c r="A148" s="9">
        <v>50</v>
      </c>
      <c r="B148" s="16">
        <f t="shared" si="108"/>
        <v>1345297.8906843439</v>
      </c>
      <c r="C148" s="16">
        <f t="shared" si="109"/>
        <v>3732521.6749313665</v>
      </c>
      <c r="D148" s="16">
        <f t="shared" si="110"/>
        <v>5130125.0823608246</v>
      </c>
      <c r="E148" s="16">
        <f t="shared" si="111"/>
        <v>2290981.6334360139</v>
      </c>
      <c r="F148" s="16">
        <f t="shared" si="112"/>
        <v>2380947.1222376102</v>
      </c>
      <c r="G148" s="16">
        <f t="shared" si="113"/>
        <v>1667499.8738342493</v>
      </c>
      <c r="H148" s="16">
        <f t="shared" si="114"/>
        <v>721816.13108257961</v>
      </c>
      <c r="I148" s="16">
        <f t="shared" si="115"/>
        <v>903839.32935557794</v>
      </c>
      <c r="J148" s="16">
        <f t="shared" si="24"/>
        <v>18173028.737922568</v>
      </c>
      <c r="L148">
        <v>50</v>
      </c>
      <c r="M148">
        <f t="shared" si="99"/>
        <v>1345297.8906843439</v>
      </c>
      <c r="N148">
        <f t="shared" si="100"/>
        <v>3732521.6749313665</v>
      </c>
      <c r="O148">
        <f t="shared" si="101"/>
        <v>5130125.0823608246</v>
      </c>
      <c r="P148">
        <f t="shared" si="102"/>
        <v>2290981.6334360139</v>
      </c>
      <c r="Q148">
        <f t="shared" si="103"/>
        <v>2380947.1222376102</v>
      </c>
      <c r="R148">
        <f t="shared" si="104"/>
        <v>1667499.8738342493</v>
      </c>
      <c r="S148">
        <f t="shared" si="105"/>
        <v>721816.13108257961</v>
      </c>
      <c r="T148">
        <f t="shared" si="106"/>
        <v>903839.32935557794</v>
      </c>
      <c r="V148">
        <f t="shared" si="38"/>
        <v>14297.300730902713</v>
      </c>
      <c r="W148">
        <f t="shared" si="39"/>
        <v>27269.458564316898</v>
      </c>
      <c r="X148">
        <f t="shared" si="40"/>
        <v>47286.857290194581</v>
      </c>
      <c r="Y148">
        <f t="shared" si="41"/>
        <v>69446.493770916946</v>
      </c>
      <c r="Z148">
        <f t="shared" si="42"/>
        <v>139300.46320243657</v>
      </c>
      <c r="AA148">
        <f t="shared" si="43"/>
        <v>140944.65855697833</v>
      </c>
      <c r="AB148">
        <f t="shared" si="44"/>
        <v>108398.87475996543</v>
      </c>
      <c r="AC148">
        <f t="shared" si="45"/>
        <v>173312.85842083843</v>
      </c>
      <c r="AE148">
        <f t="shared" si="46"/>
        <v>8747.6183075271474</v>
      </c>
      <c r="AF148">
        <f t="shared" si="47"/>
        <v>16684.465093328858</v>
      </c>
      <c r="AG148">
        <f t="shared" si="48"/>
        <v>28931.851285960358</v>
      </c>
      <c r="AH148">
        <f t="shared" si="49"/>
        <v>42489.93790771909</v>
      </c>
      <c r="AI148">
        <f t="shared" si="50"/>
        <v>85229.184521721152</v>
      </c>
      <c r="AJ148">
        <f t="shared" si="51"/>
        <v>82669.685393794978</v>
      </c>
      <c r="AK148">
        <f t="shared" si="52"/>
        <v>61055.86456137825</v>
      </c>
      <c r="AL148">
        <f t="shared" si="53"/>
        <v>87228.699556299587</v>
      </c>
      <c r="AW148">
        <f t="shared" ref="AW148:BD148" si="134">IF(AW147+AN271/B$74-AW147/B$75&lt;0,0,AW147+AN271/B$74-AW147/B$75)</f>
        <v>219.85164241042935</v>
      </c>
      <c r="AX148">
        <f t="shared" si="134"/>
        <v>419.32637256834755</v>
      </c>
      <c r="AY148">
        <f t="shared" si="134"/>
        <v>484.75785442988615</v>
      </c>
      <c r="AZ148">
        <f t="shared" si="134"/>
        <v>1281.4664252404864</v>
      </c>
      <c r="BA148">
        <f t="shared" si="134"/>
        <v>3213.0647805492026</v>
      </c>
      <c r="BB148">
        <f t="shared" si="134"/>
        <v>4780.3457368056715</v>
      </c>
      <c r="BC148">
        <f t="shared" si="134"/>
        <v>4218.416758356715</v>
      </c>
      <c r="BD148">
        <f t="shared" si="134"/>
        <v>4848.3444344151321</v>
      </c>
      <c r="BF148">
        <f t="shared" si="55"/>
        <v>162.55724728138463</v>
      </c>
      <c r="BG148">
        <f t="shared" si="72"/>
        <v>310.04790362196229</v>
      </c>
      <c r="BH148">
        <f t="shared" si="73"/>
        <v>358.42762669492936</v>
      </c>
      <c r="BI148">
        <f t="shared" si="74"/>
        <v>947.51011312312062</v>
      </c>
      <c r="BJ148">
        <f t="shared" si="75"/>
        <v>2375.7246492968093</v>
      </c>
      <c r="BK148">
        <f t="shared" si="76"/>
        <v>3534.5646690773756</v>
      </c>
      <c r="BL148">
        <f t="shared" si="77"/>
        <v>2964.5612160850833</v>
      </c>
      <c r="BM148">
        <f t="shared" si="78"/>
        <v>3407.2518188566141</v>
      </c>
      <c r="BO148">
        <f t="shared" si="56"/>
        <v>120.19404692149465</v>
      </c>
      <c r="BP148">
        <f t="shared" si="79"/>
        <v>229.24792895479052</v>
      </c>
      <c r="BQ148">
        <f t="shared" si="80"/>
        <v>265.01966354264016</v>
      </c>
      <c r="BR148">
        <f t="shared" si="81"/>
        <v>700.58442118041876</v>
      </c>
      <c r="BS148">
        <f t="shared" si="82"/>
        <v>1756.5993811143471</v>
      </c>
      <c r="BT148">
        <f t="shared" si="83"/>
        <v>2613.4401494708054</v>
      </c>
      <c r="BU148">
        <f t="shared" si="84"/>
        <v>2083.393691202401</v>
      </c>
      <c r="BV148">
        <f t="shared" si="85"/>
        <v>2394.4996664258688</v>
      </c>
    </row>
    <row r="149" spans="1:74" hidden="1" x14ac:dyDescent="0.4">
      <c r="A149" s="9">
        <v>51</v>
      </c>
      <c r="B149" s="16">
        <f t="shared" si="108"/>
        <v>1629793.4640537887</v>
      </c>
      <c r="C149" s="16">
        <f t="shared" si="109"/>
        <v>4521853.0946686752</v>
      </c>
      <c r="D149" s="16">
        <f t="shared" si="110"/>
        <v>6215013.3341522375</v>
      </c>
      <c r="E149" s="16">
        <f t="shared" si="111"/>
        <v>2775464.7638241043</v>
      </c>
      <c r="F149" s="16">
        <f t="shared" si="112"/>
        <v>2884455.6175633152</v>
      </c>
      <c r="G149" s="16">
        <f t="shared" si="113"/>
        <v>2020132.8007011975</v>
      </c>
      <c r="H149" s="16">
        <f t="shared" si="114"/>
        <v>874461.50093088206</v>
      </c>
      <c r="I149" s="16">
        <f t="shared" si="115"/>
        <v>1094977.8794264959</v>
      </c>
      <c r="J149" s="16">
        <f t="shared" si="24"/>
        <v>22016152.455320697</v>
      </c>
      <c r="L149">
        <v>51</v>
      </c>
      <c r="M149">
        <f t="shared" si="99"/>
        <v>1629793.4640537887</v>
      </c>
      <c r="N149">
        <f t="shared" si="100"/>
        <v>4521853.0946686752</v>
      </c>
      <c r="O149">
        <f t="shared" si="101"/>
        <v>6215013.3341522375</v>
      </c>
      <c r="P149">
        <f t="shared" si="102"/>
        <v>2775464.7638241043</v>
      </c>
      <c r="Q149">
        <f t="shared" si="103"/>
        <v>2884455.6175633152</v>
      </c>
      <c r="R149">
        <f t="shared" si="104"/>
        <v>2020132.8007011975</v>
      </c>
      <c r="S149">
        <f t="shared" si="105"/>
        <v>874461.50093088206</v>
      </c>
      <c r="T149">
        <f t="shared" si="106"/>
        <v>1094977.8794264959</v>
      </c>
      <c r="V149">
        <f t="shared" si="38"/>
        <v>17320.808607664159</v>
      </c>
      <c r="W149">
        <f t="shared" si="39"/>
        <v>33036.241002209026</v>
      </c>
      <c r="X149">
        <f t="shared" si="40"/>
        <v>57286.799809076649</v>
      </c>
      <c r="Y149">
        <f t="shared" si="41"/>
        <v>84132.624032973385</v>
      </c>
      <c r="Z149">
        <f t="shared" si="42"/>
        <v>168758.8942487067</v>
      </c>
      <c r="AA149">
        <f t="shared" si="43"/>
        <v>170750.79422925483</v>
      </c>
      <c r="AB149">
        <f t="shared" si="44"/>
        <v>131322.42220739182</v>
      </c>
      <c r="AC149">
        <f t="shared" si="45"/>
        <v>209964.02795693811</v>
      </c>
      <c r="AE149">
        <f t="shared" si="46"/>
        <v>10597.512448652335</v>
      </c>
      <c r="AF149">
        <f t="shared" si="47"/>
        <v>20212.796250324867</v>
      </c>
      <c r="AG149">
        <f t="shared" si="48"/>
        <v>35050.186620705099</v>
      </c>
      <c r="AH149">
        <f t="shared" si="49"/>
        <v>51475.456528785042</v>
      </c>
      <c r="AI149">
        <f t="shared" si="50"/>
        <v>103252.94408195962</v>
      </c>
      <c r="AJ149">
        <f t="shared" si="51"/>
        <v>100152.17734274999</v>
      </c>
      <c r="AK149">
        <f t="shared" si="52"/>
        <v>73967.594615538401</v>
      </c>
      <c r="AL149">
        <f t="shared" si="53"/>
        <v>105675.3050272722</v>
      </c>
      <c r="AW149">
        <f t="shared" ref="AW149:BD149" si="135">IF(AW148+AN272/B$74-AW148/B$75&lt;0,0,AW148+AN272/B$74-AW148/B$75)</f>
        <v>266.34455638559729</v>
      </c>
      <c r="AX149">
        <f t="shared" si="135"/>
        <v>508.00301265886776</v>
      </c>
      <c r="AY149">
        <f t="shared" si="135"/>
        <v>587.27155402154517</v>
      </c>
      <c r="AZ149">
        <f t="shared" si="135"/>
        <v>1552.4633012135423</v>
      </c>
      <c r="BA149">
        <f t="shared" si="135"/>
        <v>3892.5445551866706</v>
      </c>
      <c r="BB149">
        <f t="shared" si="135"/>
        <v>5791.2647322092744</v>
      </c>
      <c r="BC149">
        <f t="shared" si="135"/>
        <v>5110.502397325974</v>
      </c>
      <c r="BD149">
        <f t="shared" si="135"/>
        <v>5873.6440498303127</v>
      </c>
      <c r="BF149">
        <f t="shared" si="55"/>
        <v>196.93388435881144</v>
      </c>
      <c r="BG149">
        <f t="shared" si="72"/>
        <v>375.61498498979341</v>
      </c>
      <c r="BH149">
        <f t="shared" si="73"/>
        <v>434.22576333590348</v>
      </c>
      <c r="BI149">
        <f t="shared" si="74"/>
        <v>1147.88390039354</v>
      </c>
      <c r="BJ149">
        <f t="shared" si="75"/>
        <v>2878.1287280482456</v>
      </c>
      <c r="BK149">
        <f t="shared" si="76"/>
        <v>4282.0333097143539</v>
      </c>
      <c r="BL149">
        <f t="shared" si="77"/>
        <v>3591.4889872208987</v>
      </c>
      <c r="BM149">
        <f t="shared" si="78"/>
        <v>4127.7981266358729</v>
      </c>
      <c r="BO149">
        <f t="shared" si="56"/>
        <v>145.61196713742862</v>
      </c>
      <c r="BP149">
        <f t="shared" si="79"/>
        <v>277.7279137550936</v>
      </c>
      <c r="BQ149">
        <f t="shared" si="80"/>
        <v>321.0644414340137</v>
      </c>
      <c r="BR149">
        <f t="shared" si="81"/>
        <v>848.73983634603985</v>
      </c>
      <c r="BS149">
        <f t="shared" si="82"/>
        <v>2128.0745420238245</v>
      </c>
      <c r="BT149">
        <f t="shared" si="83"/>
        <v>3166.114861234747</v>
      </c>
      <c r="BU149">
        <f t="shared" si="84"/>
        <v>2523.9774536437421</v>
      </c>
      <c r="BV149">
        <f t="shared" si="85"/>
        <v>2900.8757426412412</v>
      </c>
    </row>
    <row r="150" spans="1:74" hidden="1" x14ac:dyDescent="0.4">
      <c r="A150" s="9">
        <v>52</v>
      </c>
      <c r="B150" s="16">
        <f t="shared" si="108"/>
        <v>1974452.4642949109</v>
      </c>
      <c r="C150" s="16">
        <f t="shared" si="109"/>
        <v>5478107.6147777913</v>
      </c>
      <c r="D150" s="16">
        <f t="shared" si="110"/>
        <v>7529327.2821945874</v>
      </c>
      <c r="E150" s="16">
        <f t="shared" si="111"/>
        <v>3362403.4967386127</v>
      </c>
      <c r="F150" s="16">
        <f t="shared" si="112"/>
        <v>3494443.0861082561</v>
      </c>
      <c r="G150" s="16">
        <f t="shared" si="113"/>
        <v>2447338.4355257298</v>
      </c>
      <c r="H150" s="16">
        <f t="shared" si="114"/>
        <v>1059387.4030820285</v>
      </c>
      <c r="I150" s="16">
        <f t="shared" si="115"/>
        <v>1326537.2699461922</v>
      </c>
      <c r="J150" s="16">
        <f t="shared" si="24"/>
        <v>26671997.05266811</v>
      </c>
      <c r="L150">
        <v>52</v>
      </c>
      <c r="M150">
        <f t="shared" si="99"/>
        <v>1974452.4642949109</v>
      </c>
      <c r="N150">
        <f t="shared" si="100"/>
        <v>5478107.6147777913</v>
      </c>
      <c r="O150">
        <f t="shared" si="101"/>
        <v>7529327.2821945874</v>
      </c>
      <c r="P150">
        <f t="shared" si="102"/>
        <v>3362403.4967386127</v>
      </c>
      <c r="Q150">
        <f t="shared" si="103"/>
        <v>3494443.0861082561</v>
      </c>
      <c r="R150">
        <f t="shared" si="104"/>
        <v>2447338.4355257298</v>
      </c>
      <c r="S150">
        <f t="shared" si="105"/>
        <v>1059387.4030820285</v>
      </c>
      <c r="T150">
        <f t="shared" si="106"/>
        <v>1326537.2699461922</v>
      </c>
      <c r="V150">
        <f t="shared" si="38"/>
        <v>20983.709895314209</v>
      </c>
      <c r="W150">
        <f t="shared" si="39"/>
        <v>40022.54819184939</v>
      </c>
      <c r="X150">
        <f t="shared" si="40"/>
        <v>69401.47052330467</v>
      </c>
      <c r="Y150">
        <f t="shared" si="41"/>
        <v>101924.48952171253</v>
      </c>
      <c r="Z150">
        <f t="shared" si="42"/>
        <v>204447.01857637041</v>
      </c>
      <c r="AA150">
        <f t="shared" si="43"/>
        <v>206860.15368325237</v>
      </c>
      <c r="AB150">
        <f t="shared" si="44"/>
        <v>159093.70473246695</v>
      </c>
      <c r="AC150">
        <f t="shared" si="45"/>
        <v>254365.96820011796</v>
      </c>
      <c r="AE150">
        <f t="shared" si="46"/>
        <v>12838.611168322945</v>
      </c>
      <c r="AF150">
        <f t="shared" si="47"/>
        <v>24487.277834286255</v>
      </c>
      <c r="AG150">
        <f t="shared" si="48"/>
        <v>42462.391016828951</v>
      </c>
      <c r="AH150">
        <f t="shared" si="49"/>
        <v>62361.179030181156</v>
      </c>
      <c r="AI150">
        <f t="shared" si="50"/>
        <v>125088.26080420864</v>
      </c>
      <c r="AJ150">
        <f t="shared" si="51"/>
        <v>121331.76240870144</v>
      </c>
      <c r="AK150">
        <f t="shared" si="52"/>
        <v>89609.820322407526</v>
      </c>
      <c r="AL150">
        <f t="shared" si="53"/>
        <v>128022.8885122006</v>
      </c>
      <c r="AW150">
        <f t="shared" ref="AW150:BD150" si="136">IF(AW149+AN273/B$74-AW149/B$75&lt;0,0,AW149+AN273/B$74-AW149/B$75)</f>
        <v>322.66951447437975</v>
      </c>
      <c r="AX150">
        <f t="shared" si="136"/>
        <v>615.43245963266463</v>
      </c>
      <c r="AY150">
        <f t="shared" si="136"/>
        <v>711.46423930064418</v>
      </c>
      <c r="AZ150">
        <f t="shared" si="136"/>
        <v>1880.7689799999034</v>
      </c>
      <c r="BA150">
        <f t="shared" si="136"/>
        <v>4715.7166594146811</v>
      </c>
      <c r="BB150">
        <f t="shared" si="136"/>
        <v>7015.966848575692</v>
      </c>
      <c r="BC150">
        <f t="shared" si="136"/>
        <v>6191.2409799337274</v>
      </c>
      <c r="BD150">
        <f t="shared" si="136"/>
        <v>7115.7677940972571</v>
      </c>
      <c r="BF150">
        <f t="shared" si="55"/>
        <v>238.58028757488296</v>
      </c>
      <c r="BG150">
        <f t="shared" si="72"/>
        <v>455.04780159123806</v>
      </c>
      <c r="BH150">
        <f t="shared" si="73"/>
        <v>526.05323774728845</v>
      </c>
      <c r="BI150">
        <f t="shared" si="74"/>
        <v>1390.6315408855412</v>
      </c>
      <c r="BJ150">
        <f t="shared" si="75"/>
        <v>3486.7782243313004</v>
      </c>
      <c r="BK150">
        <f t="shared" si="76"/>
        <v>5187.5721632113064</v>
      </c>
      <c r="BL150">
        <f t="shared" si="77"/>
        <v>4350.9956922734364</v>
      </c>
      <c r="BM150">
        <f t="shared" si="78"/>
        <v>5000.7210882330928</v>
      </c>
      <c r="BO150">
        <f t="shared" si="56"/>
        <v>176.40511747025829</v>
      </c>
      <c r="BP150">
        <f t="shared" si="79"/>
        <v>336.46015649591345</v>
      </c>
      <c r="BQ150">
        <f t="shared" si="80"/>
        <v>388.9612345751475</v>
      </c>
      <c r="BR150">
        <f t="shared" si="81"/>
        <v>1028.2262747745399</v>
      </c>
      <c r="BS150">
        <f t="shared" si="82"/>
        <v>2578.1070536384773</v>
      </c>
      <c r="BT150">
        <f t="shared" si="83"/>
        <v>3835.665930322511</v>
      </c>
      <c r="BU150">
        <f t="shared" si="84"/>
        <v>3057.7332204323202</v>
      </c>
      <c r="BV150">
        <f t="shared" si="85"/>
        <v>3514.3369346385571</v>
      </c>
    </row>
    <row r="151" spans="1:74" hidden="1" x14ac:dyDescent="0.4">
      <c r="A151" s="9">
        <v>53</v>
      </c>
      <c r="B151" s="16">
        <f t="shared" si="108"/>
        <v>2391997.8940543742</v>
      </c>
      <c r="C151" s="16">
        <f t="shared" si="109"/>
        <v>6636585.1368475929</v>
      </c>
      <c r="D151" s="16">
        <f t="shared" si="110"/>
        <v>9121584.5042322297</v>
      </c>
      <c r="E151" s="16">
        <f t="shared" si="111"/>
        <v>4073464.5318655372</v>
      </c>
      <c r="F151" s="16">
        <f t="shared" si="112"/>
        <v>4233427.0659935893</v>
      </c>
      <c r="G151" s="16">
        <f t="shared" si="113"/>
        <v>2964886.9697687975</v>
      </c>
      <c r="H151" s="16">
        <f t="shared" si="114"/>
        <v>1283420.3319576348</v>
      </c>
      <c r="I151" s="16">
        <f t="shared" si="115"/>
        <v>1607065.4591469516</v>
      </c>
      <c r="J151" s="16">
        <f t="shared" si="24"/>
        <v>32312431.893866703</v>
      </c>
      <c r="L151">
        <v>53</v>
      </c>
      <c r="M151">
        <f t="shared" si="99"/>
        <v>2391997.8940543742</v>
      </c>
      <c r="N151">
        <f t="shared" si="100"/>
        <v>6636585.1368475929</v>
      </c>
      <c r="O151">
        <f t="shared" si="101"/>
        <v>9121584.5042322297</v>
      </c>
      <c r="P151">
        <f t="shared" si="102"/>
        <v>4073464.5318655372</v>
      </c>
      <c r="Q151">
        <f t="shared" si="103"/>
        <v>4233427.0659935893</v>
      </c>
      <c r="R151">
        <f t="shared" si="104"/>
        <v>2964886.9697687975</v>
      </c>
      <c r="S151">
        <f t="shared" si="105"/>
        <v>1283420.3319576348</v>
      </c>
      <c r="T151">
        <f t="shared" si="106"/>
        <v>1607065.4591469516</v>
      </c>
      <c r="V151">
        <f t="shared" si="38"/>
        <v>25421.219698477009</v>
      </c>
      <c r="W151">
        <f t="shared" si="39"/>
        <v>48486.277953408215</v>
      </c>
      <c r="X151">
        <f t="shared" si="40"/>
        <v>84078.07953751192</v>
      </c>
      <c r="Y151">
        <f t="shared" si="41"/>
        <v>123478.87259750805</v>
      </c>
      <c r="Z151">
        <f t="shared" si="42"/>
        <v>247682.25456114934</v>
      </c>
      <c r="AA151">
        <f t="shared" si="43"/>
        <v>250605.70508628871</v>
      </c>
      <c r="AB151">
        <f t="shared" si="44"/>
        <v>192737.89243324316</v>
      </c>
      <c r="AC151">
        <f t="shared" si="45"/>
        <v>308157.76590836624</v>
      </c>
      <c r="AE151">
        <f t="shared" si="46"/>
        <v>15553.64407732003</v>
      </c>
      <c r="AF151">
        <f t="shared" si="47"/>
        <v>29665.7012868073</v>
      </c>
      <c r="AG151">
        <f t="shared" si="48"/>
        <v>51442.084185654196</v>
      </c>
      <c r="AH151">
        <f t="shared" si="49"/>
        <v>75548.949194024957</v>
      </c>
      <c r="AI151">
        <f t="shared" si="50"/>
        <v>151541.18006159589</v>
      </c>
      <c r="AJ151">
        <f t="shared" si="51"/>
        <v>146990.27979106671</v>
      </c>
      <c r="AK151">
        <f t="shared" si="52"/>
        <v>108559.97061606011</v>
      </c>
      <c r="AL151">
        <f t="shared" si="53"/>
        <v>155096.40558818291</v>
      </c>
      <c r="AW151">
        <f t="shared" ref="AW151:BD151" si="137">IF(AW150+AN274/B$74-AW150/B$75&lt;0,0,AW150+AN274/B$74-AW150/B$75)</f>
        <v>390.90573872153834</v>
      </c>
      <c r="AX151">
        <f t="shared" si="137"/>
        <v>745.58044523608714</v>
      </c>
      <c r="AY151">
        <f t="shared" si="137"/>
        <v>861.92045285349798</v>
      </c>
      <c r="AZ151">
        <f t="shared" si="137"/>
        <v>2278.5027853934193</v>
      </c>
      <c r="BA151">
        <f t="shared" si="137"/>
        <v>5712.9682900252064</v>
      </c>
      <c r="BB151">
        <f t="shared" si="137"/>
        <v>8499.6616646406619</v>
      </c>
      <c r="BC151">
        <f t="shared" si="137"/>
        <v>7500.5277068641835</v>
      </c>
      <c r="BD151">
        <f t="shared" si="137"/>
        <v>8620.568361559046</v>
      </c>
      <c r="BF151">
        <f t="shared" si="55"/>
        <v>289.03382371458105</v>
      </c>
      <c r="BG151">
        <f t="shared" si="72"/>
        <v>551.27859641609393</v>
      </c>
      <c r="BH151">
        <f t="shared" si="73"/>
        <v>637.29983867930184</v>
      </c>
      <c r="BI151">
        <f t="shared" si="74"/>
        <v>1684.7140043541585</v>
      </c>
      <c r="BJ151">
        <f t="shared" si="75"/>
        <v>4224.141285381329</v>
      </c>
      <c r="BK151">
        <f t="shared" si="76"/>
        <v>6284.6089744299379</v>
      </c>
      <c r="BL151">
        <f t="shared" si="77"/>
        <v>5271.1183361035819</v>
      </c>
      <c r="BM151">
        <f t="shared" si="78"/>
        <v>6058.244441165175</v>
      </c>
      <c r="BO151">
        <f t="shared" si="56"/>
        <v>213.71021953303307</v>
      </c>
      <c r="BP151">
        <f t="shared" si="79"/>
        <v>407.61274355310826</v>
      </c>
      <c r="BQ151">
        <f t="shared" si="80"/>
        <v>471.21643647843212</v>
      </c>
      <c r="BR151">
        <f t="shared" si="81"/>
        <v>1245.6694344411408</v>
      </c>
      <c r="BS151">
        <f t="shared" si="82"/>
        <v>3123.3097560541714</v>
      </c>
      <c r="BT151">
        <f t="shared" si="83"/>
        <v>4646.8096700557871</v>
      </c>
      <c r="BU151">
        <f t="shared" si="84"/>
        <v>3704.3644563528783</v>
      </c>
      <c r="BV151">
        <f t="shared" si="85"/>
        <v>4257.5290114358249</v>
      </c>
    </row>
    <row r="152" spans="1:74" hidden="1" x14ac:dyDescent="0.4">
      <c r="A152" s="9">
        <v>54</v>
      </c>
      <c r="B152" s="16">
        <f t="shared" si="108"/>
        <v>2897843.3406872619</v>
      </c>
      <c r="C152" s="16">
        <f t="shared" si="109"/>
        <v>8040050.575094983</v>
      </c>
      <c r="D152" s="16">
        <f t="shared" si="110"/>
        <v>11050562.785948934</v>
      </c>
      <c r="E152" s="16">
        <f t="shared" si="111"/>
        <v>4934896.5133010149</v>
      </c>
      <c r="F152" s="16">
        <f t="shared" si="112"/>
        <v>5128686.9699877203</v>
      </c>
      <c r="G152" s="16">
        <f t="shared" si="113"/>
        <v>3591883.5809140722</v>
      </c>
      <c r="H152" s="16">
        <f t="shared" si="114"/>
        <v>1554830.4083003195</v>
      </c>
      <c r="I152" s="16">
        <f t="shared" si="115"/>
        <v>1946918.0764804003</v>
      </c>
      <c r="J152" s="16">
        <f t="shared" si="24"/>
        <v>39145672.250714704</v>
      </c>
      <c r="L152">
        <v>54</v>
      </c>
      <c r="M152">
        <f t="shared" si="99"/>
        <v>2897843.3406872619</v>
      </c>
      <c r="N152">
        <f t="shared" si="100"/>
        <v>8040050.575094983</v>
      </c>
      <c r="O152">
        <f t="shared" si="101"/>
        <v>11050562.785948934</v>
      </c>
      <c r="P152">
        <f t="shared" si="102"/>
        <v>4934896.5133010149</v>
      </c>
      <c r="Q152">
        <f t="shared" si="103"/>
        <v>5128686.9699877203</v>
      </c>
      <c r="R152">
        <f t="shared" si="104"/>
        <v>3591883.5809140722</v>
      </c>
      <c r="S152">
        <f t="shared" si="105"/>
        <v>1554830.4083003195</v>
      </c>
      <c r="T152">
        <f t="shared" si="106"/>
        <v>1946918.0764804003</v>
      </c>
      <c r="V152">
        <f t="shared" si="38"/>
        <v>30797.147605559505</v>
      </c>
      <c r="W152">
        <f t="shared" si="39"/>
        <v>58739.866799733383</v>
      </c>
      <c r="X152">
        <f t="shared" si="40"/>
        <v>101858.41028170084</v>
      </c>
      <c r="Y152">
        <f t="shared" si="41"/>
        <v>149591.44803667144</v>
      </c>
      <c r="Z152">
        <f t="shared" si="42"/>
        <v>300060.62035860802</v>
      </c>
      <c r="AA152">
        <f t="shared" si="43"/>
        <v>303602.30476270226</v>
      </c>
      <c r="AB152">
        <f t="shared" si="44"/>
        <v>233496.95226507433</v>
      </c>
      <c r="AC152">
        <f t="shared" si="45"/>
        <v>373325.13212999277</v>
      </c>
      <c r="AE152">
        <f t="shared" si="46"/>
        <v>18842.835951039022</v>
      </c>
      <c r="AF152">
        <f t="shared" si="47"/>
        <v>35939.22684234094</v>
      </c>
      <c r="AG152">
        <f t="shared" si="48"/>
        <v>62320.749302940108</v>
      </c>
      <c r="AH152">
        <f t="shared" si="49"/>
        <v>91525.590328519305</v>
      </c>
      <c r="AI152">
        <f t="shared" si="50"/>
        <v>183588.20489478039</v>
      </c>
      <c r="AJ152">
        <f t="shared" si="51"/>
        <v>178074.90737963331</v>
      </c>
      <c r="AK152">
        <f t="shared" si="52"/>
        <v>131517.58565711003</v>
      </c>
      <c r="AL152">
        <f t="shared" si="53"/>
        <v>187895.26851393649</v>
      </c>
      <c r="AW152">
        <f t="shared" ref="AW152:BD152" si="138">IF(AW151+AN275/B$74-AW151/B$75&lt;0,0,AW151+AN275/B$74-AW151/B$75)</f>
        <v>473.57215264672789</v>
      </c>
      <c r="AX152">
        <f t="shared" si="138"/>
        <v>903.2513505085185</v>
      </c>
      <c r="AY152">
        <f t="shared" si="138"/>
        <v>1044.1942489845144</v>
      </c>
      <c r="AZ152">
        <f t="shared" si="138"/>
        <v>2760.3469634887551</v>
      </c>
      <c r="BA152">
        <f t="shared" si="138"/>
        <v>6921.1127469197818</v>
      </c>
      <c r="BB152">
        <f t="shared" si="138"/>
        <v>10297.119411312371</v>
      </c>
      <c r="BC152">
        <f t="shared" si="138"/>
        <v>9086.6945775271142</v>
      </c>
      <c r="BD152">
        <f t="shared" si="138"/>
        <v>10443.595097232921</v>
      </c>
      <c r="BF152">
        <f t="shared" si="55"/>
        <v>350.15697271875547</v>
      </c>
      <c r="BG152">
        <f t="shared" si="72"/>
        <v>667.8597057080899</v>
      </c>
      <c r="BH152">
        <f t="shared" si="73"/>
        <v>772.07220718381973</v>
      </c>
      <c r="BI152">
        <f t="shared" si="74"/>
        <v>2040.9872729777148</v>
      </c>
      <c r="BJ152">
        <f t="shared" si="75"/>
        <v>5117.4374881676558</v>
      </c>
      <c r="BK152">
        <f t="shared" si="76"/>
        <v>7613.6405885563736</v>
      </c>
      <c r="BL152">
        <f t="shared" si="77"/>
        <v>6385.8230214838832</v>
      </c>
      <c r="BM152">
        <f t="shared" si="78"/>
        <v>7339.40640136211</v>
      </c>
      <c r="BO152">
        <f t="shared" si="56"/>
        <v>258.90438204196187</v>
      </c>
      <c r="BP152">
        <f t="shared" si="79"/>
        <v>493.8122552708997</v>
      </c>
      <c r="BQ152">
        <f t="shared" si="80"/>
        <v>570.86647779895384</v>
      </c>
      <c r="BR152">
        <f t="shared" si="81"/>
        <v>1509.0961763889516</v>
      </c>
      <c r="BS152">
        <f t="shared" si="82"/>
        <v>3783.8086736504665</v>
      </c>
      <c r="BT152">
        <f t="shared" si="83"/>
        <v>5629.4892526802778</v>
      </c>
      <c r="BU152">
        <f t="shared" si="84"/>
        <v>4487.7413962282308</v>
      </c>
      <c r="BV152">
        <f t="shared" si="85"/>
        <v>5157.8867263004995</v>
      </c>
    </row>
    <row r="153" spans="1:74" hidden="1" x14ac:dyDescent="0.4">
      <c r="A153" s="9">
        <v>55</v>
      </c>
      <c r="B153" s="16">
        <f t="shared" si="108"/>
        <v>3510661.9650621735</v>
      </c>
      <c r="C153" s="16">
        <f t="shared" si="109"/>
        <v>9740312.5127074905</v>
      </c>
      <c r="D153" s="16">
        <f t="shared" si="110"/>
        <v>13387469.888541911</v>
      </c>
      <c r="E153" s="16">
        <f t="shared" si="111"/>
        <v>5978498.9918243876</v>
      </c>
      <c r="F153" s="16">
        <f t="shared" si="112"/>
        <v>6213271.0983526502</v>
      </c>
      <c r="G153" s="16">
        <f t="shared" si="113"/>
        <v>4351473.6954192119</v>
      </c>
      <c r="H153" s="16">
        <f t="shared" si="114"/>
        <v>1883636.6686569985</v>
      </c>
      <c r="I153" s="16">
        <f t="shared" si="115"/>
        <v>2358640.6981444159</v>
      </c>
      <c r="J153" s="16">
        <f t="shared" si="24"/>
        <v>47423965.518709235</v>
      </c>
      <c r="L153">
        <v>55</v>
      </c>
      <c r="M153">
        <f t="shared" si="99"/>
        <v>3510661.9650621735</v>
      </c>
      <c r="N153">
        <f t="shared" si="100"/>
        <v>9740312.5127074905</v>
      </c>
      <c r="O153">
        <f t="shared" si="101"/>
        <v>13387469.888541911</v>
      </c>
      <c r="P153">
        <f t="shared" si="102"/>
        <v>5978498.9918243876</v>
      </c>
      <c r="Q153">
        <f t="shared" si="103"/>
        <v>6213271.0983526502</v>
      </c>
      <c r="R153">
        <f t="shared" si="104"/>
        <v>4351473.6954192119</v>
      </c>
      <c r="S153">
        <f t="shared" si="105"/>
        <v>1883636.6686569985</v>
      </c>
      <c r="T153">
        <f t="shared" si="106"/>
        <v>2358640.6981444159</v>
      </c>
      <c r="V153">
        <f t="shared" si="38"/>
        <v>37309.944679618915</v>
      </c>
      <c r="W153">
        <f t="shared" si="39"/>
        <v>71161.823453760764</v>
      </c>
      <c r="X153">
        <f t="shared" si="40"/>
        <v>123398.81931397272</v>
      </c>
      <c r="Y153">
        <f t="shared" si="41"/>
        <v>181226.15517109682</v>
      </c>
      <c r="Z153">
        <f t="shared" si="42"/>
        <v>363515.65052377881</v>
      </c>
      <c r="AA153">
        <f t="shared" si="43"/>
        <v>367806.30921986606</v>
      </c>
      <c r="AB153">
        <f t="shared" si="44"/>
        <v>282875.49494683108</v>
      </c>
      <c r="AC153">
        <f t="shared" si="45"/>
        <v>452273.70424103225</v>
      </c>
      <c r="AE153">
        <f t="shared" si="46"/>
        <v>22827.606502545852</v>
      </c>
      <c r="AF153">
        <f t="shared" si="47"/>
        <v>43539.440161471757</v>
      </c>
      <c r="AG153">
        <f t="shared" si="48"/>
        <v>75499.969629193685</v>
      </c>
      <c r="AH153">
        <f t="shared" si="49"/>
        <v>110880.87623123669</v>
      </c>
      <c r="AI153">
        <f t="shared" si="50"/>
        <v>222412.3433827229</v>
      </c>
      <c r="AJ153">
        <f t="shared" si="51"/>
        <v>215733.12659455399</v>
      </c>
      <c r="AK153">
        <f t="shared" si="52"/>
        <v>159330.14018655484</v>
      </c>
      <c r="AL153">
        <f t="shared" si="53"/>
        <v>227630.23928880569</v>
      </c>
      <c r="AW153">
        <f t="shared" ref="AW153:BD153" si="139">IF(AW152+AN276/B$74-AW152/B$75&lt;0,0,AW152+AN276/B$74-AW152/B$75)</f>
        <v>573.72036668987755</v>
      </c>
      <c r="AX153">
        <f t="shared" si="139"/>
        <v>1094.2655583328774</v>
      </c>
      <c r="AY153">
        <f t="shared" si="139"/>
        <v>1265.0142202718396</v>
      </c>
      <c r="AZ153">
        <f t="shared" si="139"/>
        <v>3344.0886742034263</v>
      </c>
      <c r="BA153">
        <f t="shared" si="139"/>
        <v>8384.7483870676442</v>
      </c>
      <c r="BB153">
        <f t="shared" si="139"/>
        <v>12474.69280132982</v>
      </c>
      <c r="BC153">
        <f t="shared" si="139"/>
        <v>11008.294554008309</v>
      </c>
      <c r="BD153">
        <f t="shared" si="139"/>
        <v>12652.144587263534</v>
      </c>
      <c r="BF153">
        <f t="shared" si="55"/>
        <v>424.20608067553894</v>
      </c>
      <c r="BG153">
        <f t="shared" si="72"/>
        <v>809.09469258834702</v>
      </c>
      <c r="BH153">
        <f t="shared" si="73"/>
        <v>935.34543226423648</v>
      </c>
      <c r="BI153">
        <f t="shared" si="74"/>
        <v>2472.6030872843394</v>
      </c>
      <c r="BJ153">
        <f t="shared" si="75"/>
        <v>6199.6426434189325</v>
      </c>
      <c r="BK153">
        <f t="shared" si="76"/>
        <v>9223.7278822099724</v>
      </c>
      <c r="BL153">
        <f t="shared" si="77"/>
        <v>7736.2587995054982</v>
      </c>
      <c r="BM153">
        <f t="shared" si="78"/>
        <v>8891.5007492975164</v>
      </c>
      <c r="BO153">
        <f t="shared" si="56"/>
        <v>313.65593644803801</v>
      </c>
      <c r="BP153">
        <f t="shared" si="79"/>
        <v>598.24072553321378</v>
      </c>
      <c r="BQ153">
        <f t="shared" si="80"/>
        <v>691.58991542987337</v>
      </c>
      <c r="BR153">
        <f t="shared" si="81"/>
        <v>1828.2308343422094</v>
      </c>
      <c r="BS153">
        <f t="shared" si="82"/>
        <v>4583.9859623607799</v>
      </c>
      <c r="BT153">
        <f t="shared" si="83"/>
        <v>6819.9800542059347</v>
      </c>
      <c r="BU153">
        <f t="shared" si="84"/>
        <v>5436.782208856057</v>
      </c>
      <c r="BV153">
        <f t="shared" si="85"/>
        <v>6248.6465638313048</v>
      </c>
    </row>
    <row r="154" spans="1:74" hidden="1" x14ac:dyDescent="0.4">
      <c r="A154" s="9">
        <v>56</v>
      </c>
      <c r="B154" s="16">
        <f t="shared" si="108"/>
        <v>4253075.8167248704</v>
      </c>
      <c r="C154" s="16">
        <f t="shared" si="109"/>
        <v>11800135.703012701</v>
      </c>
      <c r="D154" s="16">
        <f t="shared" si="110"/>
        <v>16218572.16579997</v>
      </c>
      <c r="E154" s="16">
        <f t="shared" si="111"/>
        <v>7242796.2975330241</v>
      </c>
      <c r="F154" s="16">
        <f t="shared" si="112"/>
        <v>7527216.6087603467</v>
      </c>
      <c r="G154" s="16">
        <f t="shared" si="113"/>
        <v>5271697.3964692419</v>
      </c>
      <c r="H154" s="16">
        <f t="shared" si="114"/>
        <v>2281976.9156610891</v>
      </c>
      <c r="I154" s="16">
        <f t="shared" si="115"/>
        <v>2857431.9639582341</v>
      </c>
      <c r="J154" s="16">
        <f t="shared" si="24"/>
        <v>57452902.867919482</v>
      </c>
      <c r="L154">
        <v>56</v>
      </c>
      <c r="M154">
        <f t="shared" si="99"/>
        <v>4253075.8167248704</v>
      </c>
      <c r="N154">
        <f t="shared" si="100"/>
        <v>11800135.703012701</v>
      </c>
      <c r="O154">
        <f t="shared" si="101"/>
        <v>16218572.16579997</v>
      </c>
      <c r="P154">
        <f t="shared" si="102"/>
        <v>7242796.2975330241</v>
      </c>
      <c r="Q154">
        <f t="shared" si="103"/>
        <v>7527216.6087603467</v>
      </c>
      <c r="R154">
        <f t="shared" si="104"/>
        <v>5271697.3964692419</v>
      </c>
      <c r="S154">
        <f t="shared" si="105"/>
        <v>2281976.9156610891</v>
      </c>
      <c r="T154">
        <f t="shared" si="106"/>
        <v>2857431.9639582341</v>
      </c>
      <c r="V154">
        <f t="shared" si="38"/>
        <v>45200.02923078926</v>
      </c>
      <c r="W154">
        <f t="shared" si="39"/>
        <v>86210.701405390166</v>
      </c>
      <c r="X154">
        <f t="shared" si="40"/>
        <v>149494.46556224217</v>
      </c>
      <c r="Y154">
        <f t="shared" si="41"/>
        <v>219550.78147279617</v>
      </c>
      <c r="Z154">
        <f t="shared" si="42"/>
        <v>440389.7719660732</v>
      </c>
      <c r="AA154">
        <f t="shared" si="43"/>
        <v>445587.79356988496</v>
      </c>
      <c r="AB154">
        <f t="shared" si="44"/>
        <v>342696.31729737046</v>
      </c>
      <c r="AC154">
        <f t="shared" si="45"/>
        <v>547917.84946026595</v>
      </c>
      <c r="AE154">
        <f t="shared" si="46"/>
        <v>27655.05256157021</v>
      </c>
      <c r="AF154">
        <f t="shared" si="47"/>
        <v>52746.901258901424</v>
      </c>
      <c r="AG154">
        <f t="shared" si="48"/>
        <v>91466.252857453379</v>
      </c>
      <c r="AH154">
        <f t="shared" si="49"/>
        <v>134329.30254452341</v>
      </c>
      <c r="AI154">
        <f t="shared" si="50"/>
        <v>269446.77909640822</v>
      </c>
      <c r="AJ154">
        <f t="shared" si="51"/>
        <v>261355.08138214759</v>
      </c>
      <c r="AK154">
        <f t="shared" si="52"/>
        <v>193024.32784844833</v>
      </c>
      <c r="AL154">
        <f t="shared" si="53"/>
        <v>275768.12463571137</v>
      </c>
      <c r="AW154">
        <f t="shared" ref="AW154:BD154" si="140">IF(AW153+AN277/B$74-AW153/B$75&lt;0,0,AW153+AN277/B$74-AW153/B$75)</f>
        <v>695.04732766384222</v>
      </c>
      <c r="AX154">
        <f t="shared" si="140"/>
        <v>1325.674311445475</v>
      </c>
      <c r="AY154">
        <f t="shared" si="140"/>
        <v>1532.5318819158706</v>
      </c>
      <c r="AZ154">
        <f t="shared" si="140"/>
        <v>4051.2765999335779</v>
      </c>
      <c r="BA154">
        <f t="shared" si="140"/>
        <v>10157.904961939887</v>
      </c>
      <c r="BB154">
        <f t="shared" si="140"/>
        <v>15112.766423406541</v>
      </c>
      <c r="BC154">
        <f t="shared" si="140"/>
        <v>13336.263029351387</v>
      </c>
      <c r="BD154">
        <f t="shared" si="140"/>
        <v>15327.744895915648</v>
      </c>
      <c r="BF154">
        <f t="shared" si="55"/>
        <v>513.91465228414211</v>
      </c>
      <c r="BG154">
        <f t="shared" si="72"/>
        <v>980.19721203506515</v>
      </c>
      <c r="BH154">
        <f t="shared" si="73"/>
        <v>1133.1467050687984</v>
      </c>
      <c r="BI154">
        <f t="shared" si="74"/>
        <v>2995.4944394357917</v>
      </c>
      <c r="BJ154">
        <f t="shared" si="75"/>
        <v>7510.7060896081603</v>
      </c>
      <c r="BK154">
        <f t="shared" si="76"/>
        <v>11174.306833681881</v>
      </c>
      <c r="BL154">
        <f t="shared" si="77"/>
        <v>9372.2766767569046</v>
      </c>
      <c r="BM154">
        <f t="shared" si="78"/>
        <v>10771.822668280525</v>
      </c>
      <c r="BO154">
        <f t="shared" si="56"/>
        <v>379.98602298453852</v>
      </c>
      <c r="BP154">
        <f t="shared" si="79"/>
        <v>724.75310576629363</v>
      </c>
      <c r="BQ154">
        <f t="shared" si="80"/>
        <v>837.84322553049128</v>
      </c>
      <c r="BR154">
        <f t="shared" si="81"/>
        <v>2214.8541861074873</v>
      </c>
      <c r="BS154">
        <f t="shared" si="82"/>
        <v>5553.379970995672</v>
      </c>
      <c r="BT154">
        <f t="shared" si="83"/>
        <v>8262.228751008357</v>
      </c>
      <c r="BU154">
        <f t="shared" si="84"/>
        <v>6586.5205041807785</v>
      </c>
      <c r="BV154">
        <f t="shared" si="85"/>
        <v>7570.0736565644092</v>
      </c>
    </row>
    <row r="155" spans="1:74" hidden="1" x14ac:dyDescent="0.4">
      <c r="A155" s="9">
        <v>57</v>
      </c>
      <c r="B155" s="16">
        <f t="shared" si="108"/>
        <v>5152490.9213210372</v>
      </c>
      <c r="C155" s="16">
        <f t="shared" si="109"/>
        <v>14295558.014987135</v>
      </c>
      <c r="D155" s="16">
        <f t="shared" si="110"/>
        <v>19648379.065441962</v>
      </c>
      <c r="E155" s="16">
        <f t="shared" si="111"/>
        <v>8774459.6560599338</v>
      </c>
      <c r="F155" s="16">
        <f t="shared" si="112"/>
        <v>9119027.4781700484</v>
      </c>
      <c r="G155" s="16">
        <f t="shared" si="113"/>
        <v>6386524.5167851755</v>
      </c>
      <c r="H155" s="16">
        <f t="shared" si="114"/>
        <v>2764555.7820462799</v>
      </c>
      <c r="I155" s="16">
        <f t="shared" si="115"/>
        <v>3461704.6314318641</v>
      </c>
      <c r="J155" s="16">
        <f t="shared" si="24"/>
        <v>69602700.06624344</v>
      </c>
      <c r="L155">
        <v>57</v>
      </c>
      <c r="M155">
        <f t="shared" si="99"/>
        <v>5152490.9213210372</v>
      </c>
      <c r="N155">
        <f t="shared" si="100"/>
        <v>14295558.014987135</v>
      </c>
      <c r="O155">
        <f t="shared" si="101"/>
        <v>19648379.065441962</v>
      </c>
      <c r="P155">
        <f t="shared" si="102"/>
        <v>8774459.6560599338</v>
      </c>
      <c r="Q155">
        <f t="shared" si="103"/>
        <v>9119027.4781700484</v>
      </c>
      <c r="R155">
        <f t="shared" si="104"/>
        <v>6386524.5167851755</v>
      </c>
      <c r="S155">
        <f t="shared" si="105"/>
        <v>2764555.7820462799</v>
      </c>
      <c r="T155">
        <f t="shared" si="106"/>
        <v>3461704.6314318641</v>
      </c>
      <c r="V155">
        <f t="shared" si="38"/>
        <v>54758.661799363181</v>
      </c>
      <c r="W155">
        <f t="shared" si="39"/>
        <v>104442.02630134475</v>
      </c>
      <c r="X155">
        <f t="shared" si="40"/>
        <v>181108.66342146439</v>
      </c>
      <c r="Y155">
        <f t="shared" si="41"/>
        <v>265980.07114263996</v>
      </c>
      <c r="Z155">
        <f t="shared" si="42"/>
        <v>533520.77406538848</v>
      </c>
      <c r="AA155">
        <f t="shared" si="43"/>
        <v>539818.04227233783</v>
      </c>
      <c r="AB155">
        <f t="shared" si="44"/>
        <v>415167.69033401739</v>
      </c>
      <c r="AC155">
        <f t="shared" si="45"/>
        <v>663788.248001887</v>
      </c>
      <c r="AE155">
        <f t="shared" si="46"/>
        <v>33503.378117976565</v>
      </c>
      <c r="AF155">
        <f t="shared" si="47"/>
        <v>63901.501307731007</v>
      </c>
      <c r="AG155">
        <f t="shared" si="48"/>
        <v>110808.9904257163</v>
      </c>
      <c r="AH155">
        <f t="shared" si="49"/>
        <v>162736.46218728099</v>
      </c>
      <c r="AI155">
        <f t="shared" si="50"/>
        <v>326427.77671962988</v>
      </c>
      <c r="AJ155">
        <f t="shared" si="51"/>
        <v>316624.89503846882</v>
      </c>
      <c r="AK155">
        <f t="shared" si="52"/>
        <v>233843.96133451801</v>
      </c>
      <c r="AL155">
        <f t="shared" si="53"/>
        <v>334085.92281240167</v>
      </c>
      <c r="AW155">
        <f t="shared" ref="AW155:BD155" si="141">IF(AW154+AN278/B$74-AW154/B$75&lt;0,0,AW154+AN278/B$74-AW154/B$75)</f>
        <v>842.031790641307</v>
      </c>
      <c r="AX155">
        <f t="shared" si="141"/>
        <v>1606.0200073360922</v>
      </c>
      <c r="AY155">
        <f t="shared" si="141"/>
        <v>1856.6225829280945</v>
      </c>
      <c r="AZ155">
        <f t="shared" si="141"/>
        <v>4908.016409891392</v>
      </c>
      <c r="BA155">
        <f t="shared" si="141"/>
        <v>12306.038112563219</v>
      </c>
      <c r="BB155">
        <f t="shared" si="141"/>
        <v>18308.724119644139</v>
      </c>
      <c r="BC155">
        <f t="shared" si="141"/>
        <v>16156.536390244572</v>
      </c>
      <c r="BD155">
        <f t="shared" si="141"/>
        <v>18569.165154104645</v>
      </c>
      <c r="BF155">
        <f t="shared" si="55"/>
        <v>622.59425751196227</v>
      </c>
      <c r="BG155">
        <f t="shared" si="72"/>
        <v>1187.4834716813111</v>
      </c>
      <c r="BH155">
        <f t="shared" si="73"/>
        <v>1372.7778111770419</v>
      </c>
      <c r="BI155">
        <f t="shared" si="74"/>
        <v>3628.9637357344636</v>
      </c>
      <c r="BJ155">
        <f t="shared" si="75"/>
        <v>9099.0254130071971</v>
      </c>
      <c r="BK155">
        <f t="shared" si="76"/>
        <v>13537.382587516677</v>
      </c>
      <c r="BL155">
        <f t="shared" si="77"/>
        <v>11354.269853054146</v>
      </c>
      <c r="BM155">
        <f t="shared" si="78"/>
        <v>13049.783782098086</v>
      </c>
      <c r="BO155">
        <f t="shared" si="56"/>
        <v>460.34320056430067</v>
      </c>
      <c r="BP155">
        <f t="shared" si="79"/>
        <v>878.01956952755665</v>
      </c>
      <c r="BQ155">
        <f t="shared" si="80"/>
        <v>1015.0253132534756</v>
      </c>
      <c r="BR155">
        <f t="shared" si="81"/>
        <v>2683.2383381044697</v>
      </c>
      <c r="BS155">
        <f t="shared" si="82"/>
        <v>6727.7756421631639</v>
      </c>
      <c r="BT155">
        <f t="shared" si="83"/>
        <v>10009.47560061247</v>
      </c>
      <c r="BU155">
        <f t="shared" si="84"/>
        <v>7979.3985904688416</v>
      </c>
      <c r="BV155">
        <f t="shared" si="85"/>
        <v>9170.9481624224682</v>
      </c>
    </row>
    <row r="156" spans="1:74" hidden="1" x14ac:dyDescent="0.4">
      <c r="A156" s="9">
        <v>58</v>
      </c>
      <c r="B156" s="16">
        <f t="shared" si="108"/>
        <v>6242108.9673260115</v>
      </c>
      <c r="C156" s="16">
        <f t="shared" si="109"/>
        <v>17318697.352581028</v>
      </c>
      <c r="D156" s="16">
        <f t="shared" si="110"/>
        <v>23803501.069803074</v>
      </c>
      <c r="E156" s="16">
        <f t="shared" si="111"/>
        <v>10630030.045446321</v>
      </c>
      <c r="F156" s="16">
        <f t="shared" si="112"/>
        <v>11047465.015267499</v>
      </c>
      <c r="G156" s="16">
        <f t="shared" si="113"/>
        <v>7737108.6266855868</v>
      </c>
      <c r="H156" s="16">
        <f t="shared" si="114"/>
        <v>3349187.5485652783</v>
      </c>
      <c r="I156" s="16">
        <f t="shared" si="115"/>
        <v>4193765.2782034795</v>
      </c>
      <c r="J156" s="16">
        <f t="shared" si="24"/>
        <v>84321863.903878272</v>
      </c>
      <c r="L156">
        <v>58</v>
      </c>
      <c r="M156">
        <f t="shared" si="99"/>
        <v>6242108.9673260115</v>
      </c>
      <c r="N156">
        <f t="shared" si="100"/>
        <v>17318697.352581028</v>
      </c>
      <c r="O156">
        <f t="shared" si="101"/>
        <v>23803501.069803074</v>
      </c>
      <c r="P156">
        <f t="shared" si="102"/>
        <v>10630030.045446321</v>
      </c>
      <c r="Q156">
        <f t="shared" si="103"/>
        <v>11047465.015267499</v>
      </c>
      <c r="R156">
        <f t="shared" si="104"/>
        <v>7737108.6266855868</v>
      </c>
      <c r="S156">
        <f t="shared" si="105"/>
        <v>3349187.5485652783</v>
      </c>
      <c r="T156">
        <f t="shared" si="106"/>
        <v>4193765.2782034795</v>
      </c>
      <c r="V156">
        <f t="shared" si="38"/>
        <v>66338.696967357595</v>
      </c>
      <c r="W156">
        <f t="shared" si="39"/>
        <v>126528.80303846792</v>
      </c>
      <c r="X156">
        <f t="shared" si="40"/>
        <v>219408.44326877638</v>
      </c>
      <c r="Y156">
        <f t="shared" si="41"/>
        <v>322227.95004630677</v>
      </c>
      <c r="Z156">
        <f t="shared" si="42"/>
        <v>646346.56497258437</v>
      </c>
      <c r="AA156">
        <f t="shared" si="43"/>
        <v>653975.54189742357</v>
      </c>
      <c r="AB156">
        <f t="shared" si="44"/>
        <v>502964.87705674686</v>
      </c>
      <c r="AC156">
        <f t="shared" si="45"/>
        <v>804162.22727156105</v>
      </c>
      <c r="AE156">
        <f t="shared" si="46"/>
        <v>40588.472678438768</v>
      </c>
      <c r="AF156">
        <f t="shared" si="47"/>
        <v>77415.009638935589</v>
      </c>
      <c r="AG156">
        <f t="shared" si="48"/>
        <v>134242.21475763232</v>
      </c>
      <c r="AH156">
        <f t="shared" si="49"/>
        <v>197150.99850573399</v>
      </c>
      <c r="AI156">
        <f t="shared" si="50"/>
        <v>395458.77583488269</v>
      </c>
      <c r="AJ156">
        <f t="shared" si="51"/>
        <v>383582.83920862945</v>
      </c>
      <c r="AK156">
        <f t="shared" si="52"/>
        <v>283295.8874252906</v>
      </c>
      <c r="AL156">
        <f t="shared" si="53"/>
        <v>404736.42106729141</v>
      </c>
      <c r="AW156">
        <f t="shared" ref="AW156:BD156" si="142">IF(AW155+AN279/B$74-AW155/B$75&lt;0,0,AW155+AN279/B$74-AW155/B$75)</f>
        <v>1020.0996511022609</v>
      </c>
      <c r="AX156">
        <f t="shared" si="142"/>
        <v>1945.6515387608324</v>
      </c>
      <c r="AY156">
        <f t="shared" si="142"/>
        <v>2249.250052223168</v>
      </c>
      <c r="AZ156">
        <f t="shared" si="142"/>
        <v>5945.9344444955095</v>
      </c>
      <c r="BA156">
        <f t="shared" si="142"/>
        <v>14908.445648490269</v>
      </c>
      <c r="BB156">
        <f t="shared" si="142"/>
        <v>22180.54388622626</v>
      </c>
      <c r="BC156">
        <f t="shared" si="142"/>
        <v>19573.22433771396</v>
      </c>
      <c r="BD156">
        <f t="shared" si="142"/>
        <v>22496.061597687309</v>
      </c>
      <c r="BF156">
        <f t="shared" si="55"/>
        <v>754.25677738956904</v>
      </c>
      <c r="BG156">
        <f t="shared" si="72"/>
        <v>1438.6053930741796</v>
      </c>
      <c r="BH156">
        <f t="shared" si="73"/>
        <v>1663.0846742276733</v>
      </c>
      <c r="BI156">
        <f t="shared" si="74"/>
        <v>4396.3953402286206</v>
      </c>
      <c r="BJ156">
        <f t="shared" si="75"/>
        <v>11023.233032740813</v>
      </c>
      <c r="BK156">
        <f t="shared" si="76"/>
        <v>16400.187506793154</v>
      </c>
      <c r="BL156">
        <f t="shared" si="77"/>
        <v>13755.403121649357</v>
      </c>
      <c r="BM156">
        <f t="shared" si="78"/>
        <v>15809.474468101365</v>
      </c>
      <c r="BO156">
        <f t="shared" si="56"/>
        <v>557.69383473289759</v>
      </c>
      <c r="BP156">
        <f t="shared" si="79"/>
        <v>1063.6979108198093</v>
      </c>
      <c r="BQ156">
        <f t="shared" si="80"/>
        <v>1229.6768120076154</v>
      </c>
      <c r="BR156">
        <f t="shared" si="81"/>
        <v>3250.6735766824663</v>
      </c>
      <c r="BS156">
        <f t="shared" si="82"/>
        <v>8150.5255046695838</v>
      </c>
      <c r="BT156">
        <f t="shared" si="83"/>
        <v>12126.219792754993</v>
      </c>
      <c r="BU156">
        <f t="shared" si="84"/>
        <v>9666.8342217614936</v>
      </c>
      <c r="BV156">
        <f t="shared" si="85"/>
        <v>11110.365972260277</v>
      </c>
    </row>
    <row r="157" spans="1:74" hidden="1" x14ac:dyDescent="0.4">
      <c r="A157" s="9">
        <v>59</v>
      </c>
      <c r="B157" s="16">
        <f t="shared" si="108"/>
        <v>7562152.9382495098</v>
      </c>
      <c r="C157" s="16">
        <f t="shared" si="109"/>
        <v>20981152.164598942</v>
      </c>
      <c r="D157" s="16">
        <f t="shared" si="110"/>
        <v>28837323.490805276</v>
      </c>
      <c r="E157" s="16">
        <f t="shared" si="111"/>
        <v>12878005.392508889</v>
      </c>
      <c r="F157" s="16">
        <f t="shared" si="112"/>
        <v>13383717.019794622</v>
      </c>
      <c r="G157" s="16">
        <f t="shared" si="113"/>
        <v>9373306.2080635466</v>
      </c>
      <c r="H157" s="16">
        <f t="shared" si="114"/>
        <v>4057453.7538041691</v>
      </c>
      <c r="I157" s="16">
        <f t="shared" si="115"/>
        <v>5080637.7438939167</v>
      </c>
      <c r="J157" s="16">
        <f t="shared" si="24"/>
        <v>102153748.71171887</v>
      </c>
      <c r="L157">
        <v>59</v>
      </c>
      <c r="M157">
        <f t="shared" si="99"/>
        <v>7562152.9382495098</v>
      </c>
      <c r="N157">
        <f t="shared" si="100"/>
        <v>20981152.164598942</v>
      </c>
      <c r="O157">
        <f t="shared" si="101"/>
        <v>28837323.490805276</v>
      </c>
      <c r="P157">
        <f t="shared" si="102"/>
        <v>12878005.392508889</v>
      </c>
      <c r="Q157">
        <f t="shared" si="103"/>
        <v>13383717.019794622</v>
      </c>
      <c r="R157">
        <f t="shared" si="104"/>
        <v>9373306.2080635466</v>
      </c>
      <c r="S157">
        <f t="shared" si="105"/>
        <v>4057453.7538041691</v>
      </c>
      <c r="T157">
        <f t="shared" si="106"/>
        <v>5080637.7438939167</v>
      </c>
      <c r="V157">
        <f t="shared" si="38"/>
        <v>80367.608899055995</v>
      </c>
      <c r="W157">
        <f t="shared" si="39"/>
        <v>153286.35957478808</v>
      </c>
      <c r="X157">
        <f t="shared" si="40"/>
        <v>265807.63210426545</v>
      </c>
      <c r="Y157">
        <f t="shared" si="41"/>
        <v>390370.79486817145</v>
      </c>
      <c r="Z157">
        <f t="shared" si="42"/>
        <v>783032.08114752383</v>
      </c>
      <c r="AA157">
        <f t="shared" si="43"/>
        <v>792274.38860642095</v>
      </c>
      <c r="AB157">
        <f t="shared" si="44"/>
        <v>609328.88912712026</v>
      </c>
      <c r="AC157">
        <f t="shared" si="45"/>
        <v>974221.65836083528</v>
      </c>
      <c r="AE157">
        <f t="shared" si="46"/>
        <v>49171.880774745041</v>
      </c>
      <c r="AF157">
        <f t="shared" si="47"/>
        <v>93786.27410544637</v>
      </c>
      <c r="AG157">
        <f t="shared" si="48"/>
        <v>162630.95759468037</v>
      </c>
      <c r="AH157">
        <f t="shared" si="49"/>
        <v>238843.3156859249</v>
      </c>
      <c r="AI157">
        <f t="shared" si="50"/>
        <v>479088.03888078325</v>
      </c>
      <c r="AJ157">
        <f t="shared" si="51"/>
        <v>464700.65001526766</v>
      </c>
      <c r="AK157">
        <f t="shared" si="52"/>
        <v>343205.61187023326</v>
      </c>
      <c r="AL157">
        <f t="shared" si="53"/>
        <v>490327.6652539206</v>
      </c>
      <c r="AW157">
        <f t="shared" ref="AW157:BD157" si="143">IF(AW156+AN280/B$74-AW156/B$75&lt;0,0,AW156+AN280/B$74-AW156/B$75)</f>
        <v>1235.8242405378028</v>
      </c>
      <c r="AX157">
        <f t="shared" si="143"/>
        <v>2357.106320585608</v>
      </c>
      <c r="AY157">
        <f t="shared" si="143"/>
        <v>2724.9080367440083</v>
      </c>
      <c r="AZ157">
        <f t="shared" si="143"/>
        <v>7203.3451939879196</v>
      </c>
      <c r="BA157">
        <f t="shared" si="143"/>
        <v>18061.194807033258</v>
      </c>
      <c r="BB157">
        <f t="shared" si="143"/>
        <v>26871.153002271778</v>
      </c>
      <c r="BC157">
        <f t="shared" si="143"/>
        <v>23712.4530712659</v>
      </c>
      <c r="BD157">
        <f t="shared" si="143"/>
        <v>27253.394648122805</v>
      </c>
      <c r="BF157">
        <f t="shared" si="55"/>
        <v>913.76250161718417</v>
      </c>
      <c r="BG157">
        <f t="shared" si="72"/>
        <v>1742.8330804861716</v>
      </c>
      <c r="BH157">
        <f t="shared" si="73"/>
        <v>2014.7839010249704</v>
      </c>
      <c r="BI157">
        <f t="shared" si="74"/>
        <v>5326.1188027887538</v>
      </c>
      <c r="BJ157">
        <f t="shared" si="75"/>
        <v>13354.360602190487</v>
      </c>
      <c r="BK157">
        <f t="shared" si="76"/>
        <v>19868.401334453018</v>
      </c>
      <c r="BL157">
        <f t="shared" si="77"/>
        <v>16664.313729681657</v>
      </c>
      <c r="BM157">
        <f t="shared" si="78"/>
        <v>19152.768032894339</v>
      </c>
      <c r="BO157">
        <f t="shared" si="56"/>
        <v>675.63160032690041</v>
      </c>
      <c r="BP157">
        <f t="shared" si="79"/>
        <v>1288.6424001724313</v>
      </c>
      <c r="BQ157">
        <f t="shared" si="80"/>
        <v>1489.72152933965</v>
      </c>
      <c r="BR157">
        <f t="shared" si="81"/>
        <v>3938.1066348101594</v>
      </c>
      <c r="BS157">
        <f t="shared" si="82"/>
        <v>9874.1500215123197</v>
      </c>
      <c r="BT157">
        <f t="shared" si="83"/>
        <v>14690.600421177889</v>
      </c>
      <c r="BU157">
        <f t="shared" si="84"/>
        <v>11711.118671705426</v>
      </c>
      <c r="BV157">
        <f t="shared" si="85"/>
        <v>13459.920220180822</v>
      </c>
    </row>
    <row r="158" spans="1:74" hidden="1" x14ac:dyDescent="0.4">
      <c r="A158" s="9">
        <v>60</v>
      </c>
      <c r="B158" s="16">
        <f t="shared" si="108"/>
        <v>9161351.9342282545</v>
      </c>
      <c r="C158" s="16">
        <f t="shared" si="109"/>
        <v>25418121.074126285</v>
      </c>
      <c r="D158" s="16">
        <f t="shared" si="110"/>
        <v>34935668.651209444</v>
      </c>
      <c r="E158" s="16">
        <f t="shared" si="111"/>
        <v>15601369.15704501</v>
      </c>
      <c r="F158" s="16">
        <f t="shared" si="112"/>
        <v>16214025.66275545</v>
      </c>
      <c r="G158" s="16">
        <f t="shared" si="113"/>
        <v>11355517.094214495</v>
      </c>
      <c r="H158" s="16">
        <f t="shared" si="114"/>
        <v>4915499.8713977411</v>
      </c>
      <c r="I158" s="16">
        <f t="shared" si="115"/>
        <v>6155060.7085328251</v>
      </c>
      <c r="J158" s="16">
        <f t="shared" si="24"/>
        <v>123756614.15350951</v>
      </c>
      <c r="L158">
        <v>60</v>
      </c>
      <c r="M158">
        <f t="shared" si="99"/>
        <v>9161351.9342282545</v>
      </c>
      <c r="N158">
        <f t="shared" si="100"/>
        <v>25418121.074126285</v>
      </c>
      <c r="O158">
        <f t="shared" si="101"/>
        <v>34935668.651209444</v>
      </c>
      <c r="P158">
        <f t="shared" si="102"/>
        <v>15601369.15704501</v>
      </c>
      <c r="Q158">
        <f t="shared" si="103"/>
        <v>16214025.66275545</v>
      </c>
      <c r="R158">
        <f t="shared" si="104"/>
        <v>11355517.094214495</v>
      </c>
      <c r="S158">
        <f t="shared" si="105"/>
        <v>4915499.8713977411</v>
      </c>
      <c r="T158">
        <f t="shared" si="106"/>
        <v>6155060.7085328251</v>
      </c>
      <c r="V158">
        <f t="shared" si="38"/>
        <v>97363.271445168662</v>
      </c>
      <c r="W158">
        <f t="shared" si="39"/>
        <v>185702.44456155674</v>
      </c>
      <c r="X158">
        <f t="shared" si="40"/>
        <v>322019.04462867638</v>
      </c>
      <c r="Y158">
        <f t="shared" si="41"/>
        <v>472924.08204846404</v>
      </c>
      <c r="Z158">
        <f t="shared" si="42"/>
        <v>948623.03496921877</v>
      </c>
      <c r="AA158">
        <f t="shared" si="43"/>
        <v>959819.85048018093</v>
      </c>
      <c r="AB158">
        <f t="shared" si="44"/>
        <v>738186.12802060996</v>
      </c>
      <c r="AC158">
        <f t="shared" si="45"/>
        <v>1180244.2435503441</v>
      </c>
      <c r="AE158">
        <f t="shared" si="46"/>
        <v>59570.456816182028</v>
      </c>
      <c r="AF158">
        <f t="shared" si="47"/>
        <v>113619.63592856025</v>
      </c>
      <c r="AG158">
        <f t="shared" si="48"/>
        <v>197023.18243120873</v>
      </c>
      <c r="AH158">
        <f t="shared" si="49"/>
        <v>289352.47541334043</v>
      </c>
      <c r="AI158">
        <f t="shared" si="50"/>
        <v>580402.71963636344</v>
      </c>
      <c r="AJ158">
        <f t="shared" si="51"/>
        <v>562972.77159261366</v>
      </c>
      <c r="AK158">
        <f t="shared" si="52"/>
        <v>415784.68748574785</v>
      </c>
      <c r="AL158">
        <f t="shared" si="53"/>
        <v>594019.23520540225</v>
      </c>
      <c r="AW158">
        <f t="shared" ref="AW158:BD158" si="144">IF(AW157+AN281/B$74-AW157/B$75&lt;0,0,AW157+AN281/B$74-AW157/B$75)</f>
        <v>1497.168979373484</v>
      </c>
      <c r="AX158">
        <f t="shared" si="144"/>
        <v>2855.5731053877107</v>
      </c>
      <c r="AY158">
        <f t="shared" si="144"/>
        <v>3301.1553345832262</v>
      </c>
      <c r="AZ158">
        <f t="shared" si="144"/>
        <v>8726.665668464766</v>
      </c>
      <c r="BA158">
        <f t="shared" si="144"/>
        <v>21880.66855181945</v>
      </c>
      <c r="BB158">
        <f t="shared" si="144"/>
        <v>32553.704155362706</v>
      </c>
      <c r="BC158">
        <f t="shared" si="144"/>
        <v>28727.021206681064</v>
      </c>
      <c r="BD158">
        <f t="shared" si="144"/>
        <v>33016.780090954519</v>
      </c>
      <c r="BF158">
        <f t="shared" si="55"/>
        <v>1106.9995449695552</v>
      </c>
      <c r="BG158">
        <f t="shared" si="72"/>
        <v>2111.3970245458336</v>
      </c>
      <c r="BH158">
        <f t="shared" si="73"/>
        <v>2440.858382456393</v>
      </c>
      <c r="BI158">
        <f t="shared" si="74"/>
        <v>6452.4546375082518</v>
      </c>
      <c r="BJ158">
        <f t="shared" si="75"/>
        <v>16178.46112509615</v>
      </c>
      <c r="BK158">
        <f t="shared" si="76"/>
        <v>24070.052335144272</v>
      </c>
      <c r="BL158">
        <f t="shared" si="77"/>
        <v>20188.38340047378</v>
      </c>
      <c r="BM158">
        <f t="shared" si="78"/>
        <v>23203.081340508572</v>
      </c>
      <c r="BO158">
        <f t="shared" si="56"/>
        <v>818.51014110107053</v>
      </c>
      <c r="BP158">
        <f t="shared" si="79"/>
        <v>1561.1568083606753</v>
      </c>
      <c r="BQ158">
        <f t="shared" si="80"/>
        <v>1804.7589523508423</v>
      </c>
      <c r="BR158">
        <f t="shared" si="81"/>
        <v>4770.9139355973166</v>
      </c>
      <c r="BS158">
        <f t="shared" si="82"/>
        <v>11962.276369919222</v>
      </c>
      <c r="BT158">
        <f t="shared" si="83"/>
        <v>17797.280969142965</v>
      </c>
      <c r="BU158">
        <f t="shared" si="84"/>
        <v>14187.716200693541</v>
      </c>
      <c r="BV158">
        <f t="shared" si="85"/>
        <v>16306.34412653758</v>
      </c>
    </row>
    <row r="159" spans="1:74" hidden="1" x14ac:dyDescent="0.4">
      <c r="A159" s="9"/>
      <c r="B159" s="9"/>
      <c r="C159" s="9"/>
      <c r="D159" s="9"/>
      <c r="E159" s="9"/>
      <c r="F159" s="9"/>
      <c r="G159" s="9"/>
      <c r="H159" s="9"/>
      <c r="I159" s="9"/>
      <c r="J159" s="9"/>
      <c r="AM159" t="s">
        <v>52</v>
      </c>
    </row>
    <row r="160" spans="1:74" hidden="1" x14ac:dyDescent="0.4">
      <c r="A160" s="9"/>
      <c r="B160" s="9"/>
      <c r="C160" s="9"/>
      <c r="D160" s="9"/>
      <c r="E160" s="9"/>
      <c r="F160" s="9"/>
      <c r="G160" s="9"/>
      <c r="H160" s="9"/>
      <c r="I160" s="9"/>
      <c r="J160" s="9"/>
      <c r="AM160">
        <v>0</v>
      </c>
      <c r="AN160">
        <v>0</v>
      </c>
      <c r="AO160">
        <v>0</v>
      </c>
      <c r="AP160">
        <v>0</v>
      </c>
      <c r="AQ160">
        <v>0</v>
      </c>
      <c r="AR160">
        <v>0</v>
      </c>
      <c r="AS160">
        <f>2*($B$27-$B$28*2/3)/9-6*$B$28/18</f>
        <v>11.074074074074074</v>
      </c>
      <c r="AT160">
        <v>0</v>
      </c>
      <c r="AU160">
        <v>0</v>
      </c>
    </row>
    <row r="161" spans="1:47" hidden="1" x14ac:dyDescent="0.4">
      <c r="A161" s="9" t="s">
        <v>51</v>
      </c>
      <c r="B161" s="9"/>
      <c r="C161" s="9"/>
      <c r="D161" s="9"/>
      <c r="E161" s="9"/>
      <c r="F161" s="9"/>
      <c r="G161" s="9"/>
      <c r="H161" s="9"/>
      <c r="I161" s="9"/>
      <c r="J161" s="9"/>
      <c r="AM161">
        <v>1</v>
      </c>
      <c r="AN161">
        <f>IF(AN160+AE98/B$74*(1-B$68)-AN160/B$74&lt;0,0,AN160+AE98/B$74*(1-B$68)-AN160/B$74)</f>
        <v>0</v>
      </c>
      <c r="AO161">
        <f t="shared" ref="AO161:AU161" si="145">IF(AO160+AF98/C$74*(1-C$68)-AO160/C$74&lt;0,0,AO160+AF98/C$74*(1-C$68)-AO160/C$74)</f>
        <v>0</v>
      </c>
      <c r="AP161">
        <f t="shared" si="145"/>
        <v>0</v>
      </c>
      <c r="AQ161">
        <f t="shared" si="145"/>
        <v>0</v>
      </c>
      <c r="AR161">
        <f t="shared" si="145"/>
        <v>0</v>
      </c>
      <c r="AS161">
        <f t="shared" si="145"/>
        <v>11.516296296296296</v>
      </c>
      <c r="AT161">
        <f t="shared" si="145"/>
        <v>0</v>
      </c>
      <c r="AU161">
        <f t="shared" si="145"/>
        <v>0</v>
      </c>
    </row>
    <row r="162" spans="1:47" hidden="1" x14ac:dyDescent="0.4">
      <c r="A162" s="9"/>
      <c r="B162" s="9" t="s">
        <v>25</v>
      </c>
      <c r="C162" s="9" t="s">
        <v>0</v>
      </c>
      <c r="D162" s="9" t="s">
        <v>1</v>
      </c>
      <c r="E162" s="9" t="s">
        <v>2</v>
      </c>
      <c r="F162" s="9" t="s">
        <v>3</v>
      </c>
      <c r="G162" s="9" t="s">
        <v>4</v>
      </c>
      <c r="H162" s="9" t="s">
        <v>5</v>
      </c>
      <c r="I162" s="9" t="s">
        <v>17</v>
      </c>
      <c r="J162" s="9" t="s">
        <v>47</v>
      </c>
      <c r="AM162">
        <v>2</v>
      </c>
      <c r="AN162">
        <f t="shared" ref="AN162:AU162" si="146">IF(AN161+AE99/B$74*(1-B$68)-AN161/B$74&lt;0,0,AN161+AE99/B$74*(1-B$68)-AN161/B$74)</f>
        <v>0</v>
      </c>
      <c r="AO162">
        <f t="shared" si="146"/>
        <v>0</v>
      </c>
      <c r="AP162">
        <f t="shared" si="146"/>
        <v>0</v>
      </c>
      <c r="AQ162">
        <f t="shared" si="146"/>
        <v>0</v>
      </c>
      <c r="AR162">
        <f t="shared" si="146"/>
        <v>0</v>
      </c>
      <c r="AS162">
        <f t="shared" si="146"/>
        <v>12.202296296296298</v>
      </c>
      <c r="AT162">
        <f t="shared" si="146"/>
        <v>0</v>
      </c>
      <c r="AU162">
        <f t="shared" si="146"/>
        <v>0</v>
      </c>
    </row>
    <row r="163" spans="1:47" hidden="1" x14ac:dyDescent="0.4">
      <c r="A163" s="9">
        <v>0</v>
      </c>
      <c r="B163" s="16">
        <f>V98+AE98+AN160+AW98+BF98+BO98+AN222</f>
        <v>0</v>
      </c>
      <c r="C163" s="16">
        <f t="shared" ref="C163:I163" si="147">W98+AF98+AO160+AX98+BG98+BP98+AO222</f>
        <v>0</v>
      </c>
      <c r="D163" s="16">
        <f t="shared" si="147"/>
        <v>0</v>
      </c>
      <c r="E163" s="16">
        <f t="shared" si="147"/>
        <v>0</v>
      </c>
      <c r="F163" s="16">
        <f t="shared" si="147"/>
        <v>0</v>
      </c>
      <c r="G163" s="16">
        <f t="shared" si="147"/>
        <v>52.000000000000007</v>
      </c>
      <c r="H163" s="16">
        <f t="shared" si="147"/>
        <v>0</v>
      </c>
      <c r="I163" s="16">
        <f t="shared" si="147"/>
        <v>0</v>
      </c>
      <c r="J163" s="16">
        <f>SUM(B163:I163)</f>
        <v>52.000000000000007</v>
      </c>
      <c r="AM163">
        <v>3</v>
      </c>
      <c r="AN163">
        <f t="shared" ref="AN163:AU163" si="148">IF(AN162+AE100/B$74*(1-B$68)-AN162/B$74&lt;0,0,AN162+AE100/B$74*(1-B$68)-AN162/B$74)</f>
        <v>5.3185285714285713E-2</v>
      </c>
      <c r="AO163">
        <f t="shared" si="148"/>
        <v>0.10144110222723826</v>
      </c>
      <c r="AP163">
        <f t="shared" si="148"/>
        <v>0.18241987890054437</v>
      </c>
      <c r="AQ163">
        <f t="shared" si="148"/>
        <v>0.25259685032471857</v>
      </c>
      <c r="AR163">
        <f t="shared" si="148"/>
        <v>0.48940276783305731</v>
      </c>
      <c r="AS163">
        <f t="shared" si="148"/>
        <v>12.819144831355747</v>
      </c>
      <c r="AT163">
        <f t="shared" si="148"/>
        <v>0.18126387319672177</v>
      </c>
      <c r="AU163">
        <f t="shared" si="148"/>
        <v>0.14652395840322316</v>
      </c>
    </row>
    <row r="164" spans="1:47" hidden="1" x14ac:dyDescent="0.4">
      <c r="A164" s="9">
        <v>1</v>
      </c>
      <c r="B164" s="16">
        <f>V99+AE99+AN161+AW99+BF99+BO99+AN223</f>
        <v>0.53185285714285713</v>
      </c>
      <c r="C164" s="16">
        <f>W99+AF99+AO161+AX99+BG99+BP99+AO223</f>
        <v>1.0144110222723826</v>
      </c>
      <c r="D164" s="16">
        <f t="shared" ref="D164:D223" si="149">X99+AG99+AP161+AY99+BH99+BQ99+AP223</f>
        <v>1.7590488322552491</v>
      </c>
      <c r="E164" s="16">
        <f t="shared" ref="E164:E223" si="150">Y99+AH99+AQ161+AZ99+BI99+BR99+AQ223</f>
        <v>2.5833768783209856</v>
      </c>
      <c r="F164" s="16">
        <f t="shared" ref="F164:F223" si="151">Z99+AI99+AR161+BA99+BJ99+BS99+AR223</f>
        <v>5.1819116594088417</v>
      </c>
      <c r="G164" s="16">
        <f t="shared" ref="G164:G223" si="152">AA99+AJ99+AS161+BB99+BK99+BT99+AS223</f>
        <v>53.500061979015193</v>
      </c>
      <c r="H164" s="16">
        <f t="shared" ref="H164:H223" si="153">AB99+AK99+AT161+BC99+BL99+BU99+AT223</f>
        <v>3.5838118720266889</v>
      </c>
      <c r="I164" s="16">
        <f t="shared" ref="I164:I223" si="154">AC99+AL99+AU161+BD99+BM99+BV99+AU223</f>
        <v>5.0383676924617093</v>
      </c>
      <c r="J164" s="16">
        <f t="shared" ref="J164:J223" si="155">SUM(B164:I164)</f>
        <v>73.192842792903903</v>
      </c>
      <c r="AM164">
        <v>4</v>
      </c>
      <c r="AN164">
        <f t="shared" ref="AN164:AU164" si="156">IF(AN163+AE101/B$74*(1-B$68)-AN163/B$74&lt;0,0,AN163+AE101/B$74*(1-B$68)-AN163/B$74)</f>
        <v>0.1708031641213929</v>
      </c>
      <c r="AO164">
        <f t="shared" si="156"/>
        <v>0.32577546589582451</v>
      </c>
      <c r="AP164">
        <f t="shared" si="156"/>
        <v>0.58583670457720605</v>
      </c>
      <c r="AQ164">
        <f t="shared" si="156"/>
        <v>0.81120822616867394</v>
      </c>
      <c r="AR164">
        <f t="shared" si="156"/>
        <v>1.5717042816073601</v>
      </c>
      <c r="AS164">
        <f t="shared" si="156"/>
        <v>13.326490707134754</v>
      </c>
      <c r="AT164">
        <f t="shared" si="156"/>
        <v>0.6150812901288889</v>
      </c>
      <c r="AU164">
        <f t="shared" si="156"/>
        <v>0.52288787307765561</v>
      </c>
    </row>
    <row r="165" spans="1:47" hidden="1" x14ac:dyDescent="0.4">
      <c r="A165" s="9">
        <v>2</v>
      </c>
      <c r="B165" s="16">
        <f t="shared" ref="B165:B223" si="157">V100+AE100+AN162+AW100+BF100+BO100+AN224</f>
        <v>1.1761787840710718</v>
      </c>
      <c r="C165" s="16">
        <f t="shared" ref="C165:C223" si="158">W100+AF100+AO162+AX100+BG100+BP100+AO224</f>
        <v>2.243343636685863</v>
      </c>
      <c r="D165" s="16">
        <f t="shared" si="149"/>
        <v>3.8900908190249517</v>
      </c>
      <c r="E165" s="16">
        <f t="shared" si="150"/>
        <v>5.7130708893131796</v>
      </c>
      <c r="F165" s="16">
        <f t="shared" si="151"/>
        <v>11.459663087022033</v>
      </c>
      <c r="G165" s="16">
        <f t="shared" si="152"/>
        <v>55.888392593362916</v>
      </c>
      <c r="H165" s="16">
        <f t="shared" si="153"/>
        <v>7.9255069017098609</v>
      </c>
      <c r="I165" s="16">
        <f t="shared" si="154"/>
        <v>11.142219331221604</v>
      </c>
      <c r="J165" s="16">
        <f t="shared" si="155"/>
        <v>99.438466042411477</v>
      </c>
      <c r="AM165">
        <v>5</v>
      </c>
      <c r="AN165">
        <f t="shared" ref="AN165:AU165" si="159">IF(AN164+AE102/B$74*(1-B$68)-AN164/B$74&lt;0,0,AN164+AE102/B$74*(1-B$68)-AN164/B$74)</f>
        <v>0.34875102701931271</v>
      </c>
      <c r="AO165">
        <f t="shared" si="159"/>
        <v>0.66517812414830901</v>
      </c>
      <c r="AP165">
        <f t="shared" si="159"/>
        <v>1.1961789668117779</v>
      </c>
      <c r="AQ165">
        <f t="shared" si="159"/>
        <v>1.6563493039377826</v>
      </c>
      <c r="AR165">
        <f t="shared" si="159"/>
        <v>3.2091529755950523</v>
      </c>
      <c r="AS165">
        <f t="shared" si="159"/>
        <v>13.803678061713052</v>
      </c>
      <c r="AT165">
        <f t="shared" si="159"/>
        <v>1.3204056513790738</v>
      </c>
      <c r="AU165">
        <f t="shared" si="159"/>
        <v>1.1762017845730386</v>
      </c>
    </row>
    <row r="166" spans="1:47" hidden="1" x14ac:dyDescent="0.4">
      <c r="A166" s="9">
        <v>3</v>
      </c>
      <c r="B166" s="16">
        <f t="shared" si="157"/>
        <v>1.9567629146934837</v>
      </c>
      <c r="C166" s="16">
        <f t="shared" si="158"/>
        <v>3.7321635899489731</v>
      </c>
      <c r="D166" s="16">
        <f t="shared" si="149"/>
        <v>6.4717928537279805</v>
      </c>
      <c r="E166" s="16">
        <f t="shared" si="150"/>
        <v>9.5046139214728758</v>
      </c>
      <c r="F166" s="16">
        <f t="shared" si="151"/>
        <v>19.064995940456935</v>
      </c>
      <c r="G166" s="16">
        <f t="shared" si="152"/>
        <v>59.311989298313179</v>
      </c>
      <c r="H166" s="16">
        <f t="shared" si="153"/>
        <v>13.185357698541859</v>
      </c>
      <c r="I166" s="16">
        <f t="shared" si="154"/>
        <v>18.536877105749443</v>
      </c>
      <c r="J166" s="16">
        <f t="shared" si="155"/>
        <v>131.76455332290473</v>
      </c>
      <c r="AM166">
        <v>6</v>
      </c>
      <c r="AN166">
        <f t="shared" ref="AN166:AU166" si="160">IF(AN165+AE103/B$74*(1-B$68)-AN165/B$74&lt;0,0,AN165+AE103/B$74*(1-B$68)-AN165/B$74)</f>
        <v>0.58008884569825225</v>
      </c>
      <c r="AO166">
        <f t="shared" si="160"/>
        <v>1.1064122549510185</v>
      </c>
      <c r="AP166">
        <f t="shared" si="160"/>
        <v>1.9896431045289711</v>
      </c>
      <c r="AQ166">
        <f t="shared" si="160"/>
        <v>2.7550592868681765</v>
      </c>
      <c r="AR166">
        <f t="shared" si="160"/>
        <v>5.3378877796937836</v>
      </c>
      <c r="AS166">
        <f t="shared" si="160"/>
        <v>14.372383538929114</v>
      </c>
      <c r="AT166">
        <f t="shared" si="160"/>
        <v>2.2969106641630752</v>
      </c>
      <c r="AU166">
        <f t="shared" si="160"/>
        <v>2.1356645570276256</v>
      </c>
    </row>
    <row r="167" spans="1:47" hidden="1" x14ac:dyDescent="0.4">
      <c r="A167" s="9">
        <v>4</v>
      </c>
      <c r="B167" s="16">
        <f t="shared" si="157"/>
        <v>2.8846918925908644</v>
      </c>
      <c r="C167" s="16">
        <f t="shared" si="158"/>
        <v>5.5020166055401116</v>
      </c>
      <c r="D167" s="16">
        <f t="shared" si="149"/>
        <v>9.5386512088639641</v>
      </c>
      <c r="E167" s="16">
        <f t="shared" si="150"/>
        <v>14.013770907832452</v>
      </c>
      <c r="F167" s="16">
        <f t="shared" si="151"/>
        <v>28.11552496482625</v>
      </c>
      <c r="G167" s="16">
        <f t="shared" si="152"/>
        <v>64.079880268069644</v>
      </c>
      <c r="H167" s="16">
        <f t="shared" si="153"/>
        <v>19.508094765681236</v>
      </c>
      <c r="I167" s="16">
        <f t="shared" si="154"/>
        <v>27.463915007035812</v>
      </c>
      <c r="J167" s="16">
        <f t="shared" si="155"/>
        <v>171.10654562044033</v>
      </c>
      <c r="AM167">
        <v>7</v>
      </c>
      <c r="AN167">
        <f t="shared" ref="AN167:AU167" si="161">IF(AN166+AE104/B$74*(1-B$68)-AN166/B$74&lt;0,0,AN166+AE104/B$74*(1-B$68)-AN166/B$74)</f>
        <v>0.86034860636702304</v>
      </c>
      <c r="AO167">
        <f t="shared" si="161"/>
        <v>1.6409559478233078</v>
      </c>
      <c r="AP167">
        <f t="shared" si="161"/>
        <v>2.9509043051651536</v>
      </c>
      <c r="AQ167">
        <f t="shared" si="161"/>
        <v>4.0861179033056896</v>
      </c>
      <c r="AR167">
        <f t="shared" si="161"/>
        <v>7.9167947224966708</v>
      </c>
      <c r="AS167">
        <f t="shared" si="161"/>
        <v>15.161373915492341</v>
      </c>
      <c r="AT167">
        <f t="shared" si="161"/>
        <v>3.5433096324615621</v>
      </c>
      <c r="AU167">
        <f t="shared" si="161"/>
        <v>3.4249442640417049</v>
      </c>
    </row>
    <row r="168" spans="1:47" hidden="1" x14ac:dyDescent="0.4">
      <c r="A168" s="9">
        <v>5</v>
      </c>
      <c r="B168" s="16">
        <f t="shared" si="157"/>
        <v>3.9733968985978487</v>
      </c>
      <c r="C168" s="16">
        <f t="shared" si="158"/>
        <v>7.5785201784069995</v>
      </c>
      <c r="D168" s="16">
        <f t="shared" si="149"/>
        <v>13.132457222874329</v>
      </c>
      <c r="E168" s="16">
        <f t="shared" si="150"/>
        <v>19.308099616830336</v>
      </c>
      <c r="F168" s="16">
        <f t="shared" si="151"/>
        <v>38.753737369980186</v>
      </c>
      <c r="G168" s="16">
        <f t="shared" si="152"/>
        <v>70.474411509143891</v>
      </c>
      <c r="H168" s="16">
        <f t="shared" si="153"/>
        <v>27.060067058560236</v>
      </c>
      <c r="I168" s="16">
        <f t="shared" si="154"/>
        <v>38.204780084478813</v>
      </c>
      <c r="J168" s="16">
        <f t="shared" si="155"/>
        <v>218.48546993887265</v>
      </c>
      <c r="AM168">
        <v>8</v>
      </c>
      <c r="AN168">
        <f t="shared" ref="AN168:AU168" si="162">IF(AN167+AE105/B$74*(1-B$68)-AN167/B$74&lt;0,0,AN167+AE105/B$74*(1-B$68)-AN167/B$74)</f>
        <v>1.1893702940539492</v>
      </c>
      <c r="AO168">
        <f t="shared" si="162"/>
        <v>2.2685040037823825</v>
      </c>
      <c r="AP168">
        <f t="shared" si="162"/>
        <v>4.0794137343695596</v>
      </c>
      <c r="AQ168">
        <f t="shared" si="162"/>
        <v>5.6487651821924008</v>
      </c>
      <c r="AR168">
        <f t="shared" si="162"/>
        <v>10.944401370999341</v>
      </c>
      <c r="AS168">
        <f t="shared" si="162"/>
        <v>16.293919104430664</v>
      </c>
      <c r="AT168">
        <f t="shared" si="162"/>
        <v>5.0671198381600222</v>
      </c>
      <c r="AU168">
        <f t="shared" si="162"/>
        <v>5.0706373636344582</v>
      </c>
    </row>
    <row r="169" spans="1:47" hidden="1" x14ac:dyDescent="0.4">
      <c r="A169" s="9">
        <v>6</v>
      </c>
      <c r="B169" s="16">
        <f t="shared" si="157"/>
        <v>5.2450589357469557</v>
      </c>
      <c r="C169" s="16">
        <f t="shared" si="158"/>
        <v>10.003980472104193</v>
      </c>
      <c r="D169" s="16">
        <f t="shared" si="149"/>
        <v>17.324108892606787</v>
      </c>
      <c r="E169" s="16">
        <f t="shared" si="150"/>
        <v>25.497510847502465</v>
      </c>
      <c r="F169" s="16">
        <f t="shared" si="151"/>
        <v>51.206630796302541</v>
      </c>
      <c r="G169" s="16">
        <f t="shared" si="152"/>
        <v>78.813160650553769</v>
      </c>
      <c r="H169" s="16">
        <f t="shared" si="153"/>
        <v>36.052198867378181</v>
      </c>
      <c r="I169" s="16">
        <f t="shared" si="154"/>
        <v>51.100758518347021</v>
      </c>
      <c r="J169" s="16">
        <f t="shared" si="155"/>
        <v>275.24340798054197</v>
      </c>
      <c r="AM169">
        <v>9</v>
      </c>
      <c r="AN169">
        <f t="shared" ref="AN169:AU169" si="163">IF(AN168+AE106/B$74*(1-B$68)-AN168/B$74&lt;0,0,AN168+AE106/B$74*(1-B$68)-AN168/B$74)</f>
        <v>1.5716292705310548</v>
      </c>
      <c r="AO169">
        <f t="shared" si="163"/>
        <v>2.9975923482241984</v>
      </c>
      <c r="AP169">
        <f t="shared" si="163"/>
        <v>5.3905214074993397</v>
      </c>
      <c r="AQ169">
        <f t="shared" si="163"/>
        <v>7.4642562934967431</v>
      </c>
      <c r="AR169">
        <f t="shared" si="163"/>
        <v>14.461889311591099</v>
      </c>
      <c r="AS169">
        <f t="shared" si="163"/>
        <v>17.886796760969787</v>
      </c>
      <c r="AT169">
        <f t="shared" si="163"/>
        <v>6.889706875586624</v>
      </c>
      <c r="AU169">
        <f t="shared" si="163"/>
        <v>7.1082283147928056</v>
      </c>
    </row>
    <row r="170" spans="1:47" hidden="1" x14ac:dyDescent="0.4">
      <c r="A170" s="9">
        <v>7</v>
      </c>
      <c r="B170" s="16">
        <f t="shared" si="157"/>
        <v>6.7326903156551685</v>
      </c>
      <c r="C170" s="16">
        <f t="shared" si="158"/>
        <v>12.841362369352936</v>
      </c>
      <c r="D170" s="16">
        <f t="shared" si="149"/>
        <v>22.221080113710297</v>
      </c>
      <c r="E170" s="16">
        <f t="shared" si="150"/>
        <v>32.743863433592409</v>
      </c>
      <c r="F170" s="16">
        <f t="shared" si="151"/>
        <v>65.803408791952577</v>
      </c>
      <c r="G170" s="16">
        <f t="shared" si="152"/>
        <v>89.496810247431469</v>
      </c>
      <c r="H170" s="16">
        <f t="shared" si="153"/>
        <v>46.752859597017668</v>
      </c>
      <c r="I170" s="16">
        <f t="shared" si="154"/>
        <v>66.569330760656086</v>
      </c>
      <c r="J170" s="16">
        <f t="shared" si="155"/>
        <v>343.16140562936863</v>
      </c>
      <c r="AM170">
        <v>10</v>
      </c>
      <c r="AN170">
        <f t="shared" ref="AN170:AU170" si="164">IF(AN169+AE107/B$74*(1-B$68)-AN169/B$74&lt;0,0,AN169+AE107/B$74*(1-B$68)-AN169/B$74)</f>
        <v>2.0160492321994541</v>
      </c>
      <c r="AO170">
        <f t="shared" si="164"/>
        <v>3.8452412826609672</v>
      </c>
      <c r="AP170">
        <f t="shared" si="164"/>
        <v>6.9148346550402495</v>
      </c>
      <c r="AQ170">
        <f t="shared" si="164"/>
        <v>9.5749732151267555</v>
      </c>
      <c r="AR170">
        <f t="shared" si="164"/>
        <v>18.551373017464179</v>
      </c>
      <c r="AS170">
        <f t="shared" si="164"/>
        <v>20.054818367926146</v>
      </c>
      <c r="AT170">
        <f t="shared" si="164"/>
        <v>9.0489560365447286</v>
      </c>
      <c r="AU170">
        <f t="shared" si="164"/>
        <v>9.5865666708625721</v>
      </c>
    </row>
    <row r="171" spans="1:47" hidden="1" x14ac:dyDescent="0.4">
      <c r="A171" s="9">
        <v>8</v>
      </c>
      <c r="B171" s="16">
        <f t="shared" si="157"/>
        <v>8.4810268856674753</v>
      </c>
      <c r="C171" s="16">
        <f t="shared" si="158"/>
        <v>16.17599123040651</v>
      </c>
      <c r="D171" s="16">
        <f t="shared" si="149"/>
        <v>27.970463707126196</v>
      </c>
      <c r="E171" s="16">
        <f t="shared" si="150"/>
        <v>41.265216936439138</v>
      </c>
      <c r="F171" s="16">
        <f t="shared" si="151"/>
        <v>82.983767030837612</v>
      </c>
      <c r="G171" s="16">
        <f t="shared" si="152"/>
        <v>103.02668570246539</v>
      </c>
      <c r="H171" s="16">
        <f t="shared" si="153"/>
        <v>59.498272315247199</v>
      </c>
      <c r="I171" s="16">
        <f t="shared" si="154"/>
        <v>85.120845366696315</v>
      </c>
      <c r="J171" s="16">
        <f t="shared" si="155"/>
        <v>424.52226917488588</v>
      </c>
      <c r="AM171">
        <v>11</v>
      </c>
      <c r="AN171">
        <f t="shared" ref="AN171:AU171" si="165">IF(AN170+AE108/B$74*(1-B$68)-AN170/B$74&lt;0,0,AN170+AE108/B$74*(1-B$68)-AN170/B$74)</f>
        <v>2.5357756134240304</v>
      </c>
      <c r="AO171">
        <f t="shared" si="165"/>
        <v>4.8365232934640714</v>
      </c>
      <c r="AP171">
        <f t="shared" si="165"/>
        <v>8.6974409201211849</v>
      </c>
      <c r="AQ171">
        <f t="shared" si="165"/>
        <v>12.043348540460945</v>
      </c>
      <c r="AR171">
        <f t="shared" si="165"/>
        <v>23.333814741169078</v>
      </c>
      <c r="AS171">
        <f t="shared" si="165"/>
        <v>22.917724212867185</v>
      </c>
      <c r="AT171">
        <f t="shared" si="165"/>
        <v>11.600988962449476</v>
      </c>
      <c r="AU171">
        <f t="shared" si="165"/>
        <v>12.571596156749377</v>
      </c>
    </row>
    <row r="172" spans="1:47" hidden="1" x14ac:dyDescent="0.4">
      <c r="A172" s="9">
        <v>9</v>
      </c>
      <c r="B172" s="16">
        <f t="shared" si="157"/>
        <v>10.547500239531882</v>
      </c>
      <c r="C172" s="16">
        <f t="shared" si="158"/>
        <v>20.117407205218452</v>
      </c>
      <c r="D172" s="16">
        <f t="shared" si="149"/>
        <v>34.761882078408433</v>
      </c>
      <c r="E172" s="16">
        <f t="shared" si="150"/>
        <v>51.340822584561927</v>
      </c>
      <c r="F172" s="16">
        <f t="shared" si="151"/>
        <v>103.30871265823602</v>
      </c>
      <c r="G172" s="16">
        <f t="shared" si="152"/>
        <v>120.01209731454885</v>
      </c>
      <c r="H172" s="16">
        <f t="shared" si="153"/>
        <v>74.704676140242498</v>
      </c>
      <c r="I172" s="16">
        <f t="shared" si="154"/>
        <v>107.37822064767373</v>
      </c>
      <c r="J172" s="16">
        <f t="shared" si="155"/>
        <v>522.17131886842174</v>
      </c>
      <c r="AM172">
        <v>12</v>
      </c>
      <c r="AN172">
        <f t="shared" ref="AN172:AU172" si="166">IF(AN171+AE109/B$74*(1-B$68)-AN171/B$74&lt;0,0,AN171+AE109/B$74*(1-B$68)-AN171/B$74)</f>
        <v>3.1481172379530404</v>
      </c>
      <c r="AO172">
        <f t="shared" si="166"/>
        <v>6.0044517627315734</v>
      </c>
      <c r="AP172">
        <f t="shared" si="166"/>
        <v>10.797707629083149</v>
      </c>
      <c r="AQ172">
        <f t="shared" si="166"/>
        <v>14.951588359076853</v>
      </c>
      <c r="AR172">
        <f t="shared" si="166"/>
        <v>28.968487600008171</v>
      </c>
      <c r="AS172">
        <f t="shared" si="166"/>
        <v>26.607964047592958</v>
      </c>
      <c r="AT172">
        <f t="shared" si="166"/>
        <v>14.621775735674547</v>
      </c>
      <c r="AU172">
        <f t="shared" si="166"/>
        <v>16.149877128928807</v>
      </c>
    </row>
    <row r="173" spans="1:47" hidden="1" x14ac:dyDescent="0.4">
      <c r="A173" s="9">
        <v>10</v>
      </c>
      <c r="B173" s="16">
        <f t="shared" si="157"/>
        <v>13.003688238717091</v>
      </c>
      <c r="C173" s="16">
        <f t="shared" si="158"/>
        <v>24.802131834755187</v>
      </c>
      <c r="D173" s="16">
        <f t="shared" si="149"/>
        <v>42.831853037347535</v>
      </c>
      <c r="E173" s="16">
        <f t="shared" si="150"/>
        <v>63.318549254208385</v>
      </c>
      <c r="F173" s="16">
        <f t="shared" si="151"/>
        <v>127.47660419576445</v>
      </c>
      <c r="G173" s="16">
        <f t="shared" si="152"/>
        <v>141.18123001997211</v>
      </c>
      <c r="H173" s="16">
        <f t="shared" si="153"/>
        <v>92.883834032169602</v>
      </c>
      <c r="I173" s="16">
        <f t="shared" si="154"/>
        <v>134.10108600810722</v>
      </c>
      <c r="J173" s="16">
        <f t="shared" si="155"/>
        <v>639.59897662104163</v>
      </c>
      <c r="AM173">
        <v>13</v>
      </c>
      <c r="AN173">
        <f t="shared" ref="AN173:AU173" si="167">IF(AN172+AE110/B$74*(1-B$68)-AN172/B$74&lt;0,0,AN172+AE110/B$74*(1-B$68)-AN172/B$74)</f>
        <v>3.8747350320032838</v>
      </c>
      <c r="AO173">
        <f t="shared" si="167"/>
        <v>7.3903409036181991</v>
      </c>
      <c r="AP173">
        <f t="shared" si="167"/>
        <v>13.289929457310031</v>
      </c>
      <c r="AQ173">
        <f t="shared" si="167"/>
        <v>18.402568525903089</v>
      </c>
      <c r="AR173">
        <f t="shared" si="167"/>
        <v>35.65471208463893</v>
      </c>
      <c r="AS173">
        <f t="shared" si="167"/>
        <v>31.27881186770518</v>
      </c>
      <c r="AT173">
        <f t="shared" si="167"/>
        <v>18.209155899181933</v>
      </c>
      <c r="AU173">
        <f t="shared" si="167"/>
        <v>20.432316485334812</v>
      </c>
    </row>
    <row r="174" spans="1:47" hidden="1" x14ac:dyDescent="0.4">
      <c r="A174" s="9">
        <v>11</v>
      </c>
      <c r="B174" s="16">
        <f t="shared" si="157"/>
        <v>15.937371747704315</v>
      </c>
      <c r="C174" s="16">
        <f t="shared" si="158"/>
        <v>30.397590893417366</v>
      </c>
      <c r="D174" s="16">
        <f t="shared" si="149"/>
        <v>52.47021581233836</v>
      </c>
      <c r="E174" s="16">
        <f t="shared" si="150"/>
        <v>77.625205377764829</v>
      </c>
      <c r="F174" s="16">
        <f t="shared" si="151"/>
        <v>156.34485393256554</v>
      </c>
      <c r="G174" s="16">
        <f t="shared" si="152"/>
        <v>167.40084076661546</v>
      </c>
      <c r="H174" s="16">
        <f t="shared" si="153"/>
        <v>114.66240524898753</v>
      </c>
      <c r="I174" s="16">
        <f t="shared" si="154"/>
        <v>166.21521448141021</v>
      </c>
      <c r="J174" s="16">
        <f t="shared" si="155"/>
        <v>781.05369826080369</v>
      </c>
      <c r="AM174">
        <v>14</v>
      </c>
      <c r="AN174">
        <f t="shared" ref="AN174:AU174" si="168">IF(AN173+AE111/B$74*(1-B$68)-AN173/B$74&lt;0,0,AN173+AE111/B$74*(1-B$68)-AN173/B$74)</f>
        <v>4.7421012238186959</v>
      </c>
      <c r="AO174">
        <f t="shared" si="168"/>
        <v>9.0446815986191886</v>
      </c>
      <c r="AP174">
        <f t="shared" si="168"/>
        <v>16.264903334923218</v>
      </c>
      <c r="AQ174">
        <f t="shared" si="168"/>
        <v>22.52201557198466</v>
      </c>
      <c r="AR174">
        <f t="shared" si="168"/>
        <v>43.636081542343312</v>
      </c>
      <c r="AS174">
        <f t="shared" si="168"/>
        <v>37.112768748156284</v>
      </c>
      <c r="AT174">
        <f t="shared" si="168"/>
        <v>22.485592645977441</v>
      </c>
      <c r="AU174">
        <f t="shared" si="168"/>
        <v>25.558440595886836</v>
      </c>
    </row>
    <row r="175" spans="1:47" hidden="1" x14ac:dyDescent="0.4">
      <c r="A175" s="9">
        <v>12</v>
      </c>
      <c r="B175" s="16">
        <f t="shared" si="157"/>
        <v>19.455280889500276</v>
      </c>
      <c r="C175" s="16">
        <f t="shared" si="158"/>
        <v>37.107352363838608</v>
      </c>
      <c r="D175" s="16">
        <f t="shared" si="149"/>
        <v>64.028953952802212</v>
      </c>
      <c r="E175" s="16">
        <f t="shared" si="150"/>
        <v>94.780107526511941</v>
      </c>
      <c r="F175" s="16">
        <f t="shared" si="151"/>
        <v>190.95783418470114</v>
      </c>
      <c r="G175" s="16">
        <f t="shared" si="152"/>
        <v>199.70570724983691</v>
      </c>
      <c r="H175" s="16">
        <f t="shared" si="153"/>
        <v>140.80556469165072</v>
      </c>
      <c r="I175" s="16">
        <f t="shared" si="154"/>
        <v>204.84808292951641</v>
      </c>
      <c r="J175" s="16">
        <f t="shared" si="155"/>
        <v>951.68888378835823</v>
      </c>
      <c r="AM175">
        <v>15</v>
      </c>
      <c r="AN175">
        <f t="shared" ref="AN175:AU175" si="169">IF(AN174+AE112/B$74*(1-B$68)-AN174/B$74&lt;0,0,AN174+AE112/B$74*(1-B$68)-AN174/B$74)</f>
        <v>5.7822349908892665</v>
      </c>
      <c r="AO175">
        <f t="shared" si="169"/>
        <v>11.028544510670201</v>
      </c>
      <c r="AP175">
        <f t="shared" si="169"/>
        <v>19.832451638577727</v>
      </c>
      <c r="AQ175">
        <f t="shared" si="169"/>
        <v>27.462000568771831</v>
      </c>
      <c r="AR175">
        <f t="shared" si="169"/>
        <v>53.207231488882584</v>
      </c>
      <c r="AS175">
        <f t="shared" si="169"/>
        <v>44.330475091223491</v>
      </c>
      <c r="AT175">
        <f t="shared" si="169"/>
        <v>27.601888807389532</v>
      </c>
      <c r="AU175">
        <f t="shared" si="169"/>
        <v>31.701505215183204</v>
      </c>
    </row>
    <row r="176" spans="1:47" hidden="1" x14ac:dyDescent="0.4">
      <c r="A176" s="9">
        <v>13</v>
      </c>
      <c r="B176" s="16">
        <f t="shared" si="157"/>
        <v>23.686630372150937</v>
      </c>
      <c r="C176" s="16">
        <f t="shared" si="158"/>
        <v>45.177869418773675</v>
      </c>
      <c r="D176" s="16">
        <f t="shared" si="149"/>
        <v>77.93373172281234</v>
      </c>
      <c r="E176" s="16">
        <f t="shared" si="150"/>
        <v>115.41239036481441</v>
      </c>
      <c r="F176" s="16">
        <f t="shared" si="151"/>
        <v>232.5820132604336</v>
      </c>
      <c r="G176" s="16">
        <f t="shared" si="152"/>
        <v>239.33753485842976</v>
      </c>
      <c r="H176" s="16">
        <f t="shared" si="153"/>
        <v>172.24549537028599</v>
      </c>
      <c r="I176" s="16">
        <f t="shared" si="154"/>
        <v>251.3716549370273</v>
      </c>
      <c r="J176" s="16">
        <f t="shared" si="155"/>
        <v>1157.747320304728</v>
      </c>
      <c r="AM176">
        <v>16</v>
      </c>
      <c r="AN176">
        <f t="shared" ref="AN176:AU176" si="170">IF(AN175+AE113/B$74*(1-B$68)-AN175/B$74&lt;0,0,AN175+AE113/B$74*(1-B$68)-AN175/B$74)</f>
        <v>7.0337217766534392</v>
      </c>
      <c r="AO176">
        <f t="shared" si="170"/>
        <v>13.415524241356156</v>
      </c>
      <c r="AP176">
        <f t="shared" si="170"/>
        <v>24.124918339445916</v>
      </c>
      <c r="AQ176">
        <f t="shared" si="170"/>
        <v>33.405780245076649</v>
      </c>
      <c r="AR176">
        <f t="shared" si="170"/>
        <v>64.723219203036564</v>
      </c>
      <c r="AS176">
        <f t="shared" si="170"/>
        <v>53.200495090338585</v>
      </c>
      <c r="AT176">
        <f t="shared" si="170"/>
        <v>33.742057332723718</v>
      </c>
      <c r="AU176">
        <f t="shared" si="170"/>
        <v>39.074723404389331</v>
      </c>
    </row>
    <row r="177" spans="1:47" hidden="1" x14ac:dyDescent="0.4">
      <c r="A177" s="9">
        <v>14</v>
      </c>
      <c r="B177" s="16">
        <f t="shared" si="157"/>
        <v>28.787570714929611</v>
      </c>
      <c r="C177" s="16">
        <f t="shared" si="158"/>
        <v>54.906970312329058</v>
      </c>
      <c r="D177" s="16">
        <f t="shared" si="149"/>
        <v>94.698523616070972</v>
      </c>
      <c r="E177" s="16">
        <f t="shared" si="150"/>
        <v>140.28270913086951</v>
      </c>
      <c r="F177" s="16">
        <f t="shared" si="151"/>
        <v>282.74973289618629</v>
      </c>
      <c r="G177" s="16">
        <f t="shared" si="152"/>
        <v>287.79325572873859</v>
      </c>
      <c r="H177" s="16">
        <f t="shared" si="153"/>
        <v>210.11571840425484</v>
      </c>
      <c r="I177" s="16">
        <f t="shared" si="154"/>
        <v>307.4538502613251</v>
      </c>
      <c r="J177" s="16">
        <f t="shared" si="155"/>
        <v>1406.7883310647039</v>
      </c>
      <c r="AM177">
        <v>17</v>
      </c>
      <c r="AN177">
        <f t="shared" ref="AN177:AU177" si="171">IF(AN176+AE114/B$74*(1-B$68)-AN176/B$74&lt;0,0,AN176+AE114/B$74*(1-B$68)-AN176/B$74)</f>
        <v>8.5430335656817569</v>
      </c>
      <c r="AO177">
        <f t="shared" si="171"/>
        <v>16.294257511796644</v>
      </c>
      <c r="AP177">
        <f t="shared" si="171"/>
        <v>29.301697406814085</v>
      </c>
      <c r="AQ177">
        <f t="shared" si="171"/>
        <v>40.574067468625678</v>
      </c>
      <c r="AR177">
        <f t="shared" si="171"/>
        <v>78.61167269450884</v>
      </c>
      <c r="AS177">
        <f t="shared" si="171"/>
        <v>64.050417637719164</v>
      </c>
      <c r="AT177">
        <f t="shared" si="171"/>
        <v>41.129541755578543</v>
      </c>
      <c r="AU177">
        <f t="shared" si="171"/>
        <v>47.938902840489021</v>
      </c>
    </row>
    <row r="178" spans="1:47" hidden="1" x14ac:dyDescent="0.4">
      <c r="A178" s="9">
        <v>15</v>
      </c>
      <c r="B178" s="16">
        <f t="shared" si="157"/>
        <v>34.946712664041513</v>
      </c>
      <c r="C178" s="16">
        <f t="shared" si="158"/>
        <v>66.654395181837884</v>
      </c>
      <c r="D178" s="16">
        <f t="shared" si="149"/>
        <v>114.94381669944126</v>
      </c>
      <c r="E178" s="16">
        <f t="shared" si="150"/>
        <v>170.31013434913967</v>
      </c>
      <c r="F178" s="16">
        <f t="shared" si="151"/>
        <v>343.31333867630781</v>
      </c>
      <c r="G178" s="16">
        <f t="shared" si="152"/>
        <v>346.88338092078874</v>
      </c>
      <c r="H178" s="16">
        <f t="shared" si="153"/>
        <v>255.79255802533584</v>
      </c>
      <c r="I178" s="16">
        <f t="shared" si="154"/>
        <v>375.12057853082348</v>
      </c>
      <c r="J178" s="16">
        <f t="shared" si="155"/>
        <v>1707.9649150477162</v>
      </c>
      <c r="AM178">
        <v>18</v>
      </c>
      <c r="AN178">
        <f t="shared" ref="AN178:AU178" si="172">IF(AN177+AE115/B$74*(1-B$68)-AN177/B$74&lt;0,0,AN177+AE115/B$74*(1-B$68)-AN177/B$74)</f>
        <v>10.366181500225997</v>
      </c>
      <c r="AO178">
        <f t="shared" si="172"/>
        <v>19.771575223259163</v>
      </c>
      <c r="AP178">
        <f t="shared" si="172"/>
        <v>35.554901107250473</v>
      </c>
      <c r="AQ178">
        <f t="shared" si="172"/>
        <v>49.232880141285513</v>
      </c>
      <c r="AR178">
        <f t="shared" si="172"/>
        <v>95.38799782564206</v>
      </c>
      <c r="AS178">
        <f t="shared" si="172"/>
        <v>77.279777670390004</v>
      </c>
      <c r="AT178">
        <f t="shared" si="172"/>
        <v>50.035011277643385</v>
      </c>
      <c r="AU178">
        <f t="shared" si="172"/>
        <v>58.611814307226282</v>
      </c>
    </row>
    <row r="179" spans="1:47" hidden="1" x14ac:dyDescent="0.4">
      <c r="A179" s="9">
        <v>16</v>
      </c>
      <c r="B179" s="16">
        <f t="shared" si="157"/>
        <v>42.391918158401658</v>
      </c>
      <c r="C179" s="16">
        <f t="shared" si="158"/>
        <v>80.854748559902404</v>
      </c>
      <c r="D179" s="16">
        <f t="shared" si="149"/>
        <v>139.4189940515175</v>
      </c>
      <c r="E179" s="16">
        <f t="shared" si="150"/>
        <v>206.60520552756338</v>
      </c>
      <c r="F179" s="16">
        <f t="shared" si="151"/>
        <v>416.51168547747784</v>
      </c>
      <c r="G179" s="16">
        <f t="shared" si="152"/>
        <v>418.80187506018484</v>
      </c>
      <c r="H179" s="16">
        <f t="shared" si="153"/>
        <v>310.94535981336185</v>
      </c>
      <c r="I179" s="16">
        <f t="shared" si="154"/>
        <v>456.83066532147245</v>
      </c>
      <c r="J179" s="16">
        <f t="shared" si="155"/>
        <v>2072.360451969882</v>
      </c>
      <c r="AM179">
        <v>19</v>
      </c>
      <c r="AN179">
        <f t="shared" ref="AN179:AU179" si="173">IF(AN178+AE116/B$74*(1-B$68)-AN178/B$74&lt;0,0,AN178+AE116/B$74*(1-B$68)-AN178/B$74)</f>
        <v>12.570748346512714</v>
      </c>
      <c r="AO179">
        <f t="shared" si="173"/>
        <v>23.976379010951938</v>
      </c>
      <c r="AP179">
        <f t="shared" si="173"/>
        <v>43.116331148036302</v>
      </c>
      <c r="AQ179">
        <f t="shared" si="173"/>
        <v>59.703194143053608</v>
      </c>
      <c r="AR179">
        <f t="shared" si="173"/>
        <v>115.67408075169301</v>
      </c>
      <c r="AS179">
        <f t="shared" si="173"/>
        <v>93.375362310890807</v>
      </c>
      <c r="AT179">
        <f t="shared" si="173"/>
        <v>60.786003762326601</v>
      </c>
      <c r="AU179">
        <f t="shared" si="173"/>
        <v>71.47966213200894</v>
      </c>
    </row>
    <row r="180" spans="1:47" hidden="1" x14ac:dyDescent="0.4">
      <c r="A180" s="9">
        <v>17</v>
      </c>
      <c r="B180" s="16">
        <f t="shared" si="157"/>
        <v>51.398595889553015</v>
      </c>
      <c r="C180" s="16">
        <f t="shared" si="158"/>
        <v>98.033321621663859</v>
      </c>
      <c r="D180" s="16">
        <f t="shared" si="149"/>
        <v>169.02966548031117</v>
      </c>
      <c r="E180" s="16">
        <f t="shared" si="150"/>
        <v>250.51031870695289</v>
      </c>
      <c r="F180" s="16">
        <f t="shared" si="151"/>
        <v>505.05143056704168</v>
      </c>
      <c r="G180" s="16">
        <f t="shared" si="152"/>
        <v>506.20978931044044</v>
      </c>
      <c r="H180" s="16">
        <f t="shared" si="153"/>
        <v>377.59741511742334</v>
      </c>
      <c r="I180" s="16">
        <f t="shared" si="154"/>
        <v>555.56650364116592</v>
      </c>
      <c r="J180" s="16">
        <f t="shared" si="155"/>
        <v>2513.3970403345525</v>
      </c>
      <c r="AM180">
        <v>20</v>
      </c>
      <c r="AN180">
        <f t="shared" ref="AN180:AU180" si="174">IF(AN179+AE117/B$74*(1-B$68)-AN179/B$74&lt;0,0,AN179+AE117/B$74*(1-B$68)-AN179/B$74)</f>
        <v>15.238365957012244</v>
      </c>
      <c r="AO180">
        <f t="shared" si="174"/>
        <v>29.064366545390968</v>
      </c>
      <c r="AP180">
        <f t="shared" si="174"/>
        <v>52.265976109510575</v>
      </c>
      <c r="AQ180">
        <f t="shared" si="174"/>
        <v>72.372709728676199</v>
      </c>
      <c r="AR180">
        <f t="shared" si="174"/>
        <v>140.2210851452034</v>
      </c>
      <c r="AS180">
        <f t="shared" si="174"/>
        <v>112.92954029475841</v>
      </c>
      <c r="AT180">
        <f t="shared" si="174"/>
        <v>73.778755023344402</v>
      </c>
      <c r="AU180">
        <f t="shared" si="174"/>
        <v>87.011094745655456</v>
      </c>
    </row>
    <row r="181" spans="1:47" hidden="1" x14ac:dyDescent="0.4">
      <c r="A181" s="9">
        <v>18</v>
      </c>
      <c r="B181" s="16">
        <f t="shared" si="157"/>
        <v>62.299794827815312</v>
      </c>
      <c r="C181" s="16">
        <f t="shared" si="158"/>
        <v>118.82534372033797</v>
      </c>
      <c r="D181" s="16">
        <f t="shared" si="149"/>
        <v>204.87090216529626</v>
      </c>
      <c r="E181" s="16">
        <f t="shared" si="150"/>
        <v>303.64888489379774</v>
      </c>
      <c r="F181" s="16">
        <f t="shared" si="151"/>
        <v>612.20603304700501</v>
      </c>
      <c r="G181" s="16">
        <f t="shared" si="152"/>
        <v>612.3356187993752</v>
      </c>
      <c r="H181" s="16">
        <f t="shared" si="153"/>
        <v>458.19992586410149</v>
      </c>
      <c r="I181" s="16">
        <f t="shared" si="154"/>
        <v>674.94385098552971</v>
      </c>
      <c r="J181" s="16">
        <f t="shared" si="155"/>
        <v>3047.3303543032589</v>
      </c>
      <c r="AM181">
        <v>21</v>
      </c>
      <c r="AN181">
        <f t="shared" ref="AN181:AU181" si="175">IF(AN180+AE118/B$74*(1-B$68)-AN180/B$74&lt;0,0,AN180+AE118/B$74*(1-B$68)-AN180/B$74)</f>
        <v>18.467722274660609</v>
      </c>
      <c r="AO181">
        <f t="shared" si="175"/>
        <v>35.223766837166671</v>
      </c>
      <c r="AP181">
        <f t="shared" si="175"/>
        <v>63.342325150047728</v>
      </c>
      <c r="AQ181">
        <f t="shared" si="175"/>
        <v>87.71013291741923</v>
      </c>
      <c r="AR181">
        <f t="shared" si="175"/>
        <v>169.93712218346579</v>
      </c>
      <c r="AS181">
        <f t="shared" si="175"/>
        <v>136.66234947956437</v>
      </c>
      <c r="AT181">
        <f t="shared" si="175"/>
        <v>89.492633744206017</v>
      </c>
      <c r="AU181">
        <f t="shared" si="175"/>
        <v>105.77428049351946</v>
      </c>
    </row>
    <row r="182" spans="1:47" hidden="1" x14ac:dyDescent="0.4">
      <c r="A182" s="9">
        <v>19</v>
      </c>
      <c r="B182" s="16">
        <f t="shared" si="157"/>
        <v>75.498456661244077</v>
      </c>
      <c r="C182" s="16">
        <f t="shared" si="158"/>
        <v>143.99935164990274</v>
      </c>
      <c r="D182" s="16">
        <f t="shared" si="149"/>
        <v>248.2675595498296</v>
      </c>
      <c r="E182" s="16">
        <f t="shared" si="150"/>
        <v>367.98502095050225</v>
      </c>
      <c r="F182" s="16">
        <f t="shared" si="151"/>
        <v>741.93601822950643</v>
      </c>
      <c r="G182" s="16">
        <f t="shared" si="152"/>
        <v>741.09609406917525</v>
      </c>
      <c r="H182" s="16">
        <f t="shared" si="153"/>
        <v>555.72180157837624</v>
      </c>
      <c r="I182" s="16">
        <f t="shared" si="154"/>
        <v>819.34489256096424</v>
      </c>
      <c r="J182" s="16">
        <f t="shared" si="155"/>
        <v>3693.849195249501</v>
      </c>
      <c r="AM182">
        <v>22</v>
      </c>
      <c r="AN182">
        <f t="shared" ref="AN182:AU182" si="176">IF(AN181+AE119/B$74*(1-B$68)-AN181/B$74&lt;0,0,AN181+AE119/B$74*(1-B$68)-AN181/B$74)</f>
        <v>22.378204240397842</v>
      </c>
      <c r="AO182">
        <f t="shared" si="176"/>
        <v>42.682288409752154</v>
      </c>
      <c r="AP182">
        <f t="shared" si="176"/>
        <v>76.754862791844047</v>
      </c>
      <c r="AQ182">
        <f t="shared" si="176"/>
        <v>106.28247702596127</v>
      </c>
      <c r="AR182">
        <f t="shared" si="176"/>
        <v>205.92077201989045</v>
      </c>
      <c r="AS182">
        <f t="shared" si="176"/>
        <v>165.44820191107542</v>
      </c>
      <c r="AT182">
        <f t="shared" si="176"/>
        <v>108.50769939720999</v>
      </c>
      <c r="AU182">
        <f t="shared" si="176"/>
        <v>128.45768252163251</v>
      </c>
    </row>
    <row r="183" spans="1:47" hidden="1" x14ac:dyDescent="0.4">
      <c r="A183" s="9">
        <v>20</v>
      </c>
      <c r="B183" s="16">
        <f t="shared" si="157"/>
        <v>91.482269749069587</v>
      </c>
      <c r="C183" s="16">
        <f t="shared" si="158"/>
        <v>174.48552081581656</v>
      </c>
      <c r="D183" s="16">
        <f t="shared" si="149"/>
        <v>300.82314430255934</v>
      </c>
      <c r="E183" s="16">
        <f t="shared" si="150"/>
        <v>445.89592988436539</v>
      </c>
      <c r="F183" s="16">
        <f t="shared" si="151"/>
        <v>899.03485480124607</v>
      </c>
      <c r="G183" s="16">
        <f t="shared" si="152"/>
        <v>897.24193090613323</v>
      </c>
      <c r="H183" s="16">
        <f t="shared" si="153"/>
        <v>673.75864086345075</v>
      </c>
      <c r="I183" s="16">
        <f t="shared" si="154"/>
        <v>994.07953793391584</v>
      </c>
      <c r="J183" s="16">
        <f t="shared" si="155"/>
        <v>4476.8018292565566</v>
      </c>
      <c r="AM183">
        <v>23</v>
      </c>
      <c r="AN183">
        <f t="shared" ref="AN183:AU183" si="177">IF(AN182+AE120/B$74*(1-B$68)-AN182/B$74&lt;0,0,AN182+AE120/B$74*(1-B$68)-AN182/B$74)</f>
        <v>27.114308082124253</v>
      </c>
      <c r="AO183">
        <f t="shared" si="177"/>
        <v>51.715531110530549</v>
      </c>
      <c r="AP183">
        <f t="shared" si="177"/>
        <v>92.999195743430946</v>
      </c>
      <c r="AQ183">
        <f t="shared" si="177"/>
        <v>128.77600878317728</v>
      </c>
      <c r="AR183">
        <f t="shared" si="177"/>
        <v>249.5016665804155</v>
      </c>
      <c r="AS183">
        <f t="shared" si="177"/>
        <v>200.34822460319614</v>
      </c>
      <c r="AT183">
        <f t="shared" si="177"/>
        <v>131.52601825527711</v>
      </c>
      <c r="AU183">
        <f t="shared" si="177"/>
        <v>155.89530029023206</v>
      </c>
    </row>
    <row r="184" spans="1:47" hidden="1" x14ac:dyDescent="0.4">
      <c r="A184" s="9">
        <v>21</v>
      </c>
      <c r="B184" s="16">
        <f t="shared" si="157"/>
        <v>110.84166538613384</v>
      </c>
      <c r="C184" s="16">
        <f t="shared" si="158"/>
        <v>211.40998978317029</v>
      </c>
      <c r="D184" s="16">
        <f t="shared" si="149"/>
        <v>364.47900536750501</v>
      </c>
      <c r="E184" s="16">
        <f t="shared" si="150"/>
        <v>540.25960494072319</v>
      </c>
      <c r="F184" s="16">
        <f t="shared" si="151"/>
        <v>1089.3057518708722</v>
      </c>
      <c r="G184" s="16">
        <f t="shared" si="152"/>
        <v>1086.5340049510341</v>
      </c>
      <c r="H184" s="16">
        <f t="shared" si="153"/>
        <v>816.664938000662</v>
      </c>
      <c r="I184" s="16">
        <f t="shared" si="154"/>
        <v>1205.5809470021245</v>
      </c>
      <c r="J184" s="16">
        <f t="shared" si="155"/>
        <v>5425.0759073022255</v>
      </c>
      <c r="AM184">
        <v>24</v>
      </c>
      <c r="AN184">
        <f t="shared" ref="AN184:AU184" si="178">IF(AN183+AE121/B$74*(1-B$68)-AN183/B$74&lt;0,0,AN183+AE121/B$74*(1-B$68)-AN183/B$74)</f>
        <v>32.850977933457983</v>
      </c>
      <c r="AO184">
        <f t="shared" si="178"/>
        <v>62.657168539334506</v>
      </c>
      <c r="AP184">
        <f t="shared" si="178"/>
        <v>112.67536379476878</v>
      </c>
      <c r="AQ184">
        <f t="shared" si="178"/>
        <v>156.02160343099263</v>
      </c>
      <c r="AR184">
        <f t="shared" si="178"/>
        <v>302.28961470707316</v>
      </c>
      <c r="AS184">
        <f t="shared" si="178"/>
        <v>242.64945290412476</v>
      </c>
      <c r="AT184">
        <f t="shared" si="178"/>
        <v>159.3975138065982</v>
      </c>
      <c r="AU184">
        <f t="shared" si="178"/>
        <v>189.09730845017245</v>
      </c>
    </row>
    <row r="185" spans="1:47" hidden="1" x14ac:dyDescent="0.4">
      <c r="A185" s="9">
        <v>22</v>
      </c>
      <c r="B185" s="16">
        <f t="shared" si="157"/>
        <v>134.29161518016718</v>
      </c>
      <c r="C185" s="16">
        <f t="shared" si="158"/>
        <v>256.13643474501794</v>
      </c>
      <c r="D185" s="16">
        <f t="shared" si="149"/>
        <v>441.58601748156508</v>
      </c>
      <c r="E185" s="16">
        <f t="shared" si="150"/>
        <v>654.56106679663935</v>
      </c>
      <c r="F185" s="16">
        <f t="shared" si="151"/>
        <v>1319.7758412692212</v>
      </c>
      <c r="G185" s="16">
        <f t="shared" si="152"/>
        <v>1315.9565397809893</v>
      </c>
      <c r="H185" s="16">
        <f t="shared" si="153"/>
        <v>989.71439846810676</v>
      </c>
      <c r="I185" s="16">
        <f t="shared" si="154"/>
        <v>1461.6425322059454</v>
      </c>
      <c r="J185" s="16">
        <f t="shared" si="155"/>
        <v>6573.6644459276522</v>
      </c>
      <c r="AM185">
        <v>25</v>
      </c>
      <c r="AN185">
        <f t="shared" ref="AN185:AU185" si="179">IF(AN184+AE122/B$74*(1-B$68)-AN184/B$74&lt;0,0,AN184+AE122/B$74*(1-B$68)-AN184/B$74)</f>
        <v>39.800068766727378</v>
      </c>
      <c r="AO185">
        <f t="shared" si="179"/>
        <v>75.911274898580785</v>
      </c>
      <c r="AP185">
        <f t="shared" si="179"/>
        <v>136.51000699070426</v>
      </c>
      <c r="AQ185">
        <f t="shared" si="179"/>
        <v>189.02543961481777</v>
      </c>
      <c r="AR185">
        <f t="shared" si="179"/>
        <v>366.23407306713938</v>
      </c>
      <c r="AS185">
        <f t="shared" si="179"/>
        <v>293.9123391904069</v>
      </c>
      <c r="AT185">
        <f t="shared" si="179"/>
        <v>193.15129753450964</v>
      </c>
      <c r="AU185">
        <f t="shared" si="179"/>
        <v>229.28722211338487</v>
      </c>
    </row>
    <row r="186" spans="1:47" hidden="1" x14ac:dyDescent="0.4">
      <c r="A186" s="9">
        <v>23</v>
      </c>
      <c r="B186" s="16">
        <f t="shared" si="157"/>
        <v>162.69803034313023</v>
      </c>
      <c r="C186" s="16">
        <f t="shared" si="158"/>
        <v>310.31642129121241</v>
      </c>
      <c r="D186" s="16">
        <f t="shared" si="149"/>
        <v>534.99139229899833</v>
      </c>
      <c r="E186" s="16">
        <f t="shared" si="150"/>
        <v>793.02103543177293</v>
      </c>
      <c r="F186" s="16">
        <f t="shared" si="151"/>
        <v>1598.9556067505926</v>
      </c>
      <c r="G186" s="16">
        <f t="shared" si="152"/>
        <v>1593.9752526517314</v>
      </c>
      <c r="H186" s="16">
        <f t="shared" si="153"/>
        <v>1199.2942757881583</v>
      </c>
      <c r="I186" s="16">
        <f t="shared" si="154"/>
        <v>1771.7052045517546</v>
      </c>
      <c r="J186" s="16">
        <f t="shared" si="155"/>
        <v>7964.9572191073512</v>
      </c>
      <c r="AM186">
        <v>26</v>
      </c>
      <c r="AN186">
        <f t="shared" ref="AN186:AU186" si="180">IF(AN185+AE123/B$74*(1-B$68)-AN185/B$74&lt;0,0,AN185+AE123/B$74*(1-B$68)-AN185/B$74)</f>
        <v>48.218171625609749</v>
      </c>
      <c r="AO186">
        <f t="shared" si="180"/>
        <v>91.967250178185651</v>
      </c>
      <c r="AP186">
        <f t="shared" si="180"/>
        <v>165.38320534746657</v>
      </c>
      <c r="AQ186">
        <f t="shared" si="180"/>
        <v>229.00616434545589</v>
      </c>
      <c r="AR186">
        <f t="shared" si="180"/>
        <v>443.69615273279027</v>
      </c>
      <c r="AS186">
        <f t="shared" si="180"/>
        <v>356.02834136434814</v>
      </c>
      <c r="AT186">
        <f t="shared" si="180"/>
        <v>234.03363026684883</v>
      </c>
      <c r="AU186">
        <f t="shared" si="180"/>
        <v>277.94695801959659</v>
      </c>
    </row>
    <row r="187" spans="1:47" hidden="1" x14ac:dyDescent="0.4">
      <c r="A187" s="9">
        <v>24</v>
      </c>
      <c r="B187" s="16">
        <f t="shared" si="157"/>
        <v>197.10973488638376</v>
      </c>
      <c r="C187" s="16">
        <f t="shared" si="158"/>
        <v>375.95038736856429</v>
      </c>
      <c r="D187" s="16">
        <f t="shared" si="149"/>
        <v>648.14381480733789</v>
      </c>
      <c r="E187" s="16">
        <f t="shared" si="150"/>
        <v>960.75177298036851</v>
      </c>
      <c r="F187" s="16">
        <f t="shared" si="151"/>
        <v>1937.1531057558946</v>
      </c>
      <c r="G187" s="16">
        <f t="shared" si="152"/>
        <v>1930.8500475233609</v>
      </c>
      <c r="H187" s="16">
        <f t="shared" si="153"/>
        <v>1453.1408931081048</v>
      </c>
      <c r="I187" s="16">
        <f t="shared" si="154"/>
        <v>2147.2054776882624</v>
      </c>
      <c r="J187" s="16">
        <f t="shared" si="155"/>
        <v>9650.3052341182774</v>
      </c>
      <c r="AM187">
        <v>27</v>
      </c>
      <c r="AN187">
        <f t="shared" ref="AN187:AU187" si="181">IF(AN186+AE124/B$74*(1-B$68)-AN186/B$74&lt;0,0,AN186+AE124/B$74*(1-B$68)-AN186/B$74)</f>
        <v>58.41608974207233</v>
      </c>
      <c r="AO187">
        <f t="shared" si="181"/>
        <v>111.4178940971525</v>
      </c>
      <c r="AP187">
        <f t="shared" si="181"/>
        <v>200.36098092690827</v>
      </c>
      <c r="AQ187">
        <f t="shared" si="181"/>
        <v>277.43989862914566</v>
      </c>
      <c r="AR187">
        <f t="shared" si="181"/>
        <v>537.53581694260583</v>
      </c>
      <c r="AS187">
        <f t="shared" si="181"/>
        <v>431.28972397934524</v>
      </c>
      <c r="AT187">
        <f t="shared" si="181"/>
        <v>283.55391064895787</v>
      </c>
      <c r="AU187">
        <f t="shared" si="181"/>
        <v>336.8714524457983</v>
      </c>
    </row>
    <row r="188" spans="1:47" hidden="1" x14ac:dyDescent="0.4">
      <c r="A188" s="9">
        <v>25</v>
      </c>
      <c r="B188" s="16">
        <f t="shared" si="157"/>
        <v>238.79719143149222</v>
      </c>
      <c r="C188" s="16">
        <f t="shared" si="158"/>
        <v>455.4615056072322</v>
      </c>
      <c r="D188" s="16">
        <f t="shared" si="149"/>
        <v>785.22078207362279</v>
      </c>
      <c r="E188" s="16">
        <f t="shared" si="150"/>
        <v>1163.9458418221702</v>
      </c>
      <c r="F188" s="16">
        <f t="shared" si="151"/>
        <v>2346.8545627734334</v>
      </c>
      <c r="G188" s="16">
        <f t="shared" si="152"/>
        <v>2339.013844621983</v>
      </c>
      <c r="H188" s="16">
        <f t="shared" si="153"/>
        <v>1760.6250312879245</v>
      </c>
      <c r="I188" s="16">
        <f t="shared" si="154"/>
        <v>2601.9972849538453</v>
      </c>
      <c r="J188" s="16">
        <f t="shared" si="155"/>
        <v>11691.916044571703</v>
      </c>
      <c r="AM188">
        <v>28</v>
      </c>
      <c r="AN188">
        <f t="shared" ref="AN188:AU188" si="182">IF(AN187+AE125/B$74*(1-B$68)-AN187/B$74&lt;0,0,AN187+AE125/B$74*(1-B$68)-AN187/B$74)</f>
        <v>70.770315249163119</v>
      </c>
      <c r="AO188">
        <f t="shared" si="182"/>
        <v>134.98129581197171</v>
      </c>
      <c r="AP188">
        <f t="shared" si="182"/>
        <v>242.73466174194198</v>
      </c>
      <c r="AQ188">
        <f t="shared" si="182"/>
        <v>336.1147446769167</v>
      </c>
      <c r="AR188">
        <f t="shared" si="182"/>
        <v>651.21748803645801</v>
      </c>
      <c r="AS188">
        <f t="shared" si="182"/>
        <v>522.47415302806405</v>
      </c>
      <c r="AT188">
        <f t="shared" si="182"/>
        <v>343.54038487044863</v>
      </c>
      <c r="AU188">
        <f t="shared" si="182"/>
        <v>408.23484955419445</v>
      </c>
    </row>
    <row r="189" spans="1:47" hidden="1" x14ac:dyDescent="0.4">
      <c r="A189" s="9">
        <v>26</v>
      </c>
      <c r="B189" s="16">
        <f t="shared" si="157"/>
        <v>289.29940829230884</v>
      </c>
      <c r="C189" s="16">
        <f t="shared" si="158"/>
        <v>551.78514990993062</v>
      </c>
      <c r="D189" s="16">
        <f t="shared" si="149"/>
        <v>951.28284288147393</v>
      </c>
      <c r="E189" s="16">
        <f t="shared" si="150"/>
        <v>1410.1047407570277</v>
      </c>
      <c r="F189" s="16">
        <f t="shared" si="151"/>
        <v>2843.185371289921</v>
      </c>
      <c r="G189" s="16">
        <f t="shared" si="152"/>
        <v>2833.5315650270704</v>
      </c>
      <c r="H189" s="16">
        <f t="shared" si="153"/>
        <v>2133.097706022304</v>
      </c>
      <c r="I189" s="16">
        <f t="shared" si="154"/>
        <v>3152.8630813578648</v>
      </c>
      <c r="J189" s="16">
        <f t="shared" si="155"/>
        <v>14165.1498655379</v>
      </c>
      <c r="AM189">
        <v>29</v>
      </c>
      <c r="AN189">
        <f t="shared" ref="AN189:AU189" si="183">IF(AN188+AE126/B$74*(1-B$68)-AN188/B$74&lt;0,0,AN188+AE126/B$74*(1-B$68)-AN188/B$74)</f>
        <v>85.73693015611164</v>
      </c>
      <c r="AO189">
        <f t="shared" si="183"/>
        <v>163.5273474572987</v>
      </c>
      <c r="AP189">
        <f t="shared" si="183"/>
        <v>294.06856062411515</v>
      </c>
      <c r="AQ189">
        <f t="shared" si="183"/>
        <v>407.19680684402317</v>
      </c>
      <c r="AR189">
        <f t="shared" si="183"/>
        <v>788.93796207698142</v>
      </c>
      <c r="AS189">
        <f t="shared" si="183"/>
        <v>632.94720975187624</v>
      </c>
      <c r="AT189">
        <f t="shared" si="183"/>
        <v>416.20763160627513</v>
      </c>
      <c r="AU189">
        <f t="shared" si="183"/>
        <v>494.67070117049866</v>
      </c>
    </row>
    <row r="190" spans="1:47" hidden="1" x14ac:dyDescent="0.4">
      <c r="A190" s="9">
        <v>27</v>
      </c>
      <c r="B190" s="16">
        <f t="shared" si="157"/>
        <v>350.48075894123286</v>
      </c>
      <c r="C190" s="16">
        <f t="shared" si="158"/>
        <v>668.47726808183643</v>
      </c>
      <c r="D190" s="16">
        <f t="shared" si="149"/>
        <v>1152.4604310880911</v>
      </c>
      <c r="E190" s="16">
        <f t="shared" si="150"/>
        <v>1708.315856593664</v>
      </c>
      <c r="F190" s="16">
        <f t="shared" si="151"/>
        <v>3444.4685150611012</v>
      </c>
      <c r="G190" s="16">
        <f t="shared" si="152"/>
        <v>3432.656237807505</v>
      </c>
      <c r="H190" s="16">
        <f t="shared" si="153"/>
        <v>2584.3090868051177</v>
      </c>
      <c r="I190" s="16">
        <f t="shared" si="154"/>
        <v>3820.1330957750597</v>
      </c>
      <c r="J190" s="16">
        <f t="shared" si="155"/>
        <v>17161.301250153607</v>
      </c>
      <c r="AM190">
        <v>30</v>
      </c>
      <c r="AN190">
        <f t="shared" ref="AN190:AU190" si="184">IF(AN189+AE127/B$74*(1-B$68)-AN189/B$74&lt;0,0,AN189+AE127/B$74*(1-B$68)-AN189/B$74)</f>
        <v>103.86844479546194</v>
      </c>
      <c r="AO190">
        <f t="shared" si="184"/>
        <v>198.1098603715983</v>
      </c>
      <c r="AP190">
        <f t="shared" si="184"/>
        <v>356.25772930813918</v>
      </c>
      <c r="AQ190">
        <f t="shared" si="184"/>
        <v>493.31016372472573</v>
      </c>
      <c r="AR190">
        <f t="shared" si="184"/>
        <v>955.78135363405931</v>
      </c>
      <c r="AS190">
        <f t="shared" si="184"/>
        <v>766.78660912713735</v>
      </c>
      <c r="AT190">
        <f t="shared" si="184"/>
        <v>504.23831154947732</v>
      </c>
      <c r="AU190">
        <f t="shared" si="184"/>
        <v>599.36913644557535</v>
      </c>
    </row>
    <row r="191" spans="1:47" hidden="1" x14ac:dyDescent="0.4">
      <c r="A191" s="9">
        <v>28</v>
      </c>
      <c r="B191" s="16">
        <f t="shared" si="157"/>
        <v>424.59981116827709</v>
      </c>
      <c r="C191" s="16">
        <f t="shared" si="158"/>
        <v>809.84566072976895</v>
      </c>
      <c r="D191" s="16">
        <f t="shared" si="149"/>
        <v>1396.1801894574803</v>
      </c>
      <c r="E191" s="16">
        <f t="shared" si="150"/>
        <v>2069.5879535800314</v>
      </c>
      <c r="F191" s="16">
        <f t="shared" si="151"/>
        <v>4172.9010192618935</v>
      </c>
      <c r="G191" s="16">
        <f t="shared" si="152"/>
        <v>4158.5027748756411</v>
      </c>
      <c r="H191" s="16">
        <f t="shared" si="153"/>
        <v>3130.9160121152959</v>
      </c>
      <c r="I191" s="16">
        <f t="shared" si="154"/>
        <v>4628.4355894260007</v>
      </c>
      <c r="J191" s="16">
        <f t="shared" si="155"/>
        <v>20790.96901061439</v>
      </c>
      <c r="AM191">
        <v>31</v>
      </c>
      <c r="AN191">
        <f t="shared" ref="AN191:AU191" si="185">IF(AN190+AE128/B$74*(1-B$68)-AN190/B$74&lt;0,0,AN190+AE128/B$74*(1-B$68)-AN190/B$74)</f>
        <v>125.83419540935691</v>
      </c>
      <c r="AO191">
        <f t="shared" si="185"/>
        <v>240.00546972288231</v>
      </c>
      <c r="AP191">
        <f t="shared" si="185"/>
        <v>431.59791998553897</v>
      </c>
      <c r="AQ191">
        <f t="shared" si="185"/>
        <v>597.63374393250831</v>
      </c>
      <c r="AR191">
        <f t="shared" si="185"/>
        <v>1157.9067912169462</v>
      </c>
      <c r="AS191">
        <f t="shared" si="185"/>
        <v>928.93270915138419</v>
      </c>
      <c r="AT191">
        <f t="shared" si="185"/>
        <v>610.88219803620768</v>
      </c>
      <c r="AU191">
        <f t="shared" si="185"/>
        <v>726.1945865457061</v>
      </c>
    </row>
    <row r="192" spans="1:47" hidden="1" x14ac:dyDescent="0.4">
      <c r="A192" s="9">
        <v>29</v>
      </c>
      <c r="B192" s="16">
        <f t="shared" si="157"/>
        <v>514.39270674345983</v>
      </c>
      <c r="C192" s="16">
        <f t="shared" si="158"/>
        <v>981.10901255708109</v>
      </c>
      <c r="D192" s="16">
        <f t="shared" si="149"/>
        <v>1691.4391389153061</v>
      </c>
      <c r="E192" s="16">
        <f t="shared" si="150"/>
        <v>2507.2575849513078</v>
      </c>
      <c r="F192" s="16">
        <f t="shared" si="151"/>
        <v>5055.3734013857938</v>
      </c>
      <c r="G192" s="16">
        <f t="shared" si="152"/>
        <v>5037.8642967622673</v>
      </c>
      <c r="H192" s="16">
        <f t="shared" si="153"/>
        <v>3793.0968274213055</v>
      </c>
      <c r="I192" s="16">
        <f t="shared" si="154"/>
        <v>5607.6058120000562</v>
      </c>
      <c r="J192" s="16">
        <f t="shared" si="155"/>
        <v>25188.138780736579</v>
      </c>
      <c r="AM192">
        <v>32</v>
      </c>
      <c r="AN192">
        <f t="shared" ref="AN192:AU192" si="186">IF(AN191+AE129/B$74*(1-B$68)-AN191/B$74&lt;0,0,AN191+AE129/B$74*(1-B$68)-AN191/B$74)</f>
        <v>152.44505393053834</v>
      </c>
      <c r="AO192">
        <f t="shared" si="186"/>
        <v>290.76076384884141</v>
      </c>
      <c r="AP192">
        <f t="shared" si="186"/>
        <v>522.87033722799345</v>
      </c>
      <c r="AQ192">
        <f t="shared" si="186"/>
        <v>724.01868210877615</v>
      </c>
      <c r="AR192">
        <f t="shared" si="186"/>
        <v>1402.7757928547803</v>
      </c>
      <c r="AS192">
        <f t="shared" si="186"/>
        <v>1125.3708671071854</v>
      </c>
      <c r="AT192">
        <f t="shared" si="186"/>
        <v>740.0761435931704</v>
      </c>
      <c r="AU192">
        <f t="shared" si="186"/>
        <v>879.82840855208099</v>
      </c>
    </row>
    <row r="193" spans="1:47" hidden="1" x14ac:dyDescent="0.4">
      <c r="A193" s="9">
        <v>30</v>
      </c>
      <c r="B193" s="16">
        <f t="shared" si="157"/>
        <v>623.17416961101912</v>
      </c>
      <c r="C193" s="16">
        <f t="shared" si="158"/>
        <v>1188.5895468247124</v>
      </c>
      <c r="D193" s="16">
        <f t="shared" si="149"/>
        <v>2049.1368145680062</v>
      </c>
      <c r="E193" s="16">
        <f t="shared" si="150"/>
        <v>3037.4814294694538</v>
      </c>
      <c r="F193" s="16">
        <f t="shared" si="151"/>
        <v>6124.4623718868097</v>
      </c>
      <c r="G193" s="16">
        <f t="shared" si="152"/>
        <v>6103.2011507019733</v>
      </c>
      <c r="H193" s="16">
        <f t="shared" si="153"/>
        <v>4595.2962360410866</v>
      </c>
      <c r="I193" s="16">
        <f t="shared" si="154"/>
        <v>6793.7872048009885</v>
      </c>
      <c r="J193" s="16">
        <f t="shared" si="155"/>
        <v>30515.128923904049</v>
      </c>
      <c r="AM193">
        <v>33</v>
      </c>
      <c r="AN193">
        <f t="shared" ref="AN193:AU193" si="187">IF(AN192+AE130/B$74*(1-B$68)-AN192/B$74&lt;0,0,AN192+AE130/B$74*(1-B$68)-AN192/B$74)</f>
        <v>184.68336219165056</v>
      </c>
      <c r="AO193">
        <f t="shared" si="187"/>
        <v>352.2493782283313</v>
      </c>
      <c r="AP193">
        <f t="shared" si="187"/>
        <v>633.44430914464488</v>
      </c>
      <c r="AQ193">
        <f t="shared" si="187"/>
        <v>877.13048769915213</v>
      </c>
      <c r="AR193">
        <f t="shared" si="187"/>
        <v>1699.4277160577758</v>
      </c>
      <c r="AS193">
        <f t="shared" si="187"/>
        <v>1363.3523743367136</v>
      </c>
      <c r="AT193">
        <f t="shared" si="187"/>
        <v>896.58941037173338</v>
      </c>
      <c r="AU193">
        <f t="shared" si="187"/>
        <v>1065.9416721349824</v>
      </c>
    </row>
    <row r="194" spans="1:47" hidden="1" x14ac:dyDescent="0.4">
      <c r="A194" s="9">
        <v>31</v>
      </c>
      <c r="B194" s="16">
        <f t="shared" si="157"/>
        <v>754.95987143725836</v>
      </c>
      <c r="C194" s="16">
        <f t="shared" si="158"/>
        <v>1439.946415016793</v>
      </c>
      <c r="D194" s="16">
        <f t="shared" si="149"/>
        <v>2482.4776297227813</v>
      </c>
      <c r="E194" s="16">
        <f t="shared" si="150"/>
        <v>3679.8327279846853</v>
      </c>
      <c r="F194" s="16">
        <f t="shared" si="151"/>
        <v>7419.6334307247726</v>
      </c>
      <c r="G194" s="16">
        <f t="shared" si="152"/>
        <v>7393.8391345007849</v>
      </c>
      <c r="H194" s="16">
        <f t="shared" si="153"/>
        <v>5567.1276537503691</v>
      </c>
      <c r="I194" s="16">
        <f t="shared" si="154"/>
        <v>8230.7654971230659</v>
      </c>
      <c r="J194" s="16">
        <f t="shared" si="155"/>
        <v>36968.582360260509</v>
      </c>
      <c r="AM194">
        <v>34</v>
      </c>
      <c r="AN194">
        <f t="shared" ref="AN194:AU194" si="188">IF(AN193+AE131/B$74*(1-B$68)-AN193/B$74&lt;0,0,AN193+AE131/B$74*(1-B$68)-AN193/B$74)</f>
        <v>223.73919564514497</v>
      </c>
      <c r="AO194">
        <f t="shared" si="188"/>
        <v>426.74116182444266</v>
      </c>
      <c r="AP194">
        <f t="shared" si="188"/>
        <v>767.40166808824108</v>
      </c>
      <c r="AQ194">
        <f t="shared" si="188"/>
        <v>1062.6212749472804</v>
      </c>
      <c r="AR194">
        <f t="shared" si="188"/>
        <v>2058.8134509553702</v>
      </c>
      <c r="AS194">
        <f t="shared" si="188"/>
        <v>1651.6621250361911</v>
      </c>
      <c r="AT194">
        <f t="shared" si="188"/>
        <v>1086.1997289397225</v>
      </c>
      <c r="AU194">
        <f t="shared" si="188"/>
        <v>1291.4044862344999</v>
      </c>
    </row>
    <row r="195" spans="1:47" hidden="1" x14ac:dyDescent="0.4">
      <c r="A195" s="9">
        <v>32</v>
      </c>
      <c r="B195" s="16">
        <f t="shared" si="157"/>
        <v>914.61467174584595</v>
      </c>
      <c r="C195" s="16">
        <f t="shared" si="158"/>
        <v>1744.4584374994051</v>
      </c>
      <c r="D195" s="16">
        <f t="shared" si="149"/>
        <v>3007.4583215851385</v>
      </c>
      <c r="E195" s="16">
        <f t="shared" si="150"/>
        <v>4458.0238379662278</v>
      </c>
      <c r="F195" s="16">
        <f t="shared" si="151"/>
        <v>8988.6977545290829</v>
      </c>
      <c r="G195" s="16">
        <f t="shared" si="152"/>
        <v>8957.4211605453693</v>
      </c>
      <c r="H195" s="16">
        <f t="shared" si="153"/>
        <v>6744.466373481393</v>
      </c>
      <c r="I195" s="16">
        <f t="shared" si="154"/>
        <v>9971.5849395417245</v>
      </c>
      <c r="J195" s="16">
        <f t="shared" si="155"/>
        <v>44786.725496894185</v>
      </c>
      <c r="AM195">
        <v>35</v>
      </c>
      <c r="AN195">
        <f t="shared" ref="AN195:AU195" si="189">IF(AN194+AE132/B$74*(1-B$68)-AN194/B$74&lt;0,0,AN194+AE132/B$74*(1-B$68)-AN194/B$74)</f>
        <v>271.05429531740072</v>
      </c>
      <c r="AO195">
        <f t="shared" si="189"/>
        <v>516.98596916701274</v>
      </c>
      <c r="AP195">
        <f t="shared" si="189"/>
        <v>929.68743258986365</v>
      </c>
      <c r="AQ195">
        <f t="shared" si="189"/>
        <v>1287.3384122061989</v>
      </c>
      <c r="AR195">
        <f t="shared" si="189"/>
        <v>2494.1996753388398</v>
      </c>
      <c r="AS195">
        <f t="shared" si="189"/>
        <v>2000.942899694779</v>
      </c>
      <c r="AT195">
        <f t="shared" si="189"/>
        <v>1315.9065843742512</v>
      </c>
      <c r="AU195">
        <f t="shared" si="189"/>
        <v>1564.5395920352898</v>
      </c>
    </row>
    <row r="196" spans="1:47" hidden="1" x14ac:dyDescent="0.4">
      <c r="A196" s="9">
        <v>33</v>
      </c>
      <c r="B196" s="16">
        <f t="shared" si="157"/>
        <v>1108.0322050222787</v>
      </c>
      <c r="C196" s="16">
        <f t="shared" si="158"/>
        <v>2113.3666327291385</v>
      </c>
      <c r="D196" s="16">
        <f t="shared" si="149"/>
        <v>3643.4584730321517</v>
      </c>
      <c r="E196" s="16">
        <f t="shared" si="150"/>
        <v>5400.7815795577662</v>
      </c>
      <c r="F196" s="16">
        <f t="shared" si="151"/>
        <v>10889.577156232448</v>
      </c>
      <c r="G196" s="16">
        <f t="shared" si="152"/>
        <v>10851.665948765349</v>
      </c>
      <c r="H196" s="16">
        <f t="shared" si="153"/>
        <v>8170.7738911679016</v>
      </c>
      <c r="I196" s="16">
        <f t="shared" si="154"/>
        <v>12080.50633320713</v>
      </c>
      <c r="J196" s="16">
        <f t="shared" si="155"/>
        <v>54258.16221971417</v>
      </c>
      <c r="AM196">
        <v>36</v>
      </c>
      <c r="AN196">
        <f t="shared" ref="AN196:AU196" si="190">IF(AN195+AE133/B$74*(1-B$68)-AN195/B$74&lt;0,0,AN195+AE133/B$74*(1-B$68)-AN195/B$74)</f>
        <v>328.37528978101722</v>
      </c>
      <c r="AO196">
        <f t="shared" si="190"/>
        <v>626.31517142772054</v>
      </c>
      <c r="AP196">
        <f t="shared" si="190"/>
        <v>1126.2923530688947</v>
      </c>
      <c r="AQ196">
        <f t="shared" si="190"/>
        <v>1559.5772930269713</v>
      </c>
      <c r="AR196">
        <f t="shared" si="190"/>
        <v>3021.6585950133494</v>
      </c>
      <c r="AS196">
        <f t="shared" si="190"/>
        <v>2424.0882337074763</v>
      </c>
      <c r="AT196">
        <f t="shared" si="190"/>
        <v>1594.189602932639</v>
      </c>
      <c r="AU196">
        <f t="shared" si="190"/>
        <v>1895.4295827675605</v>
      </c>
    </row>
    <row r="197" spans="1:47" hidden="1" x14ac:dyDescent="0.4">
      <c r="A197" s="9">
        <v>34</v>
      </c>
      <c r="B197" s="16">
        <f t="shared" si="157"/>
        <v>1342.3524443204449</v>
      </c>
      <c r="C197" s="16">
        <f t="shared" si="158"/>
        <v>2560.2891796201779</v>
      </c>
      <c r="D197" s="16">
        <f t="shared" si="149"/>
        <v>4413.9559098239861</v>
      </c>
      <c r="E197" s="16">
        <f t="shared" si="150"/>
        <v>6542.9076869185074</v>
      </c>
      <c r="F197" s="16">
        <f t="shared" si="151"/>
        <v>13192.442271375505</v>
      </c>
      <c r="G197" s="16">
        <f t="shared" si="152"/>
        <v>13146.498670496778</v>
      </c>
      <c r="H197" s="16">
        <f t="shared" si="153"/>
        <v>9898.7022778430237</v>
      </c>
      <c r="I197" s="16">
        <f t="shared" si="154"/>
        <v>14635.379131979964</v>
      </c>
      <c r="J197" s="16">
        <f t="shared" si="155"/>
        <v>65732.527572378385</v>
      </c>
      <c r="AM197">
        <v>37</v>
      </c>
      <c r="AN197">
        <f t="shared" ref="AN197:AU197" si="191">IF(AN196+AE134/B$74*(1-B$68)-AN196/B$74&lt;0,0,AN196+AE134/B$74*(1-B$68)-AN196/B$74)</f>
        <v>397.81817185847734</v>
      </c>
      <c r="AO197">
        <f t="shared" si="191"/>
        <v>758.76463381505039</v>
      </c>
      <c r="AP197">
        <f t="shared" si="191"/>
        <v>1364.4740600757341</v>
      </c>
      <c r="AQ197">
        <f t="shared" si="191"/>
        <v>1889.3875601837326</v>
      </c>
      <c r="AR197">
        <f t="shared" si="191"/>
        <v>3660.6612484462134</v>
      </c>
      <c r="AS197">
        <f t="shared" si="191"/>
        <v>2936.7183735132603</v>
      </c>
      <c r="AT197">
        <f t="shared" si="191"/>
        <v>1931.3215775196077</v>
      </c>
      <c r="AU197">
        <f t="shared" si="191"/>
        <v>2296.2890906290254</v>
      </c>
    </row>
    <row r="198" spans="1:47" hidden="1" x14ac:dyDescent="0.4">
      <c r="A198" s="9">
        <v>35</v>
      </c>
      <c r="B198" s="16">
        <f t="shared" si="157"/>
        <v>1626.2252727799309</v>
      </c>
      <c r="C198" s="16">
        <f t="shared" si="158"/>
        <v>3101.7241314974622</v>
      </c>
      <c r="D198" s="16">
        <f t="shared" si="149"/>
        <v>5347.3933822957797</v>
      </c>
      <c r="E198" s="16">
        <f t="shared" si="150"/>
        <v>7926.5635116492222</v>
      </c>
      <c r="F198" s="16">
        <f t="shared" si="151"/>
        <v>15982.302902720745</v>
      </c>
      <c r="G198" s="16">
        <f t="shared" si="152"/>
        <v>15926.632195227385</v>
      </c>
      <c r="H198" s="16">
        <f t="shared" si="153"/>
        <v>11992.037821545528</v>
      </c>
      <c r="I198" s="16">
        <f t="shared" si="154"/>
        <v>17730.51518008627</v>
      </c>
      <c r="J198" s="16">
        <f t="shared" si="155"/>
        <v>79633.394397802316</v>
      </c>
      <c r="AM198">
        <v>38</v>
      </c>
      <c r="AN198">
        <f t="shared" ref="AN198:AU198" si="192">IF(AN197+AE135/B$74*(1-B$68)-AN197/B$74&lt;0,0,AN197+AE135/B$74*(1-B$68)-AN197/B$74)</f>
        <v>481.94641022795685</v>
      </c>
      <c r="AO198">
        <f t="shared" si="192"/>
        <v>919.22369902495211</v>
      </c>
      <c r="AP198">
        <f t="shared" si="192"/>
        <v>1653.0249788001286</v>
      </c>
      <c r="AQ198">
        <f t="shared" si="192"/>
        <v>2288.9440869580112</v>
      </c>
      <c r="AR198">
        <f t="shared" si="192"/>
        <v>4434.7962776744835</v>
      </c>
      <c r="AS198">
        <f t="shared" si="192"/>
        <v>3557.7568897960041</v>
      </c>
      <c r="AT198">
        <f t="shared" si="192"/>
        <v>2339.7476871880526</v>
      </c>
      <c r="AU198">
        <f t="shared" si="192"/>
        <v>2781.9156794874339</v>
      </c>
    </row>
    <row r="199" spans="1:47" hidden="1" x14ac:dyDescent="0.4">
      <c r="A199" s="9">
        <v>36</v>
      </c>
      <c r="B199" s="16">
        <f t="shared" si="157"/>
        <v>1970.1297928157949</v>
      </c>
      <c r="C199" s="16">
        <f t="shared" si="158"/>
        <v>3757.6584393580465</v>
      </c>
      <c r="D199" s="16">
        <f t="shared" si="149"/>
        <v>6478.2285251392259</v>
      </c>
      <c r="E199" s="16">
        <f t="shared" si="150"/>
        <v>9602.8264032310472</v>
      </c>
      <c r="F199" s="16">
        <f t="shared" si="151"/>
        <v>19362.146145972427</v>
      </c>
      <c r="G199" s="16">
        <f t="shared" si="152"/>
        <v>19294.69422586674</v>
      </c>
      <c r="H199" s="16">
        <f t="shared" si="153"/>
        <v>14528.05568710986</v>
      </c>
      <c r="I199" s="16">
        <f t="shared" si="154"/>
        <v>21480.170166139829</v>
      </c>
      <c r="J199" s="16">
        <f t="shared" si="155"/>
        <v>96473.909385632971</v>
      </c>
      <c r="AM199">
        <v>39</v>
      </c>
      <c r="AN199">
        <f t="shared" ref="AN199:AU199" si="193">IF(AN198+AE136/B$74*(1-B$68)-AN198/B$74&lt;0,0,AN198+AE136/B$74*(1-B$68)-AN198/B$74)</f>
        <v>583.86557942449758</v>
      </c>
      <c r="AO199">
        <f t="shared" si="193"/>
        <v>1113.6156764775512</v>
      </c>
      <c r="AP199">
        <f t="shared" si="193"/>
        <v>2002.5968999204688</v>
      </c>
      <c r="AQ199">
        <f t="shared" si="193"/>
        <v>2772.9964104720543</v>
      </c>
      <c r="AR199">
        <f t="shared" si="193"/>
        <v>5372.6406989301713</v>
      </c>
      <c r="AS199">
        <f t="shared" si="193"/>
        <v>4310.1292330524702</v>
      </c>
      <c r="AT199">
        <f t="shared" si="193"/>
        <v>2834.5449094725491</v>
      </c>
      <c r="AU199">
        <f t="shared" si="193"/>
        <v>3370.2360875279046</v>
      </c>
    </row>
    <row r="200" spans="1:47" hidden="1" x14ac:dyDescent="0.4">
      <c r="A200" s="9">
        <v>37</v>
      </c>
      <c r="B200" s="16">
        <f t="shared" si="157"/>
        <v>2386.7611602688403</v>
      </c>
      <c r="C200" s="16">
        <f t="shared" si="158"/>
        <v>4552.3057665139177</v>
      </c>
      <c r="D200" s="16">
        <f t="shared" si="149"/>
        <v>7848.2058544941765</v>
      </c>
      <c r="E200" s="16">
        <f t="shared" si="150"/>
        <v>11633.57522021729</v>
      </c>
      <c r="F200" s="16">
        <f t="shared" si="151"/>
        <v>23456.738140451413</v>
      </c>
      <c r="G200" s="16">
        <f t="shared" si="152"/>
        <v>23375.015759427391</v>
      </c>
      <c r="H200" s="16">
        <f t="shared" si="153"/>
        <v>17600.372514876526</v>
      </c>
      <c r="I200" s="16">
        <f t="shared" si="154"/>
        <v>26022.761308465902</v>
      </c>
      <c r="J200" s="16">
        <f t="shared" si="155"/>
        <v>116875.73572471546</v>
      </c>
      <c r="AM200">
        <v>40</v>
      </c>
      <c r="AN200">
        <f t="shared" ref="AN200:AU200" si="194">IF(AN199+AE137/B$74*(1-B$68)-AN199/B$74&lt;0,0,AN199+AE137/B$74*(1-B$68)-AN199/B$74)</f>
        <v>707.33800149696538</v>
      </c>
      <c r="AO200">
        <f t="shared" si="194"/>
        <v>1349.1165000884998</v>
      </c>
      <c r="AP200">
        <f t="shared" si="194"/>
        <v>2426.0941883061269</v>
      </c>
      <c r="AQ200">
        <f t="shared" si="194"/>
        <v>3359.4132078738262</v>
      </c>
      <c r="AR200">
        <f t="shared" si="194"/>
        <v>6508.8148174248672</v>
      </c>
      <c r="AS200">
        <f t="shared" si="194"/>
        <v>5221.6090183406095</v>
      </c>
      <c r="AT200">
        <f t="shared" si="194"/>
        <v>3433.9785846680379</v>
      </c>
      <c r="AU200">
        <f t="shared" si="194"/>
        <v>4082.9679839121077</v>
      </c>
    </row>
    <row r="201" spans="1:47" hidden="1" x14ac:dyDescent="0.4">
      <c r="A201" s="9">
        <v>38</v>
      </c>
      <c r="B201" s="16">
        <f t="shared" si="157"/>
        <v>2891.4992234577039</v>
      </c>
      <c r="C201" s="16">
        <f t="shared" si="158"/>
        <v>5515.0003309649828</v>
      </c>
      <c r="D201" s="16">
        <f t="shared" si="149"/>
        <v>9507.8977579772763</v>
      </c>
      <c r="E201" s="16">
        <f t="shared" si="150"/>
        <v>14093.774575631029</v>
      </c>
      <c r="F201" s="16">
        <f t="shared" si="151"/>
        <v>28417.229785987663</v>
      </c>
      <c r="G201" s="16">
        <f>AA136+AJ136+AS198+BB136+BK136+BT136+AS260</f>
        <v>28318.220722653077</v>
      </c>
      <c r="H201" s="16">
        <f t="shared" si="153"/>
        <v>21322.402260894203</v>
      </c>
      <c r="I201" s="16">
        <f t="shared" si="154"/>
        <v>31525.976964801059</v>
      </c>
      <c r="J201" s="16">
        <f t="shared" si="155"/>
        <v>141592.00162236701</v>
      </c>
      <c r="AM201">
        <v>41</v>
      </c>
      <c r="AN201">
        <f t="shared" ref="AN201:AU201" si="195">IF(AN200+AE138/B$74*(1-B$68)-AN200/B$74&lt;0,0,AN200+AE138/B$74*(1-B$68)-AN200/B$74)</f>
        <v>856.92163130241033</v>
      </c>
      <c r="AO201">
        <f t="shared" si="195"/>
        <v>1634.4196262977048</v>
      </c>
      <c r="AP201">
        <f t="shared" si="195"/>
        <v>2939.1501448201243</v>
      </c>
      <c r="AQ201">
        <f t="shared" si="195"/>
        <v>4069.8419146400865</v>
      </c>
      <c r="AR201">
        <f t="shared" si="195"/>
        <v>7885.2602283336346</v>
      </c>
      <c r="AS201">
        <f t="shared" si="195"/>
        <v>6325.843279441684</v>
      </c>
      <c r="AT201">
        <f t="shared" si="195"/>
        <v>4160.176677513693</v>
      </c>
      <c r="AU201">
        <f t="shared" si="195"/>
        <v>4946.4216677560962</v>
      </c>
    </row>
    <row r="202" spans="1:47" hidden="1" x14ac:dyDescent="0.4">
      <c r="A202" s="9">
        <v>39</v>
      </c>
      <c r="B202" s="16">
        <f t="shared" si="157"/>
        <v>3502.9762668702488</v>
      </c>
      <c r="C202" s="16">
        <f t="shared" si="158"/>
        <v>6681.2797715539473</v>
      </c>
      <c r="D202" s="16">
        <f t="shared" si="149"/>
        <v>11518.571363045297</v>
      </c>
      <c r="E202" s="16">
        <f t="shared" si="150"/>
        <v>17074.242139138547</v>
      </c>
      <c r="F202" s="16">
        <f t="shared" si="151"/>
        <v>34426.736445389637</v>
      </c>
      <c r="G202" s="16">
        <f>AA137+AJ137+AS199+BB137+BK137+BT137+AS261</f>
        <v>34306.786207337878</v>
      </c>
      <c r="H202" s="16">
        <f t="shared" si="153"/>
        <v>25831.542849866804</v>
      </c>
      <c r="I202" s="16">
        <f t="shared" si="154"/>
        <v>38192.966784913537</v>
      </c>
      <c r="J202" s="16">
        <f t="shared" si="155"/>
        <v>171535.10182811588</v>
      </c>
      <c r="AM202">
        <v>42</v>
      </c>
      <c r="AN202">
        <f t="shared" ref="AN202:AU202" si="196">IF(AN201+AE139/B$74*(1-B$68)-AN201/B$74&lt;0,0,AN201+AE139/B$74*(1-B$68)-AN201/B$74)</f>
        <v>1038.1383123641479</v>
      </c>
      <c r="AO202">
        <f t="shared" si="196"/>
        <v>1980.0569510197729</v>
      </c>
      <c r="AP202">
        <f t="shared" si="196"/>
        <v>3560.7041060346514</v>
      </c>
      <c r="AQ202">
        <f t="shared" si="196"/>
        <v>4930.5078346917062</v>
      </c>
      <c r="AR202">
        <f t="shared" si="196"/>
        <v>9552.7880811606592</v>
      </c>
      <c r="AS202">
        <f t="shared" si="196"/>
        <v>7663.5945393118536</v>
      </c>
      <c r="AT202">
        <f t="shared" si="196"/>
        <v>5039.9466265155415</v>
      </c>
      <c r="AU202">
        <f t="shared" si="196"/>
        <v>5992.4713037259153</v>
      </c>
    </row>
    <row r="203" spans="1:47" hidden="1" x14ac:dyDescent="0.4">
      <c r="A203" s="9">
        <v>40</v>
      </c>
      <c r="B203" s="16">
        <f t="shared" si="157"/>
        <v>4243.7648176456541</v>
      </c>
      <c r="C203" s="16">
        <f t="shared" si="158"/>
        <v>8094.1970117031515</v>
      </c>
      <c r="D203" s="16">
        <f t="shared" si="149"/>
        <v>13954.450198779567</v>
      </c>
      <c r="E203" s="16">
        <f t="shared" si="150"/>
        <v>20685.001150443793</v>
      </c>
      <c r="F203" s="16">
        <f t="shared" si="151"/>
        <v>41707.097606189382</v>
      </c>
      <c r="G203" s="16">
        <f t="shared" si="152"/>
        <v>41561.778559585189</v>
      </c>
      <c r="H203" s="16">
        <f t="shared" si="153"/>
        <v>31294.248189988164</v>
      </c>
      <c r="I203" s="16">
        <f t="shared" si="154"/>
        <v>46269.840912922977</v>
      </c>
      <c r="J203" s="16">
        <f t="shared" si="155"/>
        <v>207810.37844725788</v>
      </c>
      <c r="AM203">
        <v>43</v>
      </c>
      <c r="AN203">
        <f t="shared" ref="AN203:AU203" si="197">IF(AN202+AE140/B$74*(1-B$68)-AN202/B$74&lt;0,0,AN202+AE140/B$74*(1-B$68)-AN202/B$74)</f>
        <v>1257.677614424575</v>
      </c>
      <c r="AO203">
        <f t="shared" si="197"/>
        <v>2398.7875921005721</v>
      </c>
      <c r="AP203">
        <f t="shared" si="197"/>
        <v>4313.7005853788623</v>
      </c>
      <c r="AQ203">
        <f t="shared" si="197"/>
        <v>5973.1822413096925</v>
      </c>
      <c r="AR203">
        <f t="shared" si="197"/>
        <v>11572.954761353018</v>
      </c>
      <c r="AS203">
        <f t="shared" si="197"/>
        <v>9284.2455474448325</v>
      </c>
      <c r="AT203">
        <f t="shared" si="197"/>
        <v>6105.7649347290235</v>
      </c>
      <c r="AU203">
        <f t="shared" si="197"/>
        <v>7259.7315469982532</v>
      </c>
    </row>
    <row r="204" spans="1:47" hidden="1" x14ac:dyDescent="0.4">
      <c r="A204" s="9">
        <v>41</v>
      </c>
      <c r="B204" s="16">
        <f t="shared" si="157"/>
        <v>5141.2109050795307</v>
      </c>
      <c r="C204" s="16">
        <f t="shared" si="158"/>
        <v>9805.9095479086627</v>
      </c>
      <c r="D204" s="16">
        <f t="shared" si="149"/>
        <v>16905.454139856509</v>
      </c>
      <c r="E204" s="16">
        <f t="shared" si="150"/>
        <v>25059.341901239415</v>
      </c>
      <c r="F204" s="16">
        <f t="shared" si="151"/>
        <v>50527.066033189309</v>
      </c>
      <c r="G204" s="16">
        <f t="shared" si="152"/>
        <v>50351.01398367928</v>
      </c>
      <c r="H204" s="16">
        <f t="shared" si="153"/>
        <v>37912.172781800815</v>
      </c>
      <c r="I204" s="16">
        <f t="shared" si="154"/>
        <v>56054.75506956633</v>
      </c>
      <c r="J204" s="16">
        <f t="shared" si="155"/>
        <v>251756.92436231987</v>
      </c>
      <c r="AM204">
        <v>44</v>
      </c>
      <c r="AN204">
        <f t="shared" ref="AN204:AU204" si="198">IF(AN203+AE141/B$74*(1-B$68)-AN203/B$74&lt;0,0,AN203+AE141/B$74*(1-B$68)-AN203/B$74)</f>
        <v>1523.6437773114124</v>
      </c>
      <c r="AO204">
        <f t="shared" si="198"/>
        <v>2906.0688890992847</v>
      </c>
      <c r="AP204">
        <f t="shared" si="198"/>
        <v>5225.9362643615441</v>
      </c>
      <c r="AQ204">
        <f t="shared" si="198"/>
        <v>7236.3552060855654</v>
      </c>
      <c r="AR204">
        <f t="shared" si="198"/>
        <v>14020.33422953915</v>
      </c>
      <c r="AS204">
        <f t="shared" si="198"/>
        <v>11247.622231073557</v>
      </c>
      <c r="AT204">
        <f t="shared" si="198"/>
        <v>7396.9760325295701</v>
      </c>
      <c r="AU204">
        <f t="shared" si="198"/>
        <v>8794.9829922683311</v>
      </c>
    </row>
    <row r="205" spans="1:47" hidden="1" x14ac:dyDescent="0.4">
      <c r="A205" s="9">
        <v>42</v>
      </c>
      <c r="B205" s="16">
        <f t="shared" si="157"/>
        <v>6228.4435327411238</v>
      </c>
      <c r="C205" s="16">
        <f t="shared" si="158"/>
        <v>11879.604831222414</v>
      </c>
      <c r="D205" s="16">
        <f t="shared" si="149"/>
        <v>20480.518777120884</v>
      </c>
      <c r="E205" s="16">
        <f t="shared" si="150"/>
        <v>30358.742114420769</v>
      </c>
      <c r="F205" s="16">
        <f t="shared" si="151"/>
        <v>61212.228712576005</v>
      </c>
      <c r="G205" s="16">
        <f t="shared" si="152"/>
        <v>60998.944906915422</v>
      </c>
      <c r="H205" s="16">
        <f t="shared" si="153"/>
        <v>45929.615747810218</v>
      </c>
      <c r="I205" s="16">
        <f t="shared" si="154"/>
        <v>67908.916887209503</v>
      </c>
      <c r="J205" s="16">
        <f t="shared" si="155"/>
        <v>304997.01551001635</v>
      </c>
      <c r="AM205">
        <v>45</v>
      </c>
      <c r="AN205">
        <f t="shared" ref="AN205:AU205" si="199">IF(AN204+AE142/B$74*(1-B$68)-AN204/B$74&lt;0,0,AN204+AE142/B$74*(1-B$68)-AN204/B$74)</f>
        <v>1845.854876993666</v>
      </c>
      <c r="AO205">
        <f t="shared" si="199"/>
        <v>3520.6270072450884</v>
      </c>
      <c r="AP205">
        <f t="shared" si="199"/>
        <v>6331.086100355752</v>
      </c>
      <c r="AQ205">
        <f t="shared" si="199"/>
        <v>8766.6564506183149</v>
      </c>
      <c r="AR205">
        <f t="shared" si="199"/>
        <v>16985.270901274878</v>
      </c>
      <c r="AS205">
        <f t="shared" si="199"/>
        <v>13626.202153942504</v>
      </c>
      <c r="AT205">
        <f t="shared" si="199"/>
        <v>8961.2446681208639</v>
      </c>
      <c r="AU205">
        <f t="shared" si="199"/>
        <v>10654.899066795562</v>
      </c>
    </row>
    <row r="206" spans="1:47" hidden="1" x14ac:dyDescent="0.4">
      <c r="A206" s="9">
        <v>43</v>
      </c>
      <c r="B206" s="16">
        <f t="shared" si="157"/>
        <v>7545.5976276325673</v>
      </c>
      <c r="C206" s="16">
        <f t="shared" si="158"/>
        <v>14391.832816734946</v>
      </c>
      <c r="D206" s="16">
        <f t="shared" si="149"/>
        <v>24811.616748555196</v>
      </c>
      <c r="E206" s="16">
        <f t="shared" si="150"/>
        <v>36778.827855228054</v>
      </c>
      <c r="F206" s="16">
        <f t="shared" si="151"/>
        <v>74157.02581697781</v>
      </c>
      <c r="G206" s="16">
        <f t="shared" si="152"/>
        <v>73898.637057837652</v>
      </c>
      <c r="H206" s="16">
        <f t="shared" si="153"/>
        <v>55642.539077413749</v>
      </c>
      <c r="I206" s="16">
        <f t="shared" si="154"/>
        <v>82269.919793131645</v>
      </c>
      <c r="J206" s="16">
        <f t="shared" si="155"/>
        <v>369495.99679351161</v>
      </c>
      <c r="AM206">
        <v>46</v>
      </c>
      <c r="AN206">
        <f t="shared" ref="AN206:AU206" si="200">IF(AN205+AE143/B$74*(1-B$68)-AN205/B$74&lt;0,0,AN205+AE143/B$74*(1-B$68)-AN205/B$74)</f>
        <v>2236.205257471906</v>
      </c>
      <c r="AO206">
        <f t="shared" si="200"/>
        <v>4265.1482092793285</v>
      </c>
      <c r="AP206">
        <f t="shared" si="200"/>
        <v>7669.9464294729723</v>
      </c>
      <c r="AQ206">
        <f t="shared" si="200"/>
        <v>10620.576671364151</v>
      </c>
      <c r="AR206">
        <f t="shared" si="200"/>
        <v>20577.214689205386</v>
      </c>
      <c r="AS206">
        <f t="shared" si="200"/>
        <v>16507.790007314241</v>
      </c>
      <c r="AT206">
        <f t="shared" si="200"/>
        <v>10856.31544044184</v>
      </c>
      <c r="AU206">
        <f t="shared" si="200"/>
        <v>12908.138115234116</v>
      </c>
    </row>
    <row r="207" spans="1:47" hidden="1" x14ac:dyDescent="0.4">
      <c r="A207" s="9">
        <v>44</v>
      </c>
      <c r="B207" s="16">
        <f t="shared" si="157"/>
        <v>9141.2956112692918</v>
      </c>
      <c r="C207" s="16">
        <f t="shared" si="158"/>
        <v>17435.331786571496</v>
      </c>
      <c r="D207" s="16">
        <f t="shared" si="149"/>
        <v>30058.629477124607</v>
      </c>
      <c r="E207" s="16">
        <f t="shared" si="150"/>
        <v>44556.595019945162</v>
      </c>
      <c r="F207" s="16">
        <f t="shared" si="151"/>
        <v>89839.311368734605</v>
      </c>
      <c r="G207" s="16">
        <f t="shared" si="152"/>
        <v>89526.279388560914</v>
      </c>
      <c r="H207" s="16">
        <f t="shared" si="153"/>
        <v>67409.492993492095</v>
      </c>
      <c r="I207" s="16">
        <f t="shared" si="154"/>
        <v>99667.896657609555</v>
      </c>
      <c r="J207" s="16">
        <f t="shared" si="155"/>
        <v>447634.83230330772</v>
      </c>
      <c r="AM207">
        <v>47</v>
      </c>
      <c r="AN207">
        <f t="shared" ref="AN207:AU207" si="201">IF(AN206+AE144/B$74*(1-B$68)-AN206/B$74&lt;0,0,AN206+AE144/B$74*(1-B$68)-AN206/B$74)</f>
        <v>2709.1046075894733</v>
      </c>
      <c r="AO207">
        <f t="shared" si="201"/>
        <v>5167.1163133180253</v>
      </c>
      <c r="AP207">
        <f t="shared" si="201"/>
        <v>9291.9409533723046</v>
      </c>
      <c r="AQ207">
        <f t="shared" si="201"/>
        <v>12866.552879934534</v>
      </c>
      <c r="AR207">
        <f t="shared" si="201"/>
        <v>24928.761319927475</v>
      </c>
      <c r="AS207">
        <f t="shared" si="201"/>
        <v>19998.75889826602</v>
      </c>
      <c r="AT207">
        <f t="shared" si="201"/>
        <v>13152.144427217034</v>
      </c>
      <c r="AU207">
        <f t="shared" si="201"/>
        <v>15637.877904979752</v>
      </c>
    </row>
    <row r="208" spans="1:47" hidden="1" x14ac:dyDescent="0.4">
      <c r="A208" s="9">
        <v>45</v>
      </c>
      <c r="B208" s="16">
        <f t="shared" si="157"/>
        <v>11074.442284523062</v>
      </c>
      <c r="C208" s="16">
        <f t="shared" si="158"/>
        <v>21122.451760980286</v>
      </c>
      <c r="D208" s="16">
        <f t="shared" si="149"/>
        <v>36415.249154529869</v>
      </c>
      <c r="E208" s="16">
        <f t="shared" si="150"/>
        <v>53979.157981682343</v>
      </c>
      <c r="F208" s="16">
        <f t="shared" si="151"/>
        <v>108837.99310478568</v>
      </c>
      <c r="G208" s="16">
        <f t="shared" si="152"/>
        <v>108458.76247121939</v>
      </c>
      <c r="H208" s="16">
        <f t="shared" si="153"/>
        <v>81664.851747947527</v>
      </c>
      <c r="I208" s="16">
        <f t="shared" si="154"/>
        <v>120745.08951435934</v>
      </c>
      <c r="J208" s="16">
        <f t="shared" si="155"/>
        <v>542297.99802002753</v>
      </c>
      <c r="AM208">
        <v>48</v>
      </c>
      <c r="AN208">
        <f t="shared" ref="AN208:AU208" si="202">IF(AN207+AE145/B$74*(1-B$68)-AN207/B$74&lt;0,0,AN207+AE145/B$74*(1-B$68)-AN207/B$74)</f>
        <v>3282.0098911791583</v>
      </c>
      <c r="AO208">
        <f t="shared" si="202"/>
        <v>6259.8272512896538</v>
      </c>
      <c r="AP208">
        <f t="shared" si="202"/>
        <v>11256.94520314436</v>
      </c>
      <c r="AQ208">
        <f t="shared" si="202"/>
        <v>15587.494738676371</v>
      </c>
      <c r="AR208">
        <f t="shared" si="202"/>
        <v>30200.547072874233</v>
      </c>
      <c r="AS208">
        <f t="shared" si="202"/>
        <v>24227.977086609713</v>
      </c>
      <c r="AT208">
        <f t="shared" si="202"/>
        <v>15933.481596693195</v>
      </c>
      <c r="AU208">
        <f t="shared" si="202"/>
        <v>18944.886112624445</v>
      </c>
    </row>
    <row r="209" spans="1:47" hidden="1" x14ac:dyDescent="0.4">
      <c r="A209" s="9">
        <v>46</v>
      </c>
      <c r="B209" s="16">
        <f t="shared" si="157"/>
        <v>13416.399283967899</v>
      </c>
      <c r="C209" s="16">
        <f t="shared" si="158"/>
        <v>25589.301871906118</v>
      </c>
      <c r="D209" s="16">
        <f t="shared" si="149"/>
        <v>44116.128841170896</v>
      </c>
      <c r="E209" s="16">
        <f t="shared" si="150"/>
        <v>65394.34834738943</v>
      </c>
      <c r="F209" s="16">
        <f t="shared" si="151"/>
        <v>131854.4027145342</v>
      </c>
      <c r="G209" s="16">
        <f t="shared" si="152"/>
        <v>131394.97427059314</v>
      </c>
      <c r="H209" s="16">
        <f t="shared" si="153"/>
        <v>98934.848442393151</v>
      </c>
      <c r="I209" s="16">
        <f t="shared" si="154"/>
        <v>146279.55776445198</v>
      </c>
      <c r="J209" s="16">
        <f t="shared" si="155"/>
        <v>656979.96153640677</v>
      </c>
      <c r="AM209">
        <v>49</v>
      </c>
      <c r="AN209">
        <f t="shared" ref="AN209:AU209" si="203">IF(AN208+AE146/B$74*(1-B$68)-AN208/B$74&lt;0,0,AN208+AE146/B$74*(1-B$68)-AN208/B$74)</f>
        <v>3976.0697666176211</v>
      </c>
      <c r="AO209">
        <f t="shared" si="203"/>
        <v>7583.6181801266866</v>
      </c>
      <c r="AP209">
        <f t="shared" si="203"/>
        <v>13637.496829911372</v>
      </c>
      <c r="AQ209">
        <f t="shared" si="203"/>
        <v>18883.845150599256</v>
      </c>
      <c r="AR209">
        <f t="shared" si="203"/>
        <v>36587.178629320173</v>
      </c>
      <c r="AS209">
        <f t="shared" si="203"/>
        <v>29351.565124943838</v>
      </c>
      <c r="AT209">
        <f t="shared" si="203"/>
        <v>19302.999332171999</v>
      </c>
      <c r="AU209">
        <f t="shared" si="203"/>
        <v>22951.240137733534</v>
      </c>
    </row>
    <row r="210" spans="1:47" hidden="1" x14ac:dyDescent="0.4">
      <c r="A210" s="9">
        <v>47</v>
      </c>
      <c r="B210" s="16">
        <f t="shared" si="157"/>
        <v>16253.619379256808</v>
      </c>
      <c r="C210" s="16">
        <f t="shared" si="158"/>
        <v>31000.774798337538</v>
      </c>
      <c r="D210" s="16">
        <f t="shared" si="149"/>
        <v>53445.544626523028</v>
      </c>
      <c r="E210" s="16">
        <f t="shared" si="150"/>
        <v>79223.555076641962</v>
      </c>
      <c r="F210" s="16">
        <f t="shared" si="151"/>
        <v>159738.185327835</v>
      </c>
      <c r="G210" s="16">
        <f t="shared" si="152"/>
        <v>159181.59942102915</v>
      </c>
      <c r="H210" s="16">
        <f t="shared" si="153"/>
        <v>119857.00079552335</v>
      </c>
      <c r="I210" s="16">
        <f t="shared" si="154"/>
        <v>177213.90004599109</v>
      </c>
      <c r="J210" s="16">
        <f t="shared" si="155"/>
        <v>795914.17947113793</v>
      </c>
      <c r="AM210">
        <v>50</v>
      </c>
      <c r="AN210">
        <f t="shared" ref="AN210:AU210" si="204">IF(AN209+AE147/B$74*(1-B$68)-AN209/B$74&lt;0,0,AN209+AE147/B$74*(1-B$68)-AN209/B$74)</f>
        <v>4816.9052843784875</v>
      </c>
      <c r="AO210">
        <f t="shared" si="204"/>
        <v>9187.3565180512724</v>
      </c>
      <c r="AP210">
        <f t="shared" si="204"/>
        <v>16521.473314482817</v>
      </c>
      <c r="AQ210">
        <f t="shared" si="204"/>
        <v>22877.288084581651</v>
      </c>
      <c r="AR210">
        <f t="shared" si="204"/>
        <v>44324.41693043882</v>
      </c>
      <c r="AS210">
        <f t="shared" si="204"/>
        <v>35558.659010480238</v>
      </c>
      <c r="AT210">
        <f t="shared" si="204"/>
        <v>23385.082558066835</v>
      </c>
      <c r="AU210">
        <f t="shared" si="204"/>
        <v>27804.833559928811</v>
      </c>
    </row>
    <row r="211" spans="1:47" hidden="1" x14ac:dyDescent="0.4">
      <c r="A211" s="9">
        <v>48</v>
      </c>
      <c r="B211" s="16">
        <f t="shared" si="157"/>
        <v>19690.837855975315</v>
      </c>
      <c r="C211" s="16">
        <f t="shared" si="158"/>
        <v>37556.633739234392</v>
      </c>
      <c r="D211" s="16">
        <f t="shared" si="149"/>
        <v>64747.889611465318</v>
      </c>
      <c r="E211" s="16">
        <f t="shared" si="150"/>
        <v>95977.279952058336</v>
      </c>
      <c r="F211" s="16">
        <f t="shared" si="151"/>
        <v>193518.66395725275</v>
      </c>
      <c r="G211" s="16">
        <f t="shared" si="152"/>
        <v>192844.37438155644</v>
      </c>
      <c r="H211" s="16">
        <f t="shared" si="153"/>
        <v>145203.64495465881</v>
      </c>
      <c r="I211" s="16">
        <f t="shared" si="154"/>
        <v>214690.05003014082</v>
      </c>
      <c r="J211" s="16">
        <f t="shared" si="155"/>
        <v>964229.37448234216</v>
      </c>
      <c r="AM211">
        <v>51</v>
      </c>
      <c r="AN211">
        <f t="shared" ref="AN211:AU211" si="205">IF(AN210+AE148/B$74*(1-B$68)-AN210/B$74&lt;0,0,AN210+AE148/B$74*(1-B$68)-AN210/B$74)</f>
        <v>5835.5556818438017</v>
      </c>
      <c r="AO211">
        <f t="shared" si="205"/>
        <v>11130.243873366173</v>
      </c>
      <c r="AP211">
        <f t="shared" si="205"/>
        <v>20015.3359430651</v>
      </c>
      <c r="AQ211">
        <f t="shared" si="205"/>
        <v>27715.240509318701</v>
      </c>
      <c r="AR211">
        <f t="shared" si="205"/>
        <v>53697.880234780205</v>
      </c>
      <c r="AS211">
        <f t="shared" si="205"/>
        <v>43078.392093971066</v>
      </c>
      <c r="AT211">
        <f t="shared" si="205"/>
        <v>28330.420379067844</v>
      </c>
      <c r="AU211">
        <f t="shared" si="205"/>
        <v>33684.83559401329</v>
      </c>
    </row>
    <row r="212" spans="1:47" hidden="1" x14ac:dyDescent="0.4">
      <c r="A212" s="9">
        <v>49</v>
      </c>
      <c r="B212" s="16">
        <f t="shared" si="157"/>
        <v>23854.938793090922</v>
      </c>
      <c r="C212" s="16">
        <f t="shared" si="158"/>
        <v>45498.886623156061</v>
      </c>
      <c r="D212" s="16">
        <f t="shared" si="149"/>
        <v>78440.387095356738</v>
      </c>
      <c r="E212" s="16">
        <f t="shared" si="150"/>
        <v>116273.98262774284</v>
      </c>
      <c r="F212" s="16">
        <f t="shared" si="151"/>
        <v>234442.83670532549</v>
      </c>
      <c r="G212" s="16">
        <f t="shared" si="152"/>
        <v>233625.95224552549</v>
      </c>
      <c r="H212" s="16">
        <f t="shared" si="153"/>
        <v>175910.44609639904</v>
      </c>
      <c r="I212" s="16">
        <f t="shared" si="154"/>
        <v>260091.43062163945</v>
      </c>
      <c r="J212" s="16">
        <f t="shared" si="155"/>
        <v>1168138.8608082361</v>
      </c>
      <c r="AM212">
        <v>52</v>
      </c>
      <c r="AN212">
        <f t="shared" ref="AN212:AU212" si="206">IF(AN211+AE149/B$74*(1-B$68)-AN211/B$74&lt;0,0,AN211+AE149/B$74*(1-B$68)-AN211/B$74)</f>
        <v>7069.6241891582349</v>
      </c>
      <c r="AO212">
        <f t="shared" si="206"/>
        <v>13484.001457341574</v>
      </c>
      <c r="AP212">
        <f t="shared" si="206"/>
        <v>24248.059799596096</v>
      </c>
      <c r="AQ212">
        <f t="shared" si="206"/>
        <v>33576.294254656081</v>
      </c>
      <c r="AR212">
        <f t="shared" si="206"/>
        <v>65053.58764640869</v>
      </c>
      <c r="AS212">
        <f t="shared" si="206"/>
        <v>52188.353481184749</v>
      </c>
      <c r="AT212">
        <f t="shared" si="206"/>
        <v>34321.568731658284</v>
      </c>
      <c r="AU212">
        <f t="shared" si="206"/>
        <v>40808.30507756881</v>
      </c>
    </row>
    <row r="213" spans="1:47" hidden="1" x14ac:dyDescent="0.4">
      <c r="A213" s="9">
        <v>50</v>
      </c>
      <c r="B213" s="16">
        <f t="shared" si="157"/>
        <v>28899.638957685933</v>
      </c>
      <c r="C213" s="16">
        <f t="shared" si="158"/>
        <v>55120.719771736716</v>
      </c>
      <c r="D213" s="16">
        <f t="shared" si="149"/>
        <v>95028.492272053991</v>
      </c>
      <c r="E213" s="16">
        <f t="shared" si="150"/>
        <v>140862.91091611373</v>
      </c>
      <c r="F213" s="16">
        <f t="shared" si="151"/>
        <v>284021.40939445788</v>
      </c>
      <c r="G213" s="16">
        <f t="shared" si="152"/>
        <v>283031.77497489745</v>
      </c>
      <c r="H213" s="16">
        <f t="shared" si="153"/>
        <v>213110.93827826262</v>
      </c>
      <c r="I213" s="16">
        <f t="shared" si="154"/>
        <v>315094.02267567057</v>
      </c>
      <c r="J213" s="16">
        <f t="shared" si="155"/>
        <v>1415169.9072408793</v>
      </c>
      <c r="AM213">
        <v>53</v>
      </c>
      <c r="AN213">
        <f t="shared" ref="AN213:AU213" si="207">IF(AN212+AE150/B$74*(1-B$68)-AN212/B$74&lt;0,0,AN212+AE150/B$74*(1-B$68)-AN212/B$74)</f>
        <v>8564.6661432690416</v>
      </c>
      <c r="AO213">
        <f t="shared" si="207"/>
        <v>16335.51765518026</v>
      </c>
      <c r="AP213">
        <f t="shared" si="207"/>
        <v>29375.894849410848</v>
      </c>
      <c r="AQ213">
        <f t="shared" si="207"/>
        <v>40676.808685290533</v>
      </c>
      <c r="AR213">
        <f t="shared" si="207"/>
        <v>78810.732325464909</v>
      </c>
      <c r="AS213">
        <f t="shared" si="207"/>
        <v>63224.835166743636</v>
      </c>
      <c r="AT213">
        <f t="shared" si="207"/>
        <v>41579.689391907057</v>
      </c>
      <c r="AU213">
        <f t="shared" si="207"/>
        <v>49438.203144745574</v>
      </c>
    </row>
    <row r="214" spans="1:47" hidden="1" x14ac:dyDescent="0.4">
      <c r="A214" s="9">
        <v>51</v>
      </c>
      <c r="B214" s="16">
        <f t="shared" si="157"/>
        <v>35011.162221802559</v>
      </c>
      <c r="C214" s="16">
        <f t="shared" si="158"/>
        <v>66777.32080101117</v>
      </c>
      <c r="D214" s="16">
        <f t="shared" si="149"/>
        <v>115124.55098471438</v>
      </c>
      <c r="E214" s="16">
        <f t="shared" si="150"/>
        <v>170651.75908757371</v>
      </c>
      <c r="F214" s="16">
        <f t="shared" si="151"/>
        <v>344084.56290272524</v>
      </c>
      <c r="G214" s="16">
        <f t="shared" si="152"/>
        <v>342885.64642144088</v>
      </c>
      <c r="H214" s="16">
        <f t="shared" si="153"/>
        <v>258178.36857151473</v>
      </c>
      <c r="I214" s="16">
        <f t="shared" si="154"/>
        <v>381728.23342018086</v>
      </c>
      <c r="J214" s="16">
        <f t="shared" si="155"/>
        <v>1714441.6044109636</v>
      </c>
      <c r="AM214">
        <v>54</v>
      </c>
      <c r="AN214">
        <f t="shared" ref="AN214:AU214" si="208">IF(AN213+AE151/B$74*(1-B$68)-AN213/B$74&lt;0,0,AN213+AE151/B$74*(1-B$68)-AN213/B$74)</f>
        <v>10375.870652042038</v>
      </c>
      <c r="AO214">
        <f t="shared" si="208"/>
        <v>19790.055489495695</v>
      </c>
      <c r="AP214">
        <f t="shared" si="208"/>
        <v>35588.133868477424</v>
      </c>
      <c r="AQ214">
        <f t="shared" si="208"/>
        <v>49278.897553774346</v>
      </c>
      <c r="AR214">
        <f t="shared" si="208"/>
        <v>95477.155901095437</v>
      </c>
      <c r="AS214">
        <f t="shared" si="208"/>
        <v>76595.246170755228</v>
      </c>
      <c r="AT214">
        <f t="shared" si="208"/>
        <v>50372.714108365377</v>
      </c>
      <c r="AU214">
        <f t="shared" si="208"/>
        <v>59893.100372124922</v>
      </c>
    </row>
    <row r="215" spans="1:47" hidden="1" x14ac:dyDescent="0.4">
      <c r="A215" s="9">
        <v>52</v>
      </c>
      <c r="B215" s="16">
        <f t="shared" si="157"/>
        <v>42415.113971110266</v>
      </c>
      <c r="C215" s="16">
        <f t="shared" si="158"/>
        <v>80898.990285346095</v>
      </c>
      <c r="D215" s="16">
        <f t="shared" si="149"/>
        <v>139470.4043227525</v>
      </c>
      <c r="E215" s="16">
        <f t="shared" si="150"/>
        <v>206740.17518239008</v>
      </c>
      <c r="F215" s="16">
        <f t="shared" si="151"/>
        <v>416849.51384315023</v>
      </c>
      <c r="G215" s="16">
        <f t="shared" si="152"/>
        <v>415397.05759928265</v>
      </c>
      <c r="H215" s="16">
        <f t="shared" si="153"/>
        <v>312776.39014112903</v>
      </c>
      <c r="I215" s="16">
        <f t="shared" si="154"/>
        <v>462453.84844123822</v>
      </c>
      <c r="J215" s="16">
        <f t="shared" si="155"/>
        <v>2077001.493786399</v>
      </c>
      <c r="AM215">
        <v>55</v>
      </c>
      <c r="AN215">
        <f t="shared" ref="AN215:AU215" si="209">IF(AN214+AE152/B$74*(1-B$68)-AN214/B$74&lt;0,0,AN214+AE152/B$74*(1-B$68)-AN214/B$74)</f>
        <v>12570.097886673067</v>
      </c>
      <c r="AO215">
        <f t="shared" si="209"/>
        <v>23975.138379032745</v>
      </c>
      <c r="AP215">
        <f t="shared" si="209"/>
        <v>43114.100139899652</v>
      </c>
      <c r="AQ215">
        <f t="shared" si="209"/>
        <v>59700.10486554855</v>
      </c>
      <c r="AR215">
        <f t="shared" si="209"/>
        <v>115668.09532091807</v>
      </c>
      <c r="AS215">
        <f t="shared" si="209"/>
        <v>92793.151943047997</v>
      </c>
      <c r="AT215">
        <f t="shared" si="209"/>
        <v>61025.235237038854</v>
      </c>
      <c r="AU215">
        <f t="shared" si="209"/>
        <v>72558.936733560957</v>
      </c>
    </row>
    <row r="216" spans="1:47" hidden="1" x14ac:dyDescent="0.4">
      <c r="A216" s="9">
        <v>53</v>
      </c>
      <c r="B216" s="16">
        <f t="shared" si="157"/>
        <v>51384.809272509578</v>
      </c>
      <c r="C216" s="16">
        <f t="shared" si="158"/>
        <v>98007.026197843312</v>
      </c>
      <c r="D216" s="16">
        <f t="shared" si="149"/>
        <v>168964.7735041175</v>
      </c>
      <c r="E216" s="16">
        <f t="shared" si="150"/>
        <v>250460.35424900643</v>
      </c>
      <c r="F216" s="16">
        <f t="shared" si="151"/>
        <v>505002.36257239996</v>
      </c>
      <c r="G216" s="16">
        <f t="shared" si="152"/>
        <v>503242.74950474576</v>
      </c>
      <c r="H216" s="16">
        <f t="shared" si="153"/>
        <v>378920.47559554607</v>
      </c>
      <c r="I216" s="16">
        <f t="shared" si="154"/>
        <v>560250.83406557061</v>
      </c>
      <c r="J216" s="16">
        <f t="shared" si="155"/>
        <v>2516233.3849617392</v>
      </c>
      <c r="AM216">
        <v>56</v>
      </c>
      <c r="AN216">
        <f t="shared" ref="AN216:AU216" si="210">IF(AN215+AE153/B$74*(1-B$68)-AN215/B$74&lt;0,0,AN215+AE153/B$74*(1-B$68)-AN215/B$74)</f>
        <v>15228.347208545802</v>
      </c>
      <c r="AO216">
        <f t="shared" si="210"/>
        <v>29045.257634463353</v>
      </c>
      <c r="AP216">
        <f t="shared" si="210"/>
        <v>52231.612866793366</v>
      </c>
      <c r="AQ216">
        <f t="shared" si="210"/>
        <v>72325.126938195128</v>
      </c>
      <c r="AR216">
        <f t="shared" si="210"/>
        <v>140128.89417238356</v>
      </c>
      <c r="AS216">
        <f t="shared" si="210"/>
        <v>112416.49421093549</v>
      </c>
      <c r="AT216">
        <f t="shared" si="210"/>
        <v>73930.487988807523</v>
      </c>
      <c r="AU216">
        <f t="shared" si="210"/>
        <v>87903.268479850085</v>
      </c>
    </row>
    <row r="217" spans="1:47" hidden="1" x14ac:dyDescent="0.4">
      <c r="A217" s="9">
        <v>54</v>
      </c>
      <c r="B217" s="16">
        <f t="shared" si="157"/>
        <v>62251.362232941567</v>
      </c>
      <c r="C217" s="16">
        <f t="shared" si="158"/>
        <v>118732.96749744593</v>
      </c>
      <c r="D217" s="16">
        <f t="shared" si="149"/>
        <v>204696.43594911974</v>
      </c>
      <c r="E217" s="16">
        <f t="shared" si="150"/>
        <v>303426.21599824424</v>
      </c>
      <c r="F217" s="16">
        <f t="shared" si="151"/>
        <v>611797.24992812099</v>
      </c>
      <c r="G217" s="16">
        <f t="shared" si="152"/>
        <v>609665.52435498952</v>
      </c>
      <c r="H217" s="16">
        <f t="shared" si="153"/>
        <v>459052.31766501971</v>
      </c>
      <c r="I217" s="16">
        <f t="shared" si="154"/>
        <v>678729.34208796942</v>
      </c>
      <c r="J217" s="16">
        <f t="shared" si="155"/>
        <v>3048351.4157138513</v>
      </c>
      <c r="AM217">
        <v>57</v>
      </c>
      <c r="AN217">
        <f t="shared" ref="AN217:AU217" si="211">IF(AN216+AE154/B$74*(1-B$68)-AN216/B$74&lt;0,0,AN216+AE154/B$74*(1-B$68)-AN216/B$74)</f>
        <v>18448.747240834928</v>
      </c>
      <c r="AO217">
        <f t="shared" si="211"/>
        <v>35187.575467312665</v>
      </c>
      <c r="AP217">
        <f t="shared" si="211"/>
        <v>63277.242800181077</v>
      </c>
      <c r="AQ217">
        <f t="shared" si="211"/>
        <v>87620.013371856941</v>
      </c>
      <c r="AR217">
        <f t="shared" si="211"/>
        <v>169762.51685890468</v>
      </c>
      <c r="AS217">
        <f t="shared" si="211"/>
        <v>136189.66385172729</v>
      </c>
      <c r="AT217">
        <f t="shared" si="211"/>
        <v>89564.866611026795</v>
      </c>
      <c r="AU217">
        <f t="shared" si="211"/>
        <v>106492.52786330017</v>
      </c>
    </row>
    <row r="218" spans="1:47" hidden="1" x14ac:dyDescent="0.4">
      <c r="A218" s="9">
        <v>55</v>
      </c>
      <c r="B218" s="16">
        <f t="shared" si="157"/>
        <v>75415.908995614955</v>
      </c>
      <c r="C218" s="16">
        <f t="shared" si="158"/>
        <v>143841.90723505669</v>
      </c>
      <c r="D218" s="16">
        <f t="shared" si="149"/>
        <v>247984.41723245342</v>
      </c>
      <c r="E218" s="16">
        <f t="shared" si="150"/>
        <v>367592.9822544686</v>
      </c>
      <c r="F218" s="16">
        <f t="shared" si="151"/>
        <v>741176.48304160568</v>
      </c>
      <c r="G218" s="16">
        <f t="shared" si="152"/>
        <v>738593.95283812901</v>
      </c>
      <c r="H218" s="16">
        <f t="shared" si="153"/>
        <v>556129.96369140118</v>
      </c>
      <c r="I218" s="16">
        <f t="shared" si="154"/>
        <v>822262.97764111613</v>
      </c>
      <c r="J218" s="16">
        <f t="shared" si="155"/>
        <v>3692998.5929298457</v>
      </c>
      <c r="AM218">
        <v>58</v>
      </c>
      <c r="AN218">
        <f t="shared" ref="AN218:AU218" si="212">IF(AN217+AE155/B$74*(1-B$68)-AN217/B$74&lt;0,0,AN217+AE155/B$74*(1-B$68)-AN217/B$74)</f>
        <v>22350.178262616253</v>
      </c>
      <c r="AO218">
        <f t="shared" si="212"/>
        <v>42628.834037194414</v>
      </c>
      <c r="AP218">
        <f t="shared" si="212"/>
        <v>76658.736665899138</v>
      </c>
      <c r="AQ218">
        <f t="shared" si="212"/>
        <v>106149.37115617373</v>
      </c>
      <c r="AR218">
        <f t="shared" si="212"/>
        <v>205662.8813098316</v>
      </c>
      <c r="AS218">
        <f t="shared" si="212"/>
        <v>164990.24160467225</v>
      </c>
      <c r="AT218">
        <f t="shared" si="212"/>
        <v>108505.51036460283</v>
      </c>
      <c r="AU218">
        <f t="shared" si="212"/>
        <v>129012.93284570464</v>
      </c>
    </row>
    <row r="219" spans="1:47" hidden="1" x14ac:dyDescent="0.4">
      <c r="A219" s="9">
        <v>56</v>
      </c>
      <c r="B219" s="16">
        <f t="shared" si="157"/>
        <v>91364.415582565111</v>
      </c>
      <c r="C219" s="16">
        <f t="shared" si="158"/>
        <v>174260.73577627548</v>
      </c>
      <c r="D219" s="16">
        <f t="shared" si="149"/>
        <v>300426.68258948933</v>
      </c>
      <c r="E219" s="16">
        <f t="shared" si="150"/>
        <v>445329.35349074542</v>
      </c>
      <c r="F219" s="16">
        <f t="shared" si="151"/>
        <v>897916.06464077067</v>
      </c>
      <c r="G219" s="16">
        <f t="shared" si="152"/>
        <v>894787.39633867005</v>
      </c>
      <c r="H219" s="16">
        <f t="shared" si="153"/>
        <v>673737.01122200128</v>
      </c>
      <c r="I219" s="16">
        <f t="shared" si="154"/>
        <v>996150.24975860666</v>
      </c>
      <c r="J219" s="16">
        <f t="shared" si="155"/>
        <v>4473971.9093991239</v>
      </c>
      <c r="AM219">
        <v>59</v>
      </c>
      <c r="AN219">
        <f t="shared" ref="AN219:AU219" si="213">IF(AN218+AE156/B$74*(1-B$68)-AN218/B$74&lt;0,0,AN218+AE156/B$74*(1-B$68)-AN218/B$74)</f>
        <v>27076.660645275802</v>
      </c>
      <c r="AO219">
        <f t="shared" si="213"/>
        <v>51643.725583143627</v>
      </c>
      <c r="AP219">
        <f t="shared" si="213"/>
        <v>92870.069035196138</v>
      </c>
      <c r="AQ219">
        <f t="shared" si="213"/>
        <v>128597.2069991311</v>
      </c>
      <c r="AR219">
        <f t="shared" si="213"/>
        <v>249155.24069310451</v>
      </c>
      <c r="AS219">
        <f t="shared" si="213"/>
        <v>199881.39374916907</v>
      </c>
      <c r="AT219">
        <f t="shared" si="213"/>
        <v>131451.60847858322</v>
      </c>
      <c r="AU219">
        <f t="shared" si="213"/>
        <v>156295.81866647175</v>
      </c>
    </row>
    <row r="220" spans="1:47" hidden="1" x14ac:dyDescent="0.4">
      <c r="A220" s="9">
        <v>57</v>
      </c>
      <c r="B220" s="16">
        <f t="shared" si="157"/>
        <v>110685.61721142945</v>
      </c>
      <c r="C220" s="16">
        <f t="shared" si="158"/>
        <v>211112.35673241259</v>
      </c>
      <c r="D220" s="16">
        <f t="shared" si="149"/>
        <v>363959.12541187613</v>
      </c>
      <c r="E220" s="16">
        <f t="shared" si="150"/>
        <v>539504.94882712502</v>
      </c>
      <c r="F220" s="16">
        <f t="shared" si="151"/>
        <v>1087801.9980220513</v>
      </c>
      <c r="G220" s="16">
        <f t="shared" si="152"/>
        <v>1084011.6975982026</v>
      </c>
      <c r="H220" s="16">
        <f t="shared" si="153"/>
        <v>816214.89563616598</v>
      </c>
      <c r="I220" s="16">
        <f t="shared" si="154"/>
        <v>1206810.164539177</v>
      </c>
      <c r="J220" s="16">
        <f t="shared" si="155"/>
        <v>5420100.8039784404</v>
      </c>
      <c r="AM220">
        <v>60</v>
      </c>
      <c r="AN220">
        <f t="shared" ref="AN220:AU220" si="214">IF(AN219+AE157/B$74*(1-B$68)-AN219/B$74&lt;0,0,AN219+AE157/B$74*(1-B$68)-AN219/B$74)</f>
        <v>32802.671329274046</v>
      </c>
      <c r="AO220">
        <f t="shared" si="214"/>
        <v>62565.032620396334</v>
      </c>
      <c r="AP220">
        <f t="shared" si="214"/>
        <v>112509.67727514243</v>
      </c>
      <c r="AQ220">
        <f t="shared" si="214"/>
        <v>155792.17726729202</v>
      </c>
      <c r="AR220">
        <f t="shared" si="214"/>
        <v>301845.10481162491</v>
      </c>
      <c r="AS220">
        <f t="shared" si="214"/>
        <v>242151.11862777721</v>
      </c>
      <c r="AT220">
        <f t="shared" si="214"/>
        <v>159250.21054944926</v>
      </c>
      <c r="AU220">
        <f t="shared" si="214"/>
        <v>189348.32637954562</v>
      </c>
    </row>
    <row r="221" spans="1:47" hidden="1" x14ac:dyDescent="0.4">
      <c r="A221" s="9">
        <v>58</v>
      </c>
      <c r="B221" s="16">
        <f t="shared" si="157"/>
        <v>134092.751311928</v>
      </c>
      <c r="C221" s="16">
        <f t="shared" si="158"/>
        <v>255757.13867249657</v>
      </c>
      <c r="D221" s="16">
        <f t="shared" si="149"/>
        <v>440927.03027833049</v>
      </c>
      <c r="E221" s="16">
        <f t="shared" si="150"/>
        <v>653596.23731819016</v>
      </c>
      <c r="F221" s="16">
        <f t="shared" si="151"/>
        <v>1317843.8759461108</v>
      </c>
      <c r="G221" s="16">
        <f t="shared" si="152"/>
        <v>1313252.0253891042</v>
      </c>
      <c r="H221" s="16">
        <f t="shared" si="153"/>
        <v>988823.15316993091</v>
      </c>
      <c r="I221" s="16">
        <f t="shared" si="154"/>
        <v>1462019.1811859086</v>
      </c>
      <c r="J221" s="16">
        <f t="shared" si="155"/>
        <v>6566311.3932719994</v>
      </c>
      <c r="AM221" t="s">
        <v>53</v>
      </c>
    </row>
    <row r="222" spans="1:47" hidden="1" x14ac:dyDescent="0.4">
      <c r="A222" s="9">
        <v>59</v>
      </c>
      <c r="B222" s="16">
        <f>V157+AE157+AN219+AW157+BF157+BO157+AN281</f>
        <v>162449.88651103381</v>
      </c>
      <c r="C222" s="16">
        <f t="shared" si="158"/>
        <v>309843.13279608265</v>
      </c>
      <c r="D222" s="16">
        <f t="shared" si="149"/>
        <v>534171.64856090746</v>
      </c>
      <c r="E222" s="16">
        <f t="shared" si="150"/>
        <v>791814.870957423</v>
      </c>
      <c r="F222" s="16">
        <f t="shared" si="151"/>
        <v>1596533.6380391661</v>
      </c>
      <c r="G222" s="16">
        <f t="shared" si="152"/>
        <v>1590970.7303102738</v>
      </c>
      <c r="H222" s="16">
        <f t="shared" si="153"/>
        <v>1197933.5754090995</v>
      </c>
      <c r="I222" s="16">
        <f t="shared" si="154"/>
        <v>1771198.2780945937</v>
      </c>
      <c r="J222" s="16">
        <f t="shared" si="155"/>
        <v>7954915.76067858</v>
      </c>
      <c r="AM222">
        <v>0</v>
      </c>
      <c r="AN222">
        <v>0</v>
      </c>
      <c r="AO222">
        <v>0</v>
      </c>
      <c r="AP222">
        <v>0</v>
      </c>
      <c r="AQ222">
        <v>0</v>
      </c>
      <c r="AR222">
        <v>0</v>
      </c>
      <c r="AS222">
        <f>$B$28/18*6</f>
        <v>0.33333333333333331</v>
      </c>
      <c r="AT222">
        <v>0</v>
      </c>
      <c r="AU222">
        <v>0</v>
      </c>
    </row>
    <row r="223" spans="1:47" hidden="1" x14ac:dyDescent="0.4">
      <c r="A223" s="9">
        <v>60</v>
      </c>
      <c r="B223" s="16">
        <f t="shared" si="157"/>
        <v>196803.81951487708</v>
      </c>
      <c r="C223" s="16">
        <f t="shared" si="158"/>
        <v>375366.91033996269</v>
      </c>
      <c r="D223" s="16">
        <f t="shared" si="149"/>
        <v>647135.08252407098</v>
      </c>
      <c r="E223" s="16">
        <f t="shared" si="150"/>
        <v>959263.15677984303</v>
      </c>
      <c r="F223" s="16">
        <f t="shared" si="151"/>
        <v>1934159.0486660933</v>
      </c>
      <c r="G223" s="16">
        <f t="shared" si="152"/>
        <v>1927419.7303885024</v>
      </c>
      <c r="H223" s="16">
        <f t="shared" si="153"/>
        <v>1451265.4224163373</v>
      </c>
      <c r="I223" s="16">
        <f t="shared" si="154"/>
        <v>2145760.7259656615</v>
      </c>
      <c r="J223" s="16">
        <f t="shared" si="155"/>
        <v>9637173.8965953495</v>
      </c>
      <c r="AM223">
        <v>1</v>
      </c>
      <c r="AN223">
        <f>IF(AN222+AE98/B$74*B$68-AN222/B$74&lt;0,0,AN222+AE98/B$74*B$68-AN222/B$74)</f>
        <v>0</v>
      </c>
      <c r="AO223">
        <f t="shared" ref="AO223:AU223" si="215">IF(AO222+AF98/C$74*C$68-AO222/C$74&lt;0,0,AO222+AF98/C$74*C$68-AO222/C$74)</f>
        <v>0</v>
      </c>
      <c r="AP223">
        <f t="shared" si="215"/>
        <v>0</v>
      </c>
      <c r="AQ223">
        <f t="shared" si="215"/>
        <v>0</v>
      </c>
      <c r="AR223">
        <f t="shared" si="215"/>
        <v>0</v>
      </c>
      <c r="AS223">
        <f t="shared" si="215"/>
        <v>1.6022222222222222</v>
      </c>
      <c r="AT223">
        <f t="shared" si="215"/>
        <v>0</v>
      </c>
      <c r="AU223">
        <f t="shared" si="215"/>
        <v>0</v>
      </c>
    </row>
    <row r="224" spans="1:47" hidden="1" x14ac:dyDescent="0.4">
      <c r="A224" s="9"/>
      <c r="B224" s="9"/>
      <c r="C224" s="9"/>
      <c r="D224" s="9"/>
      <c r="E224" s="9"/>
      <c r="F224" s="9"/>
      <c r="G224" s="9"/>
      <c r="H224" s="9"/>
      <c r="I224" s="9"/>
      <c r="J224" s="9"/>
      <c r="AM224">
        <v>2</v>
      </c>
      <c r="AN224">
        <f t="shared" ref="AN224:AU224" si="216">IF(AN223+AE99/B$74*B$68-AN223/B$74&lt;0,0,AN223+AE99/B$74*B$68-AN223/B$74)</f>
        <v>0</v>
      </c>
      <c r="AO224">
        <f t="shared" si="216"/>
        <v>0</v>
      </c>
      <c r="AP224">
        <f t="shared" si="216"/>
        <v>0</v>
      </c>
      <c r="AQ224">
        <f t="shared" si="216"/>
        <v>0</v>
      </c>
      <c r="AR224">
        <f t="shared" si="216"/>
        <v>0</v>
      </c>
      <c r="AS224">
        <f t="shared" si="216"/>
        <v>2.6273333333333335</v>
      </c>
      <c r="AT224">
        <f t="shared" si="216"/>
        <v>0</v>
      </c>
      <c r="AU224">
        <f t="shared" si="216"/>
        <v>0</v>
      </c>
    </row>
    <row r="225" spans="1:47" hidden="1" x14ac:dyDescent="0.4">
      <c r="A225" s="9"/>
      <c r="B225" s="9"/>
      <c r="C225" s="9"/>
      <c r="D225" s="9"/>
      <c r="E225" s="9"/>
      <c r="F225" s="9"/>
      <c r="G225" s="9"/>
      <c r="H225" s="9"/>
      <c r="I225" s="9"/>
      <c r="J225" s="9"/>
      <c r="AM225">
        <v>3</v>
      </c>
      <c r="AN225">
        <f t="shared" ref="AN225:AU225" si="217">IF(AN224+AE100/B$74*B$68-AN224/B$74&lt;0,0,AN224+AE100/B$74*B$68-AN224/B$74)</f>
        <v>5.9094761904761898E-3</v>
      </c>
      <c r="AO225">
        <f t="shared" si="217"/>
        <v>1.1271233580804249E-2</v>
      </c>
      <c r="AP225">
        <f t="shared" si="217"/>
        <v>1.3029991350038883E-2</v>
      </c>
      <c r="AQ225">
        <f t="shared" si="217"/>
        <v>3.4445025044279806E-2</v>
      </c>
      <c r="AR225">
        <f t="shared" si="217"/>
        <v>8.6365194323480707E-2</v>
      </c>
      <c r="AS225">
        <f t="shared" si="217"/>
        <v>3.3946014874963648</v>
      </c>
      <c r="AT225">
        <f t="shared" si="217"/>
        <v>8.5300646210222028E-2</v>
      </c>
      <c r="AU225">
        <f t="shared" si="217"/>
        <v>8.4829660128181841E-2</v>
      </c>
    </row>
    <row r="226" spans="1:47" hidden="1" x14ac:dyDescent="0.4">
      <c r="A226" s="9" t="s">
        <v>48</v>
      </c>
      <c r="B226" s="9"/>
      <c r="C226" s="9"/>
      <c r="D226" s="9"/>
      <c r="E226" s="9"/>
      <c r="F226" s="9"/>
      <c r="G226" s="9"/>
      <c r="H226" s="9"/>
      <c r="I226" s="9"/>
      <c r="J226" s="9"/>
      <c r="AM226">
        <v>4</v>
      </c>
      <c r="AN226">
        <f t="shared" ref="AN226:AU226" si="218">IF(AN225+AE101/B$74*B$68-AN225/B$74&lt;0,0,AN225+AE101/B$74*B$68-AN225/B$74)</f>
        <v>1.8978129346821433E-2</v>
      </c>
      <c r="AO226">
        <f t="shared" si="218"/>
        <v>3.6197273988424941E-2</v>
      </c>
      <c r="AP226">
        <f t="shared" si="218"/>
        <v>4.1845478898371855E-2</v>
      </c>
      <c r="AQ226">
        <f t="shared" si="218"/>
        <v>0.11061930356845552</v>
      </c>
      <c r="AR226">
        <f t="shared" si="218"/>
        <v>0.27735957910718123</v>
      </c>
      <c r="AS226">
        <f t="shared" si="218"/>
        <v>3.959162614042266</v>
      </c>
      <c r="AT226">
        <f t="shared" si="218"/>
        <v>0.28945001888418309</v>
      </c>
      <c r="AU226">
        <f t="shared" si="218"/>
        <v>0.30272455809759014</v>
      </c>
    </row>
    <row r="227" spans="1:47" hidden="1" x14ac:dyDescent="0.4">
      <c r="A227" s="9"/>
      <c r="B227" s="9" t="s">
        <v>25</v>
      </c>
      <c r="C227" s="9" t="s">
        <v>0</v>
      </c>
      <c r="D227" s="9" t="s">
        <v>1</v>
      </c>
      <c r="E227" s="9" t="s">
        <v>2</v>
      </c>
      <c r="F227" s="9" t="s">
        <v>3</v>
      </c>
      <c r="G227" s="9" t="s">
        <v>4</v>
      </c>
      <c r="H227" s="9" t="s">
        <v>5</v>
      </c>
      <c r="I227" s="9" t="s">
        <v>17</v>
      </c>
      <c r="J227" s="9" t="s">
        <v>47</v>
      </c>
      <c r="AM227">
        <v>5</v>
      </c>
      <c r="AN227">
        <f t="shared" ref="AN227:AU227" si="219">IF(AN226+AE102/B$74*B$68-AN226/B$74&lt;0,0,AN226+AE102/B$74*B$68-AN226/B$74)</f>
        <v>3.8750114113256968E-2</v>
      </c>
      <c r="AO227">
        <f t="shared" si="219"/>
        <v>7.3908680460923221E-2</v>
      </c>
      <c r="AP227">
        <f t="shared" si="219"/>
        <v>8.5441354772269842E-2</v>
      </c>
      <c r="AQ227">
        <f t="shared" si="219"/>
        <v>0.22586581417333396</v>
      </c>
      <c r="AR227">
        <f t="shared" si="219"/>
        <v>0.56632111334030333</v>
      </c>
      <c r="AS227">
        <f t="shared" si="219"/>
        <v>4.3987354904545768</v>
      </c>
      <c r="AT227">
        <f t="shared" si="219"/>
        <v>0.62136736535485837</v>
      </c>
      <c r="AU227">
        <f t="shared" si="219"/>
        <v>0.68095892791070656</v>
      </c>
    </row>
    <row r="228" spans="1:47" hidden="1" x14ac:dyDescent="0.4">
      <c r="A228" s="9">
        <v>0</v>
      </c>
      <c r="B228" s="16">
        <f t="shared" ref="B228:B259" si="220">AW98+BF98+BO98+AN222</f>
        <v>0</v>
      </c>
      <c r="C228" s="16">
        <f t="shared" ref="C228:C259" si="221">AX98+BG98+BP98+AO222</f>
        <v>0</v>
      </c>
      <c r="D228" s="16">
        <f t="shared" ref="D228:D259" si="222">AY98+BH98+BQ98+AP222</f>
        <v>0</v>
      </c>
      <c r="E228" s="16">
        <f t="shared" ref="E228:E259" si="223">AZ98+BI98+BR98+AQ222</f>
        <v>0</v>
      </c>
      <c r="F228" s="16">
        <f t="shared" ref="F228:F259" si="224">BA98+BJ98+BS98+AR222</f>
        <v>0</v>
      </c>
      <c r="G228" s="16">
        <f t="shared" ref="G228:G259" si="225">BB98+BK98+BT98+AS222</f>
        <v>1</v>
      </c>
      <c r="H228" s="16">
        <f t="shared" ref="H228:H259" si="226">BC98+BL98+BU98+AT222</f>
        <v>0</v>
      </c>
      <c r="I228" s="16">
        <f t="shared" ref="I228:I259" si="227">BD98+BM98+BV98+AU222</f>
        <v>0</v>
      </c>
      <c r="J228" s="16">
        <f>SUM(B228:I228)</f>
        <v>1</v>
      </c>
      <c r="AM228">
        <v>6</v>
      </c>
      <c r="AN228">
        <f t="shared" ref="AN228:AU228" si="228">IF(AN227+AE103/B$74*B$68-AN227/B$74&lt;0,0,AN227+AE103/B$74*B$68-AN227/B$74)</f>
        <v>6.4454316188694682E-2</v>
      </c>
      <c r="AO228">
        <f t="shared" si="228"/>
        <v>0.12293469499455763</v>
      </c>
      <c r="AP228">
        <f t="shared" si="228"/>
        <v>0.1421173646092122</v>
      </c>
      <c r="AQ228">
        <f t="shared" si="228"/>
        <v>0.37568990275475134</v>
      </c>
      <c r="AR228">
        <f t="shared" si="228"/>
        <v>0.94198019641654984</v>
      </c>
      <c r="AS228">
        <f t="shared" si="228"/>
        <v>4.7917726235836486</v>
      </c>
      <c r="AT228">
        <f t="shared" si="228"/>
        <v>1.0808991360767415</v>
      </c>
      <c r="AU228">
        <f t="shared" si="228"/>
        <v>1.236437375121257</v>
      </c>
    </row>
    <row r="229" spans="1:47" hidden="1" x14ac:dyDescent="0.4">
      <c r="A229" s="9">
        <v>1</v>
      </c>
      <c r="B229" s="16">
        <f t="shared" si="220"/>
        <v>0</v>
      </c>
      <c r="C229" s="16">
        <f t="shared" si="221"/>
        <v>0</v>
      </c>
      <c r="D229" s="16">
        <f t="shared" si="222"/>
        <v>0</v>
      </c>
      <c r="E229" s="16">
        <f t="shared" si="223"/>
        <v>0</v>
      </c>
      <c r="F229" s="16">
        <f t="shared" si="224"/>
        <v>0</v>
      </c>
      <c r="G229" s="16">
        <f t="shared" si="225"/>
        <v>2.2688888888888892</v>
      </c>
      <c r="H229" s="16">
        <f t="shared" si="226"/>
        <v>0</v>
      </c>
      <c r="I229" s="16">
        <f t="shared" si="227"/>
        <v>0</v>
      </c>
      <c r="J229" s="16">
        <f t="shared" ref="J229:J288" si="229">SUM(B229:I229)</f>
        <v>2.2688888888888892</v>
      </c>
      <c r="AM229">
        <v>7</v>
      </c>
      <c r="AN229">
        <f t="shared" ref="AN229:AU229" si="230">IF(AN228+AE104/B$74*B$68-AN228/B$74&lt;0,0,AN228+AE104/B$74*B$68-AN228/B$74)</f>
        <v>9.5594289596335869E-2</v>
      </c>
      <c r="AO229">
        <f t="shared" si="230"/>
        <v>0.18232843864703421</v>
      </c>
      <c r="AP229">
        <f t="shared" si="230"/>
        <v>0.21077887894036812</v>
      </c>
      <c r="AQ229">
        <f t="shared" si="230"/>
        <v>0.55719789590532121</v>
      </c>
      <c r="AR229">
        <f t="shared" si="230"/>
        <v>1.3970814216170595</v>
      </c>
      <c r="AS229">
        <f t="shared" si="230"/>
        <v>5.2090428140510845</v>
      </c>
      <c r="AT229">
        <f t="shared" si="230"/>
        <v>1.6674398270407353</v>
      </c>
      <c r="AU229">
        <f t="shared" si="230"/>
        <v>1.9828624686557239</v>
      </c>
    </row>
    <row r="230" spans="1:47" hidden="1" x14ac:dyDescent="0.4">
      <c r="A230" s="9">
        <v>2</v>
      </c>
      <c r="B230" s="16">
        <f t="shared" si="220"/>
        <v>0</v>
      </c>
      <c r="C230" s="16">
        <f t="shared" si="221"/>
        <v>0</v>
      </c>
      <c r="D230" s="16">
        <f t="shared" si="222"/>
        <v>0</v>
      </c>
      <c r="E230" s="16">
        <f t="shared" si="223"/>
        <v>0</v>
      </c>
      <c r="F230" s="16">
        <f t="shared" si="224"/>
        <v>0</v>
      </c>
      <c r="G230" s="16">
        <f t="shared" si="225"/>
        <v>3.654666666666667</v>
      </c>
      <c r="H230" s="16">
        <f t="shared" si="226"/>
        <v>0</v>
      </c>
      <c r="I230" s="16">
        <f t="shared" si="227"/>
        <v>0</v>
      </c>
      <c r="J230" s="16">
        <f t="shared" si="229"/>
        <v>3.654666666666667</v>
      </c>
      <c r="AM230">
        <v>8</v>
      </c>
      <c r="AN230">
        <f t="shared" ref="AN230:AU230" si="231">IF(AN229+AE105/B$74*B$68-AN229/B$74&lt;0,0,AN229+AE105/B$74*B$68-AN229/B$74)</f>
        <v>0.13215225489488325</v>
      </c>
      <c r="AO230">
        <f t="shared" si="231"/>
        <v>0.25205600042026471</v>
      </c>
      <c r="AP230">
        <f t="shared" si="231"/>
        <v>0.29138669531211137</v>
      </c>
      <c r="AQ230">
        <f t="shared" si="231"/>
        <v>0.7702861612080546</v>
      </c>
      <c r="AR230">
        <f t="shared" si="231"/>
        <v>1.9313649478234132</v>
      </c>
      <c r="AS230">
        <f t="shared" si="231"/>
        <v>5.7121326475034042</v>
      </c>
      <c r="AT230">
        <f t="shared" si="231"/>
        <v>2.3845269826635405</v>
      </c>
      <c r="AU230">
        <f t="shared" si="231"/>
        <v>2.9356321578936342</v>
      </c>
    </row>
    <row r="231" spans="1:47" hidden="1" x14ac:dyDescent="0.4">
      <c r="A231" s="9">
        <v>3</v>
      </c>
      <c r="B231" s="16">
        <f t="shared" si="220"/>
        <v>5.9094761904761898E-3</v>
      </c>
      <c r="C231" s="16">
        <f t="shared" si="221"/>
        <v>1.1271233580804249E-2</v>
      </c>
      <c r="D231" s="16">
        <f t="shared" si="222"/>
        <v>1.3029991350038883E-2</v>
      </c>
      <c r="E231" s="16">
        <f t="shared" si="223"/>
        <v>3.4445025044279806E-2</v>
      </c>
      <c r="F231" s="16">
        <f t="shared" si="224"/>
        <v>8.6365194323480707E-2</v>
      </c>
      <c r="G231" s="16">
        <f t="shared" si="225"/>
        <v>5.0701348208296979</v>
      </c>
      <c r="H231" s="16">
        <f t="shared" si="226"/>
        <v>8.5300646210222028E-2</v>
      </c>
      <c r="I231" s="16">
        <f t="shared" si="227"/>
        <v>8.4829660128181841E-2</v>
      </c>
      <c r="J231" s="16">
        <f t="shared" si="229"/>
        <v>5.3912860476571813</v>
      </c>
      <c r="AM231">
        <v>9</v>
      </c>
      <c r="AN231">
        <f t="shared" ref="AN231:AU231" si="232">IF(AN230+AE106/B$74*B$68-AN230/B$74&lt;0,0,AN230+AE106/B$74*B$68-AN230/B$74)</f>
        <v>0.17462547450345051</v>
      </c>
      <c r="AO231">
        <f t="shared" si="232"/>
        <v>0.33306581646935535</v>
      </c>
      <c r="AP231">
        <f t="shared" si="232"/>
        <v>0.38503724339280998</v>
      </c>
      <c r="AQ231">
        <f t="shared" si="232"/>
        <v>1.0178531309313741</v>
      </c>
      <c r="AR231">
        <f t="shared" si="232"/>
        <v>2.5520981138101932</v>
      </c>
      <c r="AS231">
        <f t="shared" si="232"/>
        <v>6.3552395397499541</v>
      </c>
      <c r="AT231">
        <f t="shared" si="232"/>
        <v>3.2422150002760595</v>
      </c>
      <c r="AU231">
        <f t="shared" si="232"/>
        <v>4.1152900769853087</v>
      </c>
    </row>
    <row r="232" spans="1:47" hidden="1" x14ac:dyDescent="0.4">
      <c r="A232" s="9">
        <v>4</v>
      </c>
      <c r="B232" s="16">
        <f t="shared" si="220"/>
        <v>2.0947954743646829E-2</v>
      </c>
      <c r="C232" s="16">
        <f t="shared" si="221"/>
        <v>3.9954351848693025E-2</v>
      </c>
      <c r="D232" s="16">
        <f t="shared" si="222"/>
        <v>4.6188809348384818E-2</v>
      </c>
      <c r="E232" s="16">
        <f t="shared" si="223"/>
        <v>0.12210097858321546</v>
      </c>
      <c r="F232" s="16">
        <f t="shared" si="224"/>
        <v>0.30614797721500814</v>
      </c>
      <c r="G232" s="16">
        <f t="shared" si="225"/>
        <v>6.5146763936245087</v>
      </c>
      <c r="H232" s="16">
        <f t="shared" si="226"/>
        <v>0.31271383148697091</v>
      </c>
      <c r="I232" s="16">
        <f t="shared" si="227"/>
        <v>0.32090234241077198</v>
      </c>
      <c r="J232" s="16">
        <f t="shared" si="229"/>
        <v>7.6836326392612007</v>
      </c>
      <c r="AM232">
        <v>10</v>
      </c>
      <c r="AN232">
        <f t="shared" ref="AN232:AU232" si="233">IF(AN231+AE107/B$74*B$68-AN231/B$74&lt;0,0,AN231+AE107/B$74*B$68-AN231/B$74)</f>
        <v>0.22400547024438375</v>
      </c>
      <c r="AO232">
        <f t="shared" si="233"/>
        <v>0.427249031406774</v>
      </c>
      <c r="AP232">
        <f t="shared" si="233"/>
        <v>0.49391676107430349</v>
      </c>
      <c r="AQ232">
        <f t="shared" si="233"/>
        <v>1.305678165699103</v>
      </c>
      <c r="AR232">
        <f t="shared" si="233"/>
        <v>3.2737717089642664</v>
      </c>
      <c r="AS232">
        <f t="shared" si="233"/>
        <v>7.1883260906421658</v>
      </c>
      <c r="AT232">
        <f t="shared" si="233"/>
        <v>4.2583322524916376</v>
      </c>
      <c r="AU232">
        <f t="shared" si="233"/>
        <v>5.5501175462888588</v>
      </c>
    </row>
    <row r="233" spans="1:47" hidden="1" x14ac:dyDescent="0.4">
      <c r="A233" s="9">
        <v>5</v>
      </c>
      <c r="B233" s="16">
        <f t="shared" si="220"/>
        <v>4.7045982625689507E-2</v>
      </c>
      <c r="C233" s="16">
        <f t="shared" si="221"/>
        <v>8.9731516317332949E-2</v>
      </c>
      <c r="D233" s="16">
        <f t="shared" si="222"/>
        <v>0.10373317818840676</v>
      </c>
      <c r="E233" s="16">
        <f t="shared" si="223"/>
        <v>0.27422059037757907</v>
      </c>
      <c r="F233" s="16">
        <f t="shared" si="224"/>
        <v>0.68756270448385726</v>
      </c>
      <c r="G233" s="16">
        <f t="shared" si="225"/>
        <v>7.9316140542494988</v>
      </c>
      <c r="H233" s="16">
        <f t="shared" si="226"/>
        <v>0.72357209219878704</v>
      </c>
      <c r="I233" s="16">
        <f t="shared" si="227"/>
        <v>0.76400626038765773</v>
      </c>
      <c r="J233" s="16">
        <f t="shared" si="229"/>
        <v>10.621486378828809</v>
      </c>
      <c r="AM233">
        <v>11</v>
      </c>
      <c r="AN233">
        <f t="shared" ref="AN233:AU233" si="234">IF(AN232+AE108/B$74*B$68-AN232/B$74&lt;0,0,AN232+AE108/B$74*B$68-AN232/B$74)</f>
        <v>0.28175284593600325</v>
      </c>
      <c r="AO233">
        <f t="shared" si="234"/>
        <v>0.53739147705156343</v>
      </c>
      <c r="AP233">
        <f t="shared" si="234"/>
        <v>0.62124578000865605</v>
      </c>
      <c r="AQ233">
        <f t="shared" si="234"/>
        <v>1.642274800971947</v>
      </c>
      <c r="AR233">
        <f t="shared" si="234"/>
        <v>4.117732013147485</v>
      </c>
      <c r="AS233">
        <f t="shared" si="234"/>
        <v>8.2606833017472905</v>
      </c>
      <c r="AT233">
        <f t="shared" si="234"/>
        <v>5.4592889235056363</v>
      </c>
      <c r="AU233">
        <f t="shared" si="234"/>
        <v>7.2782925118022721</v>
      </c>
    </row>
    <row r="234" spans="1:47" hidden="1" x14ac:dyDescent="0.4">
      <c r="A234" s="9">
        <v>6</v>
      </c>
      <c r="B234" s="16">
        <f t="shared" si="220"/>
        <v>8.5666889405546204E-2</v>
      </c>
      <c r="C234" s="16">
        <f t="shared" si="221"/>
        <v>0.16339375767127509</v>
      </c>
      <c r="D234" s="16">
        <f t="shared" si="222"/>
        <v>0.18888963961610572</v>
      </c>
      <c r="E234" s="16">
        <f t="shared" si="223"/>
        <v>0.4993332836834411</v>
      </c>
      <c r="F234" s="16">
        <f t="shared" si="224"/>
        <v>1.2519954920068717</v>
      </c>
      <c r="G234" s="16">
        <f t="shared" si="225"/>
        <v>9.2790318345149441</v>
      </c>
      <c r="H234" s="16">
        <f t="shared" si="226"/>
        <v>1.3525676898356314</v>
      </c>
      <c r="I234" s="16">
        <f t="shared" si="227"/>
        <v>1.4654044778647881</v>
      </c>
      <c r="J234" s="16">
        <f t="shared" si="229"/>
        <v>14.286283064598603</v>
      </c>
      <c r="AM234">
        <v>12</v>
      </c>
      <c r="AN234">
        <f t="shared" ref="AN234:AU234" si="235">IF(AN233+AE109/B$74*B$68-AN233/B$74&lt;0,0,AN233+AE109/B$74*B$68-AN233/B$74)</f>
        <v>0.34979080421700431</v>
      </c>
      <c r="AO234">
        <f t="shared" si="235"/>
        <v>0.66716130697017473</v>
      </c>
      <c r="AP234">
        <f t="shared" si="235"/>
        <v>0.77126483064879625</v>
      </c>
      <c r="AQ234">
        <f t="shared" si="235"/>
        <v>2.038852958055934</v>
      </c>
      <c r="AR234">
        <f t="shared" si="235"/>
        <v>5.1120860470602656</v>
      </c>
      <c r="AS234">
        <f t="shared" si="235"/>
        <v>9.6244990743452572</v>
      </c>
      <c r="AT234">
        <f t="shared" si="235"/>
        <v>6.8808356403174331</v>
      </c>
      <c r="AU234">
        <f t="shared" si="235"/>
        <v>9.3499288641166789</v>
      </c>
    </row>
    <row r="235" spans="1:47" hidden="1" x14ac:dyDescent="0.4">
      <c r="A235" s="9">
        <v>7</v>
      </c>
      <c r="B235" s="16">
        <f t="shared" si="220"/>
        <v>0.13786615259037133</v>
      </c>
      <c r="C235" s="16">
        <f t="shared" si="221"/>
        <v>0.2629542041707863</v>
      </c>
      <c r="D235" s="16">
        <f t="shared" si="222"/>
        <v>0.30398544943979622</v>
      </c>
      <c r="E235" s="16">
        <f t="shared" si="223"/>
        <v>0.80359120261573991</v>
      </c>
      <c r="F235" s="16">
        <f t="shared" si="224"/>
        <v>2.0148718220216075</v>
      </c>
      <c r="G235" s="16">
        <f t="shared" si="225"/>
        <v>10.567702355667711</v>
      </c>
      <c r="H235" s="16">
        <f t="shared" si="226"/>
        <v>2.2309910776997519</v>
      </c>
      <c r="I235" s="16">
        <f t="shared" si="227"/>
        <v>2.4745082144575195</v>
      </c>
      <c r="J235" s="16">
        <f t="shared" si="229"/>
        <v>18.796470478663284</v>
      </c>
      <c r="AM235">
        <v>13</v>
      </c>
      <c r="AN235">
        <f t="shared" ref="AN235:AU235" si="236">IF(AN234+AE110/B$74*B$68-AN234/B$74&lt;0,0,AN234+AE110/B$74*B$68-AN234/B$74)</f>
        <v>0.43052611466703139</v>
      </c>
      <c r="AO235">
        <f t="shared" si="236"/>
        <v>0.82114898929091085</v>
      </c>
      <c r="AP235">
        <f t="shared" si="236"/>
        <v>0.94928067552214501</v>
      </c>
      <c r="AQ235">
        <f t="shared" si="236"/>
        <v>2.5094411626231476</v>
      </c>
      <c r="AR235">
        <f t="shared" si="236"/>
        <v>6.2920080149362816</v>
      </c>
      <c r="AS235">
        <f t="shared" si="236"/>
        <v>11.338326455456263</v>
      </c>
      <c r="AT235">
        <f t="shared" si="236"/>
        <v>8.5690145407914979</v>
      </c>
      <c r="AU235">
        <f t="shared" si="236"/>
        <v>11.829235859930684</v>
      </c>
    </row>
    <row r="236" spans="1:47" hidden="1" x14ac:dyDescent="0.4">
      <c r="A236" s="9">
        <v>8</v>
      </c>
      <c r="B236" s="16">
        <f t="shared" si="220"/>
        <v>0.20441187703186905</v>
      </c>
      <c r="C236" s="16">
        <f t="shared" si="221"/>
        <v>0.38987787385114681</v>
      </c>
      <c r="D236" s="16">
        <f t="shared" si="222"/>
        <v>0.45071422639166941</v>
      </c>
      <c r="E236" s="16">
        <f t="shared" si="223"/>
        <v>1.1914714598661591</v>
      </c>
      <c r="F236" s="16">
        <f t="shared" si="224"/>
        <v>2.9874173129483816</v>
      </c>
      <c r="G236" s="16">
        <f t="shared" si="225"/>
        <v>11.8594441722777</v>
      </c>
      <c r="H236" s="16">
        <f t="shared" si="226"/>
        <v>3.388604970645047</v>
      </c>
      <c r="I236" s="16">
        <f t="shared" si="227"/>
        <v>3.8406599760424633</v>
      </c>
      <c r="J236" s="16">
        <f t="shared" si="229"/>
        <v>24.312601869054436</v>
      </c>
      <c r="AM236">
        <v>14</v>
      </c>
      <c r="AN236">
        <f t="shared" ref="AN236:AU236" si="237">IF(AN235+AE111/B$74*B$68-AN235/B$74&lt;0,0,AN235+AE111/B$74*B$68-AN235/B$74)</f>
        <v>0.52690013597985508</v>
      </c>
      <c r="AO236">
        <f t="shared" si="237"/>
        <v>1.0049646220687984</v>
      </c>
      <c r="AP236">
        <f t="shared" si="237"/>
        <v>1.1617788096373727</v>
      </c>
      <c r="AQ236">
        <f t="shared" si="237"/>
        <v>3.0711839416342714</v>
      </c>
      <c r="AR236">
        <f t="shared" si="237"/>
        <v>7.7004849780605849</v>
      </c>
      <c r="AS236">
        <f t="shared" si="237"/>
        <v>13.47050140636944</v>
      </c>
      <c r="AT236">
        <f t="shared" si="237"/>
        <v>10.581455362812914</v>
      </c>
      <c r="AU236">
        <f t="shared" si="237"/>
        <v>14.796991923934488</v>
      </c>
    </row>
    <row r="237" spans="1:47" hidden="1" x14ac:dyDescent="0.4">
      <c r="A237" s="9">
        <v>9</v>
      </c>
      <c r="B237" s="16">
        <f t="shared" si="220"/>
        <v>0.28609766668605852</v>
      </c>
      <c r="C237" s="16">
        <f t="shared" si="221"/>
        <v>0.54567841957610075</v>
      </c>
      <c r="D237" s="16">
        <f t="shared" si="222"/>
        <v>0.63082581298720108</v>
      </c>
      <c r="E237" s="16">
        <f t="shared" si="223"/>
        <v>1.6675997967456415</v>
      </c>
      <c r="F237" s="16">
        <f t="shared" si="224"/>
        <v>4.1812302448492975</v>
      </c>
      <c r="G237" s="16">
        <f t="shared" si="225"/>
        <v>13.250647504791715</v>
      </c>
      <c r="H237" s="16">
        <f t="shared" si="226"/>
        <v>4.8562721643363789</v>
      </c>
      <c r="I237" s="16">
        <f t="shared" si="227"/>
        <v>5.6155705828457378</v>
      </c>
      <c r="J237" s="16">
        <f t="shared" si="229"/>
        <v>31.033922192818132</v>
      </c>
      <c r="AM237">
        <v>15</v>
      </c>
      <c r="AN237">
        <f t="shared" ref="AN237:AU237" si="238">IF(AN236+AE112/B$74*B$68-AN236/B$74&lt;0,0,AN236+AE112/B$74*B$68-AN236/B$74)</f>
        <v>0.64247055454325175</v>
      </c>
      <c r="AO237">
        <f t="shared" si="238"/>
        <v>1.225393834518911</v>
      </c>
      <c r="AP237">
        <f t="shared" si="238"/>
        <v>1.4166036884698374</v>
      </c>
      <c r="AQ237">
        <f t="shared" si="238"/>
        <v>3.7448182593779764</v>
      </c>
      <c r="AR237">
        <f t="shared" si="238"/>
        <v>9.3895114392145729</v>
      </c>
      <c r="AS237">
        <f t="shared" si="238"/>
        <v>16.102637154463732</v>
      </c>
      <c r="AT237">
        <f t="shared" si="238"/>
        <v>12.9891241446539</v>
      </c>
      <c r="AU237">
        <f t="shared" si="238"/>
        <v>18.353503019316594</v>
      </c>
    </row>
    <row r="238" spans="1:47" hidden="1" x14ac:dyDescent="0.4">
      <c r="A238" s="9">
        <v>10</v>
      </c>
      <c r="B238" s="16">
        <f t="shared" si="220"/>
        <v>0.38411335633986105</v>
      </c>
      <c r="C238" s="16">
        <f t="shared" si="221"/>
        <v>0.73262523128372248</v>
      </c>
      <c r="D238" s="16">
        <f t="shared" si="222"/>
        <v>0.84694371365924526</v>
      </c>
      <c r="E238" s="16">
        <f t="shared" si="223"/>
        <v>2.2389114961308847</v>
      </c>
      <c r="F238" s="16">
        <f t="shared" si="224"/>
        <v>5.613699690676528</v>
      </c>
      <c r="G238" s="16">
        <f t="shared" si="225"/>
        <v>14.856463826919153</v>
      </c>
      <c r="H238" s="16">
        <f t="shared" si="226"/>
        <v>6.6695701773023117</v>
      </c>
      <c r="I238" s="16">
        <f t="shared" si="227"/>
        <v>7.8567637915221944</v>
      </c>
      <c r="J238" s="16">
        <f t="shared" si="229"/>
        <v>39.199091283833901</v>
      </c>
      <c r="AM238">
        <v>16</v>
      </c>
      <c r="AN238">
        <f t="shared" ref="AN238:AU238" si="239">IF(AN237+AE113/B$74*B$68-AN237/B$74&lt;0,0,AN237+AE113/B$74*B$68-AN237/B$74)</f>
        <v>0.78152464185038206</v>
      </c>
      <c r="AO238">
        <f t="shared" si="239"/>
        <v>1.490613804595128</v>
      </c>
      <c r="AP238">
        <f t="shared" si="239"/>
        <v>1.7232084528175653</v>
      </c>
      <c r="AQ238">
        <f t="shared" si="239"/>
        <v>4.5553336697831792</v>
      </c>
      <c r="AR238">
        <f t="shared" si="239"/>
        <v>11.421744565241744</v>
      </c>
      <c r="AS238">
        <f t="shared" si="239"/>
        <v>19.333359654118116</v>
      </c>
      <c r="AT238">
        <f t="shared" si="239"/>
        <v>15.878615215399401</v>
      </c>
      <c r="AU238">
        <f t="shared" si="239"/>
        <v>22.622208286751725</v>
      </c>
    </row>
    <row r="239" spans="1:47" hidden="1" x14ac:dyDescent="0.4">
      <c r="A239" s="9">
        <v>11</v>
      </c>
      <c r="B239" s="16">
        <f t="shared" si="220"/>
        <v>0.50036127505777828</v>
      </c>
      <c r="C239" s="16">
        <f t="shared" si="221"/>
        <v>0.95434665005576602</v>
      </c>
      <c r="D239" s="16">
        <f t="shared" si="222"/>
        <v>1.1032624340554142</v>
      </c>
      <c r="E239" s="16">
        <f t="shared" si="223"/>
        <v>2.9164948118970502</v>
      </c>
      <c r="F239" s="16">
        <f t="shared" si="224"/>
        <v>7.3126276102023544</v>
      </c>
      <c r="G239" s="16">
        <f t="shared" si="225"/>
        <v>16.801083296843125</v>
      </c>
      <c r="H239" s="16">
        <f t="shared" si="226"/>
        <v>8.8729371856339583</v>
      </c>
      <c r="I239" s="16">
        <f t="shared" si="227"/>
        <v>10.631832951940474</v>
      </c>
      <c r="J239" s="16">
        <f t="shared" si="229"/>
        <v>49.09294621568592</v>
      </c>
      <c r="AM239">
        <v>17</v>
      </c>
      <c r="AN239">
        <f t="shared" ref="AN239:AU239" si="240">IF(AN238+AE114/B$74*B$68-AN238/B$74&lt;0,0,AN238+AE114/B$74*B$68-AN238/B$74)</f>
        <v>0.94922595174241731</v>
      </c>
      <c r="AO239">
        <f t="shared" si="240"/>
        <v>1.8104730568662935</v>
      </c>
      <c r="AP239">
        <f t="shared" si="240"/>
        <v>2.0929783862010058</v>
      </c>
      <c r="AQ239">
        <f t="shared" si="240"/>
        <v>5.53282738208532</v>
      </c>
      <c r="AR239">
        <f t="shared" si="240"/>
        <v>13.872648122560381</v>
      </c>
      <c r="AS239">
        <f t="shared" si="240"/>
        <v>23.282468512239827</v>
      </c>
      <c r="AT239">
        <f t="shared" si="240"/>
        <v>19.355078473213442</v>
      </c>
      <c r="AU239">
        <f t="shared" si="240"/>
        <v>27.754101644493652</v>
      </c>
    </row>
    <row r="240" spans="1:47" hidden="1" x14ac:dyDescent="0.4">
      <c r="A240" s="9">
        <v>12</v>
      </c>
      <c r="B240" s="16">
        <f t="shared" si="220"/>
        <v>0.63768564905302316</v>
      </c>
      <c r="C240" s="16">
        <f t="shared" si="221"/>
        <v>1.216267511693657</v>
      </c>
      <c r="D240" s="16">
        <f t="shared" si="222"/>
        <v>1.4060532986994358</v>
      </c>
      <c r="E240" s="16">
        <f t="shared" si="223"/>
        <v>3.7169281073352192</v>
      </c>
      <c r="F240" s="16">
        <f t="shared" si="224"/>
        <v>9.3195815030978881</v>
      </c>
      <c r="G240" s="16">
        <f t="shared" si="225"/>
        <v>19.21432461123463</v>
      </c>
      <c r="H240" s="16">
        <f t="shared" si="226"/>
        <v>11.523912157408223</v>
      </c>
      <c r="I240" s="16">
        <f t="shared" si="227"/>
        <v>14.023230530325286</v>
      </c>
      <c r="J240" s="16">
        <f t="shared" si="229"/>
        <v>61.057983368847367</v>
      </c>
      <c r="AM240">
        <v>18</v>
      </c>
      <c r="AN240">
        <f t="shared" ref="AN240:AU240" si="241">IF(AN239+AE115/B$74*B$68-AN239/B$74&lt;0,0,AN239+AE115/B$74*B$68-AN239/B$74)</f>
        <v>1.151797944469555</v>
      </c>
      <c r="AO240">
        <f t="shared" si="241"/>
        <v>2.1968416914732405</v>
      </c>
      <c r="AP240">
        <f t="shared" si="241"/>
        <v>2.5396357933750333</v>
      </c>
      <c r="AQ240">
        <f t="shared" si="241"/>
        <v>6.7135745647207505</v>
      </c>
      <c r="AR240">
        <f t="shared" si="241"/>
        <v>16.833176086878009</v>
      </c>
      <c r="AS240">
        <f t="shared" si="241"/>
        <v>28.095722621835726</v>
      </c>
      <c r="AT240">
        <f t="shared" si="241"/>
        <v>23.545887660067486</v>
      </c>
      <c r="AU240">
        <f t="shared" si="241"/>
        <v>33.933155651552063</v>
      </c>
    </row>
    <row r="241" spans="1:47" hidden="1" x14ac:dyDescent="0.4">
      <c r="A241" s="9">
        <v>13</v>
      </c>
      <c r="B241" s="16">
        <f t="shared" si="220"/>
        <v>0.8000353761013228</v>
      </c>
      <c r="C241" s="16">
        <f t="shared" si="221"/>
        <v>1.5259196088271165</v>
      </c>
      <c r="D241" s="16">
        <f t="shared" si="222"/>
        <v>1.7640233574551949</v>
      </c>
      <c r="E241" s="16">
        <f t="shared" si="223"/>
        <v>4.6632286310809725</v>
      </c>
      <c r="F241" s="16">
        <f t="shared" si="224"/>
        <v>11.692273307404932</v>
      </c>
      <c r="G241" s="16">
        <f t="shared" si="225"/>
        <v>22.233014033011919</v>
      </c>
      <c r="H241" s="16">
        <f t="shared" si="226"/>
        <v>14.697281744529374</v>
      </c>
      <c r="I241" s="16">
        <f t="shared" si="227"/>
        <v>18.133430665820057</v>
      </c>
      <c r="J241" s="16">
        <f t="shared" si="229"/>
        <v>75.509206724230893</v>
      </c>
      <c r="AM241">
        <v>19</v>
      </c>
      <c r="AN241">
        <f t="shared" ref="AN241:AU241" si="242">IF(AN240+AE116/B$74*B$68-AN240/B$74&lt;0,0,AN240+AE116/B$74*B$68-AN240/B$74)</f>
        <v>1.39674981627919</v>
      </c>
      <c r="AO241">
        <f t="shared" si="242"/>
        <v>2.6640421123279929</v>
      </c>
      <c r="AP241">
        <f t="shared" si="242"/>
        <v>3.07973793914545</v>
      </c>
      <c r="AQ241">
        <f t="shared" si="242"/>
        <v>8.1413446558709452</v>
      </c>
      <c r="AR241">
        <f t="shared" si="242"/>
        <v>20.413073073828176</v>
      </c>
      <c r="AS241">
        <f t="shared" si="242"/>
        <v>33.950466904964209</v>
      </c>
      <c r="AT241">
        <f t="shared" si="242"/>
        <v>28.605178241094876</v>
      </c>
      <c r="AU241">
        <f t="shared" si="242"/>
        <v>41.382962286952548</v>
      </c>
    </row>
    <row r="242" spans="1:47" hidden="1" x14ac:dyDescent="0.4">
      <c r="A242" s="9">
        <v>14</v>
      </c>
      <c r="B242" s="16">
        <f t="shared" si="220"/>
        <v>0.99259891387207988</v>
      </c>
      <c r="C242" s="16">
        <f t="shared" si="221"/>
        <v>1.8931989654743475</v>
      </c>
      <c r="D242" s="16">
        <f t="shared" si="222"/>
        <v>2.1886128050833209</v>
      </c>
      <c r="E242" s="16">
        <f t="shared" si="223"/>
        <v>5.7856387512568457</v>
      </c>
      <c r="F242" s="16">
        <f t="shared" si="224"/>
        <v>14.506530751404924</v>
      </c>
      <c r="G242" s="16">
        <f t="shared" si="225"/>
        <v>26.005521230938399</v>
      </c>
      <c r="H242" s="16">
        <f t="shared" si="226"/>
        <v>18.48918725468836</v>
      </c>
      <c r="I242" s="16">
        <f t="shared" si="227"/>
        <v>23.090467128662851</v>
      </c>
      <c r="J242" s="16">
        <f t="shared" si="229"/>
        <v>92.951755801381125</v>
      </c>
      <c r="AM242">
        <v>20</v>
      </c>
      <c r="AN242">
        <f t="shared" ref="AN242:AU242" si="243">IF(AN241+AE117/B$74*B$68-AN241/B$74&lt;0,0,AN241+AE117/B$74*B$68-AN241/B$74)</f>
        <v>1.6931517730013601</v>
      </c>
      <c r="AO242">
        <f t="shared" si="243"/>
        <v>3.229374060598996</v>
      </c>
      <c r="AP242">
        <f t="shared" si="243"/>
        <v>3.7332840078221841</v>
      </c>
      <c r="AQ242">
        <f t="shared" si="243"/>
        <v>9.8690058720922078</v>
      </c>
      <c r="AR242">
        <f t="shared" si="243"/>
        <v>24.744897378565302</v>
      </c>
      <c r="AS242">
        <f t="shared" si="243"/>
        <v>41.062340170614881</v>
      </c>
      <c r="AT242">
        <f t="shared" si="243"/>
        <v>34.719414128632664</v>
      </c>
      <c r="AU242">
        <f t="shared" si="243"/>
        <v>50.374844326432111</v>
      </c>
    </row>
    <row r="243" spans="1:47" hidden="1" x14ac:dyDescent="0.4">
      <c r="A243" s="9">
        <v>15</v>
      </c>
      <c r="B243" s="16">
        <f t="shared" si="220"/>
        <v>1.2219486920040368</v>
      </c>
      <c r="C243" s="16">
        <f t="shared" si="221"/>
        <v>2.3306412763845827</v>
      </c>
      <c r="D243" s="16">
        <f t="shared" si="222"/>
        <v>2.6943134000038884</v>
      </c>
      <c r="E243" s="16">
        <f t="shared" si="223"/>
        <v>7.1224677014076194</v>
      </c>
      <c r="F243" s="16">
        <f t="shared" si="224"/>
        <v>17.858407892112638</v>
      </c>
      <c r="G243" s="16">
        <f t="shared" si="225"/>
        <v>30.698268497909144</v>
      </c>
      <c r="H243" s="16">
        <f t="shared" si="226"/>
        <v>23.021403508617251</v>
      </c>
      <c r="I243" s="16">
        <f t="shared" si="227"/>
        <v>29.053987332410678</v>
      </c>
      <c r="J243" s="16">
        <f t="shared" si="229"/>
        <v>114.00143830084983</v>
      </c>
      <c r="AM243">
        <v>21</v>
      </c>
      <c r="AN243">
        <f t="shared" ref="AN243:AU243" si="244">IF(AN242+AE118/B$74*B$68-AN242/B$74&lt;0,0,AN242+AE118/B$74*B$68-AN242/B$74)</f>
        <v>2.0519691416289567</v>
      </c>
      <c r="AO243">
        <f t="shared" si="244"/>
        <v>3.9137518707962968</v>
      </c>
      <c r="AP243">
        <f t="shared" si="244"/>
        <v>4.5244517964319808</v>
      </c>
      <c r="AQ243">
        <f t="shared" si="244"/>
        <v>11.960472670557168</v>
      </c>
      <c r="AR243">
        <f t="shared" si="244"/>
        <v>29.988903914729249</v>
      </c>
      <c r="AS243">
        <f t="shared" si="244"/>
        <v>49.693336764242588</v>
      </c>
      <c r="AT243">
        <f t="shared" si="244"/>
        <v>42.11418058550872</v>
      </c>
      <c r="AU243">
        <f t="shared" si="244"/>
        <v>61.237741338353374</v>
      </c>
    </row>
    <row r="244" spans="1:47" hidden="1" x14ac:dyDescent="0.4">
      <c r="A244" s="9">
        <v>16</v>
      </c>
      <c r="B244" s="16">
        <f t="shared" si="220"/>
        <v>1.4962241992982006</v>
      </c>
      <c r="C244" s="16">
        <f t="shared" si="221"/>
        <v>2.8537711120184559</v>
      </c>
      <c r="D244" s="16">
        <f t="shared" si="222"/>
        <v>3.2990721590509411</v>
      </c>
      <c r="E244" s="16">
        <f t="shared" si="223"/>
        <v>8.7211587551097498</v>
      </c>
      <c r="F244" s="16">
        <f t="shared" si="224"/>
        <v>21.866860878827005</v>
      </c>
      <c r="G244" s="16">
        <f t="shared" si="225"/>
        <v>36.503548239638349</v>
      </c>
      <c r="H244" s="16">
        <f t="shared" si="226"/>
        <v>28.446082406117434</v>
      </c>
      <c r="I244" s="16">
        <f t="shared" si="227"/>
        <v>36.222063279796757</v>
      </c>
      <c r="J244" s="16">
        <f t="shared" si="229"/>
        <v>139.40878102985687</v>
      </c>
      <c r="AM244">
        <v>22</v>
      </c>
      <c r="AN244">
        <f t="shared" ref="AN244:AU244" si="245">IF(AN243+AE119/B$74*B$68-AN243/B$74&lt;0,0,AN243+AE119/B$74*B$68-AN243/B$74)</f>
        <v>2.4864671378219825</v>
      </c>
      <c r="AO244">
        <f t="shared" si="245"/>
        <v>4.7424764899724607</v>
      </c>
      <c r="AP244">
        <f t="shared" si="245"/>
        <v>5.4824901994174322</v>
      </c>
      <c r="AQ244">
        <f t="shared" si="245"/>
        <v>14.493065048994721</v>
      </c>
      <c r="AR244">
        <f t="shared" si="245"/>
        <v>36.338959768215958</v>
      </c>
      <c r="AS244">
        <f t="shared" si="245"/>
        <v>60.161538380562668</v>
      </c>
      <c r="AT244">
        <f t="shared" si="245"/>
        <v>51.062446775157646</v>
      </c>
      <c r="AU244">
        <f t="shared" si="245"/>
        <v>74.370237249366198</v>
      </c>
    </row>
    <row r="245" spans="1:47" hidden="1" x14ac:dyDescent="0.4">
      <c r="A245" s="9">
        <v>17</v>
      </c>
      <c r="B245" s="16">
        <f t="shared" si="220"/>
        <v>1.8253748261557556</v>
      </c>
      <c r="C245" s="16">
        <f t="shared" si="221"/>
        <v>3.4815650956135897</v>
      </c>
      <c r="D245" s="16">
        <f t="shared" si="222"/>
        <v>4.0248268084606069</v>
      </c>
      <c r="E245" s="16">
        <f t="shared" si="223"/>
        <v>10.639704700640547</v>
      </c>
      <c r="F245" s="16">
        <f t="shared" si="224"/>
        <v>26.677297021384256</v>
      </c>
      <c r="G245" s="16">
        <f t="shared" si="225"/>
        <v>43.648404823885372</v>
      </c>
      <c r="H245" s="16">
        <f t="shared" si="226"/>
        <v>34.951286309286687</v>
      </c>
      <c r="I245" s="16">
        <f t="shared" si="227"/>
        <v>44.839070605133905</v>
      </c>
      <c r="J245" s="16">
        <f t="shared" si="229"/>
        <v>170.08753019056073</v>
      </c>
      <c r="AM245">
        <v>23</v>
      </c>
      <c r="AN245">
        <f t="shared" ref="AN245:AU245" si="246">IF(AN244+AE120/B$74*B$68-AN244/B$74&lt;0,0,AN244+AE120/B$74*B$68-AN244/B$74)</f>
        <v>3.0127008980138061</v>
      </c>
      <c r="AO245">
        <f t="shared" si="246"/>
        <v>5.7461701233922833</v>
      </c>
      <c r="AP245">
        <f t="shared" si="246"/>
        <v>6.6427996959593525</v>
      </c>
      <c r="AQ245">
        <f t="shared" si="246"/>
        <v>17.560364834069631</v>
      </c>
      <c r="AR245">
        <f t="shared" si="246"/>
        <v>44.029705867132144</v>
      </c>
      <c r="AS245">
        <f t="shared" si="246"/>
        <v>72.852888962918712</v>
      </c>
      <c r="AT245">
        <f t="shared" si="246"/>
        <v>61.894596826012766</v>
      </c>
      <c r="AU245">
        <f t="shared" si="246"/>
        <v>90.255173852239622</v>
      </c>
    </row>
    <row r="246" spans="1:47" hidden="1" x14ac:dyDescent="0.4">
      <c r="A246" s="9">
        <v>18</v>
      </c>
      <c r="B246" s="16">
        <f t="shared" si="220"/>
        <v>2.2214783332029153</v>
      </c>
      <c r="C246" s="16">
        <f t="shared" si="221"/>
        <v>4.2370593232237219</v>
      </c>
      <c r="D246" s="16">
        <f t="shared" si="222"/>
        <v>4.8982079854357288</v>
      </c>
      <c r="E246" s="16">
        <f t="shared" si="223"/>
        <v>12.948504123905007</v>
      </c>
      <c r="F246" s="16">
        <f t="shared" si="224"/>
        <v>32.466229112095249</v>
      </c>
      <c r="G246" s="16">
        <f t="shared" si="225"/>
        <v>52.404636576140987</v>
      </c>
      <c r="H246" s="16">
        <f t="shared" si="226"/>
        <v>42.767648096637117</v>
      </c>
      <c r="I246" s="16">
        <f t="shared" si="227"/>
        <v>55.205001227425491</v>
      </c>
      <c r="J246" s="16">
        <f t="shared" si="229"/>
        <v>207.14876477806621</v>
      </c>
      <c r="AM246">
        <v>24</v>
      </c>
      <c r="AN246">
        <f t="shared" ref="AN246:AU246" si="247">IF(AN245+AE121/B$74*B$68-AN245/B$74&lt;0,0,AN245+AE121/B$74*B$68-AN245/B$74)</f>
        <v>3.6501086592731102</v>
      </c>
      <c r="AO246">
        <f t="shared" si="247"/>
        <v>6.9619076154816106</v>
      </c>
      <c r="AP246">
        <f t="shared" si="247"/>
        <v>8.0482402710549135</v>
      </c>
      <c r="AQ246">
        <f t="shared" si="247"/>
        <v>21.275673195135361</v>
      </c>
      <c r="AR246">
        <f t="shared" si="247"/>
        <v>53.345226124777618</v>
      </c>
      <c r="AS246">
        <f t="shared" si="247"/>
        <v>88.235457067456736</v>
      </c>
      <c r="AT246">
        <f t="shared" si="247"/>
        <v>75.010594732516807</v>
      </c>
      <c r="AU246">
        <f t="shared" si="247"/>
        <v>109.47738910273142</v>
      </c>
    </row>
    <row r="247" spans="1:47" hidden="1" x14ac:dyDescent="0.4">
      <c r="A247" s="9">
        <v>19</v>
      </c>
      <c r="B247" s="16">
        <f t="shared" si="220"/>
        <v>2.6991488126638732</v>
      </c>
      <c r="C247" s="16">
        <f t="shared" si="221"/>
        <v>5.148127474633835</v>
      </c>
      <c r="D247" s="16">
        <f t="shared" si="222"/>
        <v>5.9514387651071967</v>
      </c>
      <c r="E247" s="16">
        <f t="shared" si="223"/>
        <v>15.732739324727437</v>
      </c>
      <c r="F247" s="16">
        <f t="shared" si="224"/>
        <v>39.447237656934064</v>
      </c>
      <c r="G247" s="16">
        <f t="shared" si="225"/>
        <v>63.100177176776199</v>
      </c>
      <c r="H247" s="16">
        <f t="shared" si="226"/>
        <v>52.176506116091595</v>
      </c>
      <c r="I247" s="16">
        <f t="shared" si="227"/>
        <v>67.686626568911663</v>
      </c>
      <c r="J247" s="16">
        <f t="shared" si="229"/>
        <v>251.94200189584583</v>
      </c>
      <c r="AM247">
        <v>25</v>
      </c>
      <c r="AN247">
        <f t="shared" ref="AN247:AU247" si="248">IF(AN246+AE122/B$74*B$68-AN246/B$74&lt;0,0,AN246+AE122/B$74*B$68-AN246/B$74)</f>
        <v>4.4222298629697088</v>
      </c>
      <c r="AO247">
        <f t="shared" si="248"/>
        <v>8.4345860998423081</v>
      </c>
      <c r="AP247">
        <f t="shared" si="248"/>
        <v>9.750714785050306</v>
      </c>
      <c r="AQ247">
        <f t="shared" si="248"/>
        <v>25.776196311111516</v>
      </c>
      <c r="AR247">
        <f t="shared" si="248"/>
        <v>64.629542305965771</v>
      </c>
      <c r="AS247">
        <f t="shared" si="248"/>
        <v>106.87671891359047</v>
      </c>
      <c r="AT247">
        <f t="shared" si="248"/>
        <v>90.894728251533962</v>
      </c>
      <c r="AU247">
        <f t="shared" si="248"/>
        <v>132.74523385511759</v>
      </c>
    </row>
    <row r="248" spans="1:47" hidden="1" x14ac:dyDescent="0.4">
      <c r="A248" s="9">
        <v>20</v>
      </c>
      <c r="B248" s="16">
        <f t="shared" si="220"/>
        <v>3.2760486746578059</v>
      </c>
      <c r="C248" s="16">
        <f t="shared" si="221"/>
        <v>6.2484573325909043</v>
      </c>
      <c r="D248" s="16">
        <f t="shared" si="222"/>
        <v>7.2234635553473341</v>
      </c>
      <c r="E248" s="16">
        <f t="shared" si="223"/>
        <v>19.095360571335981</v>
      </c>
      <c r="F248" s="16">
        <f t="shared" si="224"/>
        <v>47.878453399302657</v>
      </c>
      <c r="G248" s="16">
        <f t="shared" si="225"/>
        <v>76.132257791875332</v>
      </c>
      <c r="H248" s="16">
        <f t="shared" si="226"/>
        <v>63.519885419399984</v>
      </c>
      <c r="I248" s="16">
        <f t="shared" si="227"/>
        <v>82.730986945895722</v>
      </c>
      <c r="J248" s="16">
        <f t="shared" si="229"/>
        <v>306.10491369040574</v>
      </c>
      <c r="AM248">
        <v>26</v>
      </c>
      <c r="AN248">
        <f t="shared" ref="AN248:AU248" si="249">IF(AN247+AE123/B$74*B$68-AN247/B$74&lt;0,0,AN247+AE123/B$74*B$68-AN247/B$74)</f>
        <v>5.3575746250677501</v>
      </c>
      <c r="AO248">
        <f t="shared" si="249"/>
        <v>10.218583353131738</v>
      </c>
      <c r="AP248">
        <f t="shared" si="249"/>
        <v>11.813086096247615</v>
      </c>
      <c r="AQ248">
        <f t="shared" si="249"/>
        <v>31.228113319834897</v>
      </c>
      <c r="AR248">
        <f t="shared" si="249"/>
        <v>78.299321070492397</v>
      </c>
      <c r="AS248">
        <f t="shared" si="249"/>
        <v>129.46450466899091</v>
      </c>
      <c r="AT248">
        <f t="shared" si="249"/>
        <v>110.1334730667524</v>
      </c>
      <c r="AU248">
        <f t="shared" si="249"/>
        <v>160.91665990608226</v>
      </c>
    </row>
    <row r="249" spans="1:47" hidden="1" x14ac:dyDescent="0.4">
      <c r="A249" s="9">
        <v>21</v>
      </c>
      <c r="B249" s="16">
        <f t="shared" si="220"/>
        <v>3.9735218616299783</v>
      </c>
      <c r="C249" s="16">
        <f t="shared" si="221"/>
        <v>7.5787585222937821</v>
      </c>
      <c r="D249" s="16">
        <f t="shared" si="222"/>
        <v>8.7613442913384425</v>
      </c>
      <c r="E249" s="16">
        <f t="shared" si="223"/>
        <v>23.160776966732982</v>
      </c>
      <c r="F249" s="16">
        <f t="shared" si="224"/>
        <v>58.071811556045645</v>
      </c>
      <c r="G249" s="16">
        <f t="shared" si="225"/>
        <v>91.982862209481709</v>
      </c>
      <c r="H249" s="16">
        <f t="shared" si="226"/>
        <v>77.21273810355666</v>
      </c>
      <c r="I249" s="16">
        <f t="shared" si="227"/>
        <v>100.88175605931589</v>
      </c>
      <c r="J249" s="16">
        <f t="shared" si="229"/>
        <v>371.62356957039509</v>
      </c>
      <c r="AM249">
        <v>27</v>
      </c>
      <c r="AN249">
        <f t="shared" ref="AN249:AU249" si="250">IF(AN248+AE124/B$74*B$68-AN248/B$74&lt;0,0,AN248+AE124/B$74*B$68-AN248/B$74)</f>
        <v>6.4906766380080363</v>
      </c>
      <c r="AO249">
        <f t="shared" si="250"/>
        <v>12.379766010794722</v>
      </c>
      <c r="AP249">
        <f t="shared" si="250"/>
        <v>14.311498637636307</v>
      </c>
      <c r="AQ249">
        <f t="shared" si="250"/>
        <v>37.832713449428951</v>
      </c>
      <c r="AR249">
        <f t="shared" si="250"/>
        <v>94.859261813401005</v>
      </c>
      <c r="AS249">
        <f t="shared" si="250"/>
        <v>156.83238418622145</v>
      </c>
      <c r="AT249">
        <f t="shared" si="250"/>
        <v>133.43713442303903</v>
      </c>
      <c r="AU249">
        <f t="shared" si="250"/>
        <v>195.03084088967273</v>
      </c>
    </row>
    <row r="250" spans="1:47" hidden="1" x14ac:dyDescent="0.4">
      <c r="A250" s="9">
        <v>22</v>
      </c>
      <c r="B250" s="16">
        <f t="shared" si="220"/>
        <v>4.8173696699923534</v>
      </c>
      <c r="C250" s="16">
        <f t="shared" si="221"/>
        <v>9.188242247777012</v>
      </c>
      <c r="D250" s="16">
        <f t="shared" si="222"/>
        <v>10.621971069297423</v>
      </c>
      <c r="E250" s="16">
        <f t="shared" si="223"/>
        <v>28.079378540836366</v>
      </c>
      <c r="F250" s="16">
        <f t="shared" si="224"/>
        <v>70.404390214389835</v>
      </c>
      <c r="G250" s="16">
        <f t="shared" si="225"/>
        <v>111.23708975309344</v>
      </c>
      <c r="H250" s="16">
        <f t="shared" si="226"/>
        <v>93.757918681655781</v>
      </c>
      <c r="I250" s="16">
        <f t="shared" si="227"/>
        <v>122.79912320435903</v>
      </c>
      <c r="J250" s="16">
        <f t="shared" si="229"/>
        <v>450.90548338140127</v>
      </c>
      <c r="AM250">
        <v>28</v>
      </c>
      <c r="AN250">
        <f t="shared" ref="AN250:AU250" si="251">IF(AN249+AE125/B$74*B$68-AN249/B$74&lt;0,0,AN249+AE125/B$74*B$68-AN249/B$74)</f>
        <v>7.8633683610181233</v>
      </c>
      <c r="AO250">
        <f t="shared" si="251"/>
        <v>14.997921756885745</v>
      </c>
      <c r="AP250">
        <f t="shared" si="251"/>
        <v>17.338190124424429</v>
      </c>
      <c r="AQ250">
        <f t="shared" si="251"/>
        <v>45.833828819579551</v>
      </c>
      <c r="AR250">
        <f t="shared" si="251"/>
        <v>114.92073318290431</v>
      </c>
      <c r="AS250">
        <f t="shared" si="251"/>
        <v>189.99043120036316</v>
      </c>
      <c r="AT250">
        <f t="shared" si="251"/>
        <v>161.66606346844645</v>
      </c>
      <c r="AU250">
        <f t="shared" si="251"/>
        <v>236.34649184716523</v>
      </c>
    </row>
    <row r="251" spans="1:47" hidden="1" x14ac:dyDescent="0.4">
      <c r="A251" s="9">
        <v>23</v>
      </c>
      <c r="B251" s="16">
        <f t="shared" si="220"/>
        <v>5.8387959680359645</v>
      </c>
      <c r="C251" s="16">
        <f t="shared" si="221"/>
        <v>11.136424120373409</v>
      </c>
      <c r="D251" s="16">
        <f t="shared" si="222"/>
        <v>12.87414628740893</v>
      </c>
      <c r="E251" s="16">
        <f t="shared" si="223"/>
        <v>34.033045715889855</v>
      </c>
      <c r="F251" s="16">
        <f t="shared" si="224"/>
        <v>85.332224403792253</v>
      </c>
      <c r="G251" s="16">
        <f t="shared" si="225"/>
        <v>134.60515100664742</v>
      </c>
      <c r="H251" s="16">
        <f t="shared" si="226"/>
        <v>113.76445728072306</v>
      </c>
      <c r="I251" s="16">
        <f t="shared" si="227"/>
        <v>149.28395478468227</v>
      </c>
      <c r="J251" s="16">
        <f t="shared" si="229"/>
        <v>546.86819956755312</v>
      </c>
      <c r="AM251">
        <v>29</v>
      </c>
      <c r="AN251">
        <f t="shared" ref="AN251:AU251" si="252">IF(AN250+AE126/B$74*B$68-AN250/B$74&lt;0,0,AN250+AE126/B$74*B$68-AN250/B$74)</f>
        <v>9.5263255729012926</v>
      </c>
      <c r="AO251">
        <f t="shared" si="252"/>
        <v>18.169705273033191</v>
      </c>
      <c r="AP251">
        <f t="shared" si="252"/>
        <v>21.004897187436796</v>
      </c>
      <c r="AQ251">
        <f t="shared" si="252"/>
        <v>55.526837296912255</v>
      </c>
      <c r="AR251">
        <f t="shared" si="252"/>
        <v>139.22434624887904</v>
      </c>
      <c r="AS251">
        <f t="shared" si="252"/>
        <v>230.16250279742928</v>
      </c>
      <c r="AT251">
        <f t="shared" si="252"/>
        <v>195.86241487354124</v>
      </c>
      <c r="AU251">
        <f t="shared" si="252"/>
        <v>286.38830067765718</v>
      </c>
    </row>
    <row r="252" spans="1:47" hidden="1" x14ac:dyDescent="0.4">
      <c r="A252" s="9">
        <v>24</v>
      </c>
      <c r="B252" s="16">
        <f t="shared" si="220"/>
        <v>7.075555178639827</v>
      </c>
      <c r="C252" s="16">
        <f t="shared" si="221"/>
        <v>13.495313723548866</v>
      </c>
      <c r="D252" s="16">
        <f t="shared" si="222"/>
        <v>15.601115869284968</v>
      </c>
      <c r="E252" s="16">
        <f t="shared" si="223"/>
        <v>41.241840642866457</v>
      </c>
      <c r="F252" s="16">
        <f t="shared" si="224"/>
        <v>103.40708351352158</v>
      </c>
      <c r="G252" s="16">
        <f t="shared" si="225"/>
        <v>162.94885116384995</v>
      </c>
      <c r="H252" s="16">
        <f t="shared" si="226"/>
        <v>137.9698062430495</v>
      </c>
      <c r="I252" s="16">
        <f t="shared" si="227"/>
        <v>181.30714585287353</v>
      </c>
      <c r="J252" s="16">
        <f t="shared" si="229"/>
        <v>663.04671218763474</v>
      </c>
      <c r="AM252">
        <v>30</v>
      </c>
      <c r="AN252">
        <f t="shared" ref="AN252:AU252" si="253">IF(AN251+AE127/B$74*B$68-AN251/B$74&lt;0,0,AN251+AE127/B$74*B$68-AN251/B$74)</f>
        <v>11.540938310606881</v>
      </c>
      <c r="AO252">
        <f t="shared" si="253"/>
        <v>22.012206707955368</v>
      </c>
      <c r="AP252">
        <f t="shared" si="253"/>
        <v>25.446980664867084</v>
      </c>
      <c r="AQ252">
        <f t="shared" si="253"/>
        <v>67.269567780644408</v>
      </c>
      <c r="AR252">
        <f t="shared" si="253"/>
        <v>168.66729770012807</v>
      </c>
      <c r="AS252">
        <f t="shared" si="253"/>
        <v>278.83141097668192</v>
      </c>
      <c r="AT252">
        <f t="shared" si="253"/>
        <v>237.28861719975407</v>
      </c>
      <c r="AU252">
        <f t="shared" si="253"/>
        <v>347.00318425796473</v>
      </c>
    </row>
    <row r="253" spans="1:47" hidden="1" x14ac:dyDescent="0.4">
      <c r="A253" s="9">
        <v>25</v>
      </c>
      <c r="B253" s="16">
        <f t="shared" si="220"/>
        <v>8.5733442407448699</v>
      </c>
      <c r="C253" s="16">
        <f t="shared" si="221"/>
        <v>16.352069522136716</v>
      </c>
      <c r="D253" s="16">
        <f t="shared" si="222"/>
        <v>18.903638443936199</v>
      </c>
      <c r="E253" s="16">
        <f t="shared" si="223"/>
        <v>49.972120635939639</v>
      </c>
      <c r="F253" s="16">
        <f t="shared" si="224"/>
        <v>125.29681438556736</v>
      </c>
      <c r="G253" s="16">
        <f t="shared" si="225"/>
        <v>197.31357434254369</v>
      </c>
      <c r="H253" s="16">
        <f t="shared" si="226"/>
        <v>167.26687725914883</v>
      </c>
      <c r="I253" s="16">
        <f t="shared" si="227"/>
        <v>220.04525720157716</v>
      </c>
      <c r="J253" s="16">
        <f t="shared" si="229"/>
        <v>803.7236960315945</v>
      </c>
      <c r="AM253">
        <v>31</v>
      </c>
      <c r="AN253">
        <f t="shared" ref="AN253:AU253" si="254">IF(AN252+AE128/B$74*B$68-AN252/B$74&lt;0,0,AN252+AE128/B$74*B$68-AN252/B$74)</f>
        <v>13.981577267706321</v>
      </c>
      <c r="AO253">
        <f t="shared" si="254"/>
        <v>26.667274413653587</v>
      </c>
      <c r="AP253">
        <f t="shared" si="254"/>
        <v>30.828422856109924</v>
      </c>
      <c r="AQ253">
        <f t="shared" si="254"/>
        <v>81.495510536251132</v>
      </c>
      <c r="AR253">
        <f t="shared" si="254"/>
        <v>204.33649256769638</v>
      </c>
      <c r="AS253">
        <f t="shared" si="254"/>
        <v>337.79365414272758</v>
      </c>
      <c r="AT253">
        <f t="shared" si="254"/>
        <v>287.47397554645073</v>
      </c>
      <c r="AU253">
        <f t="shared" si="254"/>
        <v>420.428444842251</v>
      </c>
    </row>
    <row r="254" spans="1:47" hidden="1" x14ac:dyDescent="0.4">
      <c r="A254" s="9">
        <v>26</v>
      </c>
      <c r="B254" s="16">
        <f t="shared" si="220"/>
        <v>10.387489094436322</v>
      </c>
      <c r="C254" s="16">
        <f t="shared" si="221"/>
        <v>19.812215520918144</v>
      </c>
      <c r="D254" s="16">
        <f t="shared" si="222"/>
        <v>22.903703930182346</v>
      </c>
      <c r="E254" s="16">
        <f t="shared" si="223"/>
        <v>60.546368319695532</v>
      </c>
      <c r="F254" s="16">
        <f t="shared" si="224"/>
        <v>151.80998878036587</v>
      </c>
      <c r="G254" s="16">
        <f t="shared" si="225"/>
        <v>238.96697771117957</v>
      </c>
      <c r="H254" s="16">
        <f t="shared" si="226"/>
        <v>202.73686052714456</v>
      </c>
      <c r="I254" s="16">
        <f t="shared" si="227"/>
        <v>266.92376057260856</v>
      </c>
      <c r="J254" s="16">
        <f t="shared" si="229"/>
        <v>974.08736445653096</v>
      </c>
      <c r="AM254">
        <v>32</v>
      </c>
      <c r="AN254">
        <f t="shared" ref="AN254:AU254" si="255">IF(AN253+AE129/B$74*B$68-AN253/B$74&lt;0,0,AN253+AE129/B$74*B$68-AN253/B$74)</f>
        <v>16.938339325615367</v>
      </c>
      <c r="AO254">
        <f t="shared" si="255"/>
        <v>32.306751538760153</v>
      </c>
      <c r="AP254">
        <f t="shared" si="255"/>
        <v>37.347881230570962</v>
      </c>
      <c r="AQ254">
        <f t="shared" si="255"/>
        <v>98.729820287560386</v>
      </c>
      <c r="AR254">
        <f t="shared" si="255"/>
        <v>247.54866932731414</v>
      </c>
      <c r="AS254">
        <f t="shared" si="255"/>
        <v>409.22572906398807</v>
      </c>
      <c r="AT254">
        <f t="shared" si="255"/>
        <v>348.27112639678609</v>
      </c>
      <c r="AU254">
        <f t="shared" si="255"/>
        <v>509.37434179331018</v>
      </c>
    </row>
    <row r="255" spans="1:47" hidden="1" x14ac:dyDescent="0.4">
      <c r="A255" s="9">
        <v>27</v>
      </c>
      <c r="B255" s="16">
        <f t="shared" si="220"/>
        <v>12.584987369514476</v>
      </c>
      <c r="C255" s="16">
        <f t="shared" si="221"/>
        <v>24.003537315519441</v>
      </c>
      <c r="D255" s="16">
        <f t="shared" si="222"/>
        <v>27.749037525423788</v>
      </c>
      <c r="E255" s="16">
        <f t="shared" si="223"/>
        <v>73.355098007415819</v>
      </c>
      <c r="F255" s="16">
        <f t="shared" si="224"/>
        <v>183.92575664799898</v>
      </c>
      <c r="G255" s="16">
        <f t="shared" si="225"/>
        <v>289.44584511266771</v>
      </c>
      <c r="H255" s="16">
        <f t="shared" si="226"/>
        <v>245.68903010330939</v>
      </c>
      <c r="I255" s="16">
        <f t="shared" si="227"/>
        <v>323.66949188500092</v>
      </c>
      <c r="J255" s="16">
        <f t="shared" si="229"/>
        <v>1180.4227839668506</v>
      </c>
      <c r="AM255">
        <v>33</v>
      </c>
      <c r="AN255">
        <f t="shared" ref="AN255:AU255" si="256">IF(AN254+AE130/B$74*B$68-AN254/B$74&lt;0,0,AN254+AE130/B$74*B$68-AN254/B$74)</f>
        <v>20.520373576850062</v>
      </c>
      <c r="AO255">
        <f t="shared" si="256"/>
        <v>39.138819803147918</v>
      </c>
      <c r="AP255">
        <f t="shared" si="256"/>
        <v>45.246022081760358</v>
      </c>
      <c r="AQ255">
        <f t="shared" si="256"/>
        <v>119.60870286806619</v>
      </c>
      <c r="AR255">
        <f t="shared" si="256"/>
        <v>299.89900871607807</v>
      </c>
      <c r="AS255">
        <f t="shared" si="256"/>
        <v>495.76447120358569</v>
      </c>
      <c r="AT255">
        <f t="shared" si="256"/>
        <v>421.92442841022745</v>
      </c>
      <c r="AU255">
        <f t="shared" si="256"/>
        <v>617.12412597288471</v>
      </c>
    </row>
    <row r="256" spans="1:47" hidden="1" x14ac:dyDescent="0.4">
      <c r="A256" s="9">
        <v>28</v>
      </c>
      <c r="B256" s="16">
        <f t="shared" si="220"/>
        <v>15.246982305248547</v>
      </c>
      <c r="C256" s="16">
        <f t="shared" si="221"/>
        <v>29.080800637086181</v>
      </c>
      <c r="D256" s="16">
        <f t="shared" si="222"/>
        <v>33.618554529716391</v>
      </c>
      <c r="E256" s="16">
        <f t="shared" si="223"/>
        <v>88.871275630210761</v>
      </c>
      <c r="F256" s="16">
        <f t="shared" si="224"/>
        <v>222.83000171176815</v>
      </c>
      <c r="G256" s="16">
        <f t="shared" si="225"/>
        <v>350.61284536376968</v>
      </c>
      <c r="H256" s="16">
        <f t="shared" si="226"/>
        <v>297.70899773384059</v>
      </c>
      <c r="I256" s="16">
        <f t="shared" si="227"/>
        <v>392.3742499158011</v>
      </c>
      <c r="J256" s="16">
        <f t="shared" si="229"/>
        <v>1430.3437078274414</v>
      </c>
      <c r="AM256">
        <v>34</v>
      </c>
      <c r="AN256">
        <f t="shared" ref="AN256:AU256" si="257">IF(AN255+AE131/B$74*B$68-AN255/B$74&lt;0,0,AN255+AE131/B$74*B$68-AN255/B$74)</f>
        <v>24.859910627238335</v>
      </c>
      <c r="AO256">
        <f t="shared" si="257"/>
        <v>47.415684647160283</v>
      </c>
      <c r="AP256">
        <f t="shared" si="257"/>
        <v>54.814404863445802</v>
      </c>
      <c r="AQ256">
        <f t="shared" si="257"/>
        <v>144.90290112917461</v>
      </c>
      <c r="AR256">
        <f t="shared" si="257"/>
        <v>363.32002075683005</v>
      </c>
      <c r="AS256">
        <f t="shared" si="257"/>
        <v>600.60438911541587</v>
      </c>
      <c r="AT256">
        <f t="shared" si="257"/>
        <v>511.1528136186929</v>
      </c>
      <c r="AU256">
        <f t="shared" si="257"/>
        <v>747.65522887260556</v>
      </c>
    </row>
    <row r="257" spans="1:47" hidden="1" x14ac:dyDescent="0.4">
      <c r="A257" s="9">
        <v>29</v>
      </c>
      <c r="B257" s="16">
        <f t="shared" si="220"/>
        <v>18.471758990372795</v>
      </c>
      <c r="C257" s="16">
        <f t="shared" si="221"/>
        <v>35.231466126278747</v>
      </c>
      <c r="D257" s="16">
        <f t="shared" si="222"/>
        <v>40.728966850303145</v>
      </c>
      <c r="E257" s="16">
        <f t="shared" si="223"/>
        <v>107.6677831549096</v>
      </c>
      <c r="F257" s="16">
        <f t="shared" si="224"/>
        <v>269.95913060299449</v>
      </c>
      <c r="G257" s="16">
        <f t="shared" si="225"/>
        <v>424.7253015246539</v>
      </c>
      <c r="H257" s="16">
        <f t="shared" si="226"/>
        <v>360.71719008678275</v>
      </c>
      <c r="I257" s="16">
        <f t="shared" si="227"/>
        <v>475.57188777004131</v>
      </c>
      <c r="J257" s="16">
        <f t="shared" si="229"/>
        <v>1733.0734851063366</v>
      </c>
      <c r="AM257">
        <v>35</v>
      </c>
      <c r="AN257">
        <f t="shared" ref="AN257:AU257" si="258">IF(AN256+AE132/B$74*B$68-AN256/B$74&lt;0,0,AN256+AE132/B$74*B$68-AN256/B$74)</f>
        <v>30.117143924155641</v>
      </c>
      <c r="AO257">
        <f t="shared" si="258"/>
        <v>57.442885463001403</v>
      </c>
      <c r="AP257">
        <f t="shared" si="258"/>
        <v>66.406245184990254</v>
      </c>
      <c r="AQ257">
        <f t="shared" si="258"/>
        <v>175.5461471190271</v>
      </c>
      <c r="AR257">
        <f t="shared" si="258"/>
        <v>440.15288388332465</v>
      </c>
      <c r="AS257">
        <f t="shared" si="258"/>
        <v>727.61558589695312</v>
      </c>
      <c r="AT257">
        <f t="shared" si="258"/>
        <v>619.25015735258887</v>
      </c>
      <c r="AU257">
        <f t="shared" si="258"/>
        <v>905.78607959937858</v>
      </c>
    </row>
    <row r="258" spans="1:47" hidden="1" x14ac:dyDescent="0.4">
      <c r="A258" s="9">
        <v>30</v>
      </c>
      <c r="B258" s="16">
        <f t="shared" si="220"/>
        <v>22.37837339160513</v>
      </c>
      <c r="C258" s="16">
        <f t="shared" si="221"/>
        <v>42.682611034415729</v>
      </c>
      <c r="D258" s="16">
        <f t="shared" si="222"/>
        <v>49.342784761614993</v>
      </c>
      <c r="E258" s="16">
        <f t="shared" si="223"/>
        <v>130.43857138579489</v>
      </c>
      <c r="F258" s="16">
        <f t="shared" si="224"/>
        <v>327.05311000730973</v>
      </c>
      <c r="G258" s="16">
        <f t="shared" si="225"/>
        <v>514.5185173890585</v>
      </c>
      <c r="H258" s="16">
        <f t="shared" si="226"/>
        <v>437.03970266562573</v>
      </c>
      <c r="I258" s="16">
        <f t="shared" si="227"/>
        <v>576.3317416430142</v>
      </c>
      <c r="J258" s="16">
        <f t="shared" si="229"/>
        <v>2099.7854122784393</v>
      </c>
      <c r="AM258">
        <v>36</v>
      </c>
      <c r="AN258">
        <f t="shared" ref="AN258:AU258" si="259">IF(AN257+AE133/B$74*B$68-AN257/B$74&lt;0,0,AN257+AE133/B$74*B$68-AN257/B$74)</f>
        <v>36.48614330900191</v>
      </c>
      <c r="AO258">
        <f t="shared" si="259"/>
        <v>69.590574603080029</v>
      </c>
      <c r="AP258">
        <f t="shared" si="259"/>
        <v>80.449453790635317</v>
      </c>
      <c r="AQ258">
        <f t="shared" si="259"/>
        <v>212.66963086731423</v>
      </c>
      <c r="AR258">
        <f t="shared" si="259"/>
        <v>533.2338697082381</v>
      </c>
      <c r="AS258">
        <f t="shared" si="259"/>
        <v>881.48662064464202</v>
      </c>
      <c r="AT258">
        <f t="shared" si="259"/>
        <v>750.20687196830079</v>
      </c>
      <c r="AU258">
        <f t="shared" si="259"/>
        <v>1097.3539689706931</v>
      </c>
    </row>
    <row r="259" spans="1:47" hidden="1" x14ac:dyDescent="0.4">
      <c r="A259" s="9">
        <v>31</v>
      </c>
      <c r="B259" s="16">
        <f t="shared" si="220"/>
        <v>27.111048062652547</v>
      </c>
      <c r="C259" s="16">
        <f t="shared" si="221"/>
        <v>51.709313225939894</v>
      </c>
      <c r="D259" s="16">
        <f t="shared" si="222"/>
        <v>59.778009143376437</v>
      </c>
      <c r="E259" s="16">
        <f t="shared" si="223"/>
        <v>158.02428157672142</v>
      </c>
      <c r="F259" s="16">
        <f t="shared" si="224"/>
        <v>396.21970861270808</v>
      </c>
      <c r="G259" s="16">
        <f t="shared" si="225"/>
        <v>623.30674230095906</v>
      </c>
      <c r="H259" s="16">
        <f t="shared" si="226"/>
        <v>529.49414156307273</v>
      </c>
      <c r="I259" s="16">
        <f t="shared" si="227"/>
        <v>698.37184397645819</v>
      </c>
      <c r="J259" s="16">
        <f t="shared" si="229"/>
        <v>2544.0150884618888</v>
      </c>
      <c r="AM259">
        <v>37</v>
      </c>
      <c r="AN259">
        <f t="shared" ref="AN259:AU259" si="260">IF(AN258+AE134/B$74*B$68-AN258/B$74&lt;0,0,AN258+AE134/B$74*B$68-AN258/B$74)</f>
        <v>44.202019095386369</v>
      </c>
      <c r="AO259">
        <f t="shared" si="260"/>
        <v>84.307181535005569</v>
      </c>
      <c r="AP259">
        <f t="shared" si="260"/>
        <v>97.462432862552433</v>
      </c>
      <c r="AQ259">
        <f t="shared" si="260"/>
        <v>257.64375820687263</v>
      </c>
      <c r="AR259">
        <f t="shared" si="260"/>
        <v>645.99904384344939</v>
      </c>
      <c r="AS259">
        <f t="shared" si="260"/>
        <v>1067.8975835123501</v>
      </c>
      <c r="AT259">
        <f t="shared" si="260"/>
        <v>908.85721295040366</v>
      </c>
      <c r="AU259">
        <f t="shared" si="260"/>
        <v>1329.4305261536465</v>
      </c>
    </row>
    <row r="260" spans="1:47" hidden="1" x14ac:dyDescent="0.4">
      <c r="A260" s="9">
        <v>32</v>
      </c>
      <c r="B260" s="16">
        <f t="shared" ref="B260:B288" si="261">AW130+BF130+BO130+AN254</f>
        <v>32.84449676805562</v>
      </c>
      <c r="C260" s="16">
        <f t="shared" ref="C260:C288" si="262">AX130+BG130+BP130+AO254</f>
        <v>62.644806914247731</v>
      </c>
      <c r="D260" s="16">
        <f t="shared" ref="D260:D288" si="263">AY130+BH130+BQ130+AP254</f>
        <v>72.419871912481511</v>
      </c>
      <c r="E260" s="16">
        <f t="shared" ref="E260:E288" si="264">AZ130+BI130+BR130+AQ254</f>
        <v>191.44328148165025</v>
      </c>
      <c r="F260" s="16">
        <f t="shared" ref="F260:F288" si="265">BA130+BJ130+BS130+AR254</f>
        <v>480.01231486499665</v>
      </c>
      <c r="G260" s="16">
        <f t="shared" ref="G260:G288" si="266">BB130+BK130+BT130+AS254</f>
        <v>755.10550471366878</v>
      </c>
      <c r="H260" s="16">
        <f t="shared" ref="H260:H288" si="267">BC130+BL130+BU130+AT254</f>
        <v>641.49361840532299</v>
      </c>
      <c r="I260" s="16">
        <f t="shared" ref="I260:I288" si="268">BD130+BM130+BV130+AU254</f>
        <v>846.19609824581391</v>
      </c>
      <c r="J260" s="16">
        <f t="shared" si="229"/>
        <v>3082.1599933062375</v>
      </c>
      <c r="AM260">
        <v>38</v>
      </c>
      <c r="AN260">
        <f t="shared" ref="AN260:AU260" si="269">IF(AN259+AE135/B$74*B$68-AN259/B$74&lt;0,0,AN259+AE135/B$74*B$68-AN259/B$74)</f>
        <v>53.549601136439648</v>
      </c>
      <c r="AO260">
        <f t="shared" si="269"/>
        <v>102.13596655832801</v>
      </c>
      <c r="AP260">
        <f t="shared" si="269"/>
        <v>118.07321277143775</v>
      </c>
      <c r="AQ260">
        <f t="shared" si="269"/>
        <v>312.12873913063788</v>
      </c>
      <c r="AR260">
        <f t="shared" si="269"/>
        <v>782.61110782490891</v>
      </c>
      <c r="AS260">
        <f t="shared" si="269"/>
        <v>1293.7297733083622</v>
      </c>
      <c r="AT260">
        <f t="shared" si="269"/>
        <v>1101.0577351473189</v>
      </c>
      <c r="AU260">
        <f t="shared" si="269"/>
        <v>1610.5827618085145</v>
      </c>
    </row>
    <row r="261" spans="1:47" hidden="1" x14ac:dyDescent="0.4">
      <c r="A261" s="9">
        <v>33</v>
      </c>
      <c r="B261" s="16">
        <f t="shared" si="261"/>
        <v>39.790374571069414</v>
      </c>
      <c r="C261" s="16">
        <f t="shared" si="262"/>
        <v>75.892785012148039</v>
      </c>
      <c r="D261" s="16">
        <f t="shared" si="263"/>
        <v>87.735058026194196</v>
      </c>
      <c r="E261" s="16">
        <f t="shared" si="264"/>
        <v>231.92926148524145</v>
      </c>
      <c r="F261" s="16">
        <f t="shared" si="265"/>
        <v>581.52420303728809</v>
      </c>
      <c r="G261" s="16">
        <f t="shared" si="266"/>
        <v>914.77983247031761</v>
      </c>
      <c r="H261" s="16">
        <f t="shared" si="267"/>
        <v>777.17273475475463</v>
      </c>
      <c r="I261" s="16">
        <f t="shared" si="268"/>
        <v>1025.2604771391182</v>
      </c>
      <c r="J261" s="16">
        <f t="shared" si="229"/>
        <v>3734.0847264961312</v>
      </c>
      <c r="AM261">
        <v>39</v>
      </c>
      <c r="AN261">
        <f t="shared" ref="AN261:AU261" si="270">IF(AN260+AE136/B$74*B$68-AN260/B$74&lt;0,0,AN260+AE136/B$74*B$68-AN260/B$74)</f>
        <v>64.873953269388608</v>
      </c>
      <c r="AO261">
        <f t="shared" si="270"/>
        <v>123.73507516417234</v>
      </c>
      <c r="AP261">
        <f t="shared" si="270"/>
        <v>143.04263570860491</v>
      </c>
      <c r="AQ261">
        <f t="shared" si="270"/>
        <v>378.13587415528013</v>
      </c>
      <c r="AR261">
        <f t="shared" si="270"/>
        <v>948.11306451708924</v>
      </c>
      <c r="AS261">
        <f t="shared" si="270"/>
        <v>1567.3197177504962</v>
      </c>
      <c r="AT261">
        <f t="shared" si="270"/>
        <v>1333.9034868106116</v>
      </c>
      <c r="AU261">
        <f t="shared" si="270"/>
        <v>1951.1893138319454</v>
      </c>
    </row>
    <row r="262" spans="1:47" hidden="1" x14ac:dyDescent="0.4">
      <c r="A262" s="9">
        <v>34</v>
      </c>
      <c r="B262" s="16">
        <f t="shared" si="261"/>
        <v>48.205091494368375</v>
      </c>
      <c r="C262" s="16">
        <f t="shared" si="262"/>
        <v>91.942302245452339</v>
      </c>
      <c r="D262" s="16">
        <f t="shared" si="263"/>
        <v>106.28893407028673</v>
      </c>
      <c r="E262" s="16">
        <f t="shared" si="264"/>
        <v>280.97677869678</v>
      </c>
      <c r="F262" s="16">
        <f t="shared" si="265"/>
        <v>704.50272750093188</v>
      </c>
      <c r="G262" s="16">
        <f t="shared" si="266"/>
        <v>1108.223832531</v>
      </c>
      <c r="H262" s="16">
        <f t="shared" si="267"/>
        <v>941.5402046352807</v>
      </c>
      <c r="I262" s="16">
        <f t="shared" si="268"/>
        <v>1242.1743773786663</v>
      </c>
      <c r="J262" s="16">
        <f t="shared" si="229"/>
        <v>4523.854248552766</v>
      </c>
      <c r="AM262">
        <v>40</v>
      </c>
      <c r="AN262">
        <f t="shared" ref="AN262:AU262" si="271">IF(AN261+AE137/B$74*B$68-AN261/B$74&lt;0,0,AN261+AE137/B$74*B$68-AN261/B$74)</f>
        <v>78.593111277440585</v>
      </c>
      <c r="AO262">
        <f t="shared" si="271"/>
        <v>149.90183334316663</v>
      </c>
      <c r="AP262">
        <f t="shared" si="271"/>
        <v>173.29244202186618</v>
      </c>
      <c r="AQ262">
        <f t="shared" si="271"/>
        <v>458.10180107370354</v>
      </c>
      <c r="AR262">
        <f t="shared" si="271"/>
        <v>1148.6143795455653</v>
      </c>
      <c r="AS262">
        <f t="shared" si="271"/>
        <v>1898.7669134085766</v>
      </c>
      <c r="AT262">
        <f t="shared" si="271"/>
        <v>1615.9899221967244</v>
      </c>
      <c r="AU262">
        <f t="shared" si="271"/>
        <v>2363.8235696333259</v>
      </c>
    </row>
    <row r="263" spans="1:47" hidden="1" x14ac:dyDescent="0.4">
      <c r="A263" s="9">
        <v>35</v>
      </c>
      <c r="B263" s="16">
        <f t="shared" si="261"/>
        <v>58.39927820481612</v>
      </c>
      <c r="C263" s="16">
        <f t="shared" si="262"/>
        <v>111.3858291971242</v>
      </c>
      <c r="D263" s="16">
        <f t="shared" si="263"/>
        <v>128.76641944739794</v>
      </c>
      <c r="E263" s="16">
        <f t="shared" si="264"/>
        <v>340.39643032569063</v>
      </c>
      <c r="F263" s="16">
        <f t="shared" si="265"/>
        <v>853.48766082489851</v>
      </c>
      <c r="G263" s="16">
        <f t="shared" si="266"/>
        <v>1342.5782599329868</v>
      </c>
      <c r="H263" s="16">
        <f t="shared" si="267"/>
        <v>1140.6637477145355</v>
      </c>
      <c r="I263" s="16">
        <f t="shared" si="268"/>
        <v>1504.9445623977488</v>
      </c>
      <c r="J263" s="16">
        <f t="shared" si="229"/>
        <v>5480.6221880451985</v>
      </c>
      <c r="AM263">
        <v>41</v>
      </c>
      <c r="AN263">
        <f t="shared" ref="AN263:AU263" si="272">IF(AN262+AE138/B$74*B$68-AN262/B$74&lt;0,0,AN262+AE138/B$74*B$68-AN262/B$74)</f>
        <v>95.213514589156674</v>
      </c>
      <c r="AO263">
        <f t="shared" si="272"/>
        <v>181.60218069974496</v>
      </c>
      <c r="AP263">
        <f t="shared" si="272"/>
        <v>209.93929605858028</v>
      </c>
      <c r="AQ263">
        <f t="shared" si="272"/>
        <v>554.9784429054663</v>
      </c>
      <c r="AR263">
        <f t="shared" si="272"/>
        <v>1391.5165108824062</v>
      </c>
      <c r="AS263">
        <f t="shared" si="272"/>
        <v>2300.3066454235518</v>
      </c>
      <c r="AT263">
        <f t="shared" si="272"/>
        <v>1957.7302011829152</v>
      </c>
      <c r="AU263">
        <f t="shared" si="272"/>
        <v>2863.7178076482674</v>
      </c>
    </row>
    <row r="264" spans="1:47" hidden="1" x14ac:dyDescent="0.4">
      <c r="A264" s="9">
        <v>36</v>
      </c>
      <c r="B264" s="16">
        <f t="shared" si="261"/>
        <v>70.749253159944104</v>
      </c>
      <c r="C264" s="16">
        <f t="shared" si="262"/>
        <v>134.94112376970679</v>
      </c>
      <c r="D264" s="16">
        <f t="shared" si="263"/>
        <v>155.99727065174932</v>
      </c>
      <c r="E264" s="16">
        <f t="shared" si="264"/>
        <v>412.38169313310931</v>
      </c>
      <c r="F264" s="16">
        <f t="shared" si="265"/>
        <v>1033.9787826283355</v>
      </c>
      <c r="G264" s="16">
        <f t="shared" si="266"/>
        <v>1626.4941077727351</v>
      </c>
      <c r="H264" s="16">
        <f t="shared" si="267"/>
        <v>1381.8940773543368</v>
      </c>
      <c r="I264" s="16">
        <f t="shared" si="268"/>
        <v>1823.2706963965454</v>
      </c>
      <c r="J264" s="16">
        <f t="shared" si="229"/>
        <v>6639.7070048664618</v>
      </c>
      <c r="AM264">
        <v>42</v>
      </c>
      <c r="AN264">
        <f t="shared" ref="AN264:AU264" si="273">IF(AN263+AE139/B$74*B$68-AN263/B$74&lt;0,0,AN263+AE139/B$74*B$68-AN263/B$74)</f>
        <v>115.34870137379417</v>
      </c>
      <c r="AO264">
        <f t="shared" si="273"/>
        <v>220.00632789108587</v>
      </c>
      <c r="AP264">
        <f t="shared" si="273"/>
        <v>254.33600757390366</v>
      </c>
      <c r="AQ264">
        <f t="shared" si="273"/>
        <v>672.34197745795984</v>
      </c>
      <c r="AR264">
        <f t="shared" si="273"/>
        <v>1685.7861319695282</v>
      </c>
      <c r="AS264">
        <f t="shared" si="273"/>
        <v>2786.7616495065495</v>
      </c>
      <c r="AT264">
        <f t="shared" si="273"/>
        <v>2371.7395889484906</v>
      </c>
      <c r="AU264">
        <f t="shared" si="273"/>
        <v>3469.3254916307937</v>
      </c>
    </row>
    <row r="265" spans="1:47" hidden="1" x14ac:dyDescent="0.4">
      <c r="A265" s="9">
        <v>37</v>
      </c>
      <c r="B265" s="16">
        <f t="shared" si="261"/>
        <v>85.710914537228803</v>
      </c>
      <c r="C265" s="16">
        <f t="shared" si="262"/>
        <v>163.47772747276429</v>
      </c>
      <c r="D265" s="16">
        <f t="shared" si="263"/>
        <v>188.9867120243054</v>
      </c>
      <c r="E265" s="16">
        <f t="shared" si="264"/>
        <v>499.58989640418093</v>
      </c>
      <c r="F265" s="16">
        <f t="shared" si="265"/>
        <v>1252.638905895062</v>
      </c>
      <c r="G265" s="16">
        <f t="shared" si="266"/>
        <v>1970.4519486326335</v>
      </c>
      <c r="H265" s="16">
        <f t="shared" si="267"/>
        <v>1674.1362512341652</v>
      </c>
      <c r="I265" s="16">
        <f t="shared" si="268"/>
        <v>2208.9033779831525</v>
      </c>
      <c r="J265" s="16">
        <f t="shared" si="229"/>
        <v>8043.895734183493</v>
      </c>
      <c r="AM265">
        <v>43</v>
      </c>
      <c r="AN265">
        <f t="shared" ref="AN265:AU265" si="274">IF(AN264+AE140/B$74*B$68-AN264/B$74&lt;0,0,AN264+AE140/B$74*B$68-AN264/B$74)</f>
        <v>139.74195715828608</v>
      </c>
      <c r="AO265">
        <f t="shared" si="274"/>
        <v>266.53195467784127</v>
      </c>
      <c r="AP265">
        <f t="shared" si="274"/>
        <v>308.12147038420449</v>
      </c>
      <c r="AQ265">
        <f t="shared" si="274"/>
        <v>814.52485108768531</v>
      </c>
      <c r="AR265">
        <f t="shared" si="274"/>
        <v>2042.286134356415</v>
      </c>
      <c r="AS265">
        <f t="shared" si="274"/>
        <v>3376.0892891733247</v>
      </c>
      <c r="AT265">
        <f t="shared" si="274"/>
        <v>2873.301145754835</v>
      </c>
      <c r="AU265">
        <f t="shared" si="274"/>
        <v>4203.0024745779374</v>
      </c>
    </row>
    <row r="266" spans="1:47" hidden="1" x14ac:dyDescent="0.4">
      <c r="A266" s="9">
        <v>38</v>
      </c>
      <c r="B266" s="16">
        <f t="shared" si="261"/>
        <v>103.83656977627712</v>
      </c>
      <c r="C266" s="16">
        <f t="shared" si="262"/>
        <v>198.04906466398484</v>
      </c>
      <c r="D266" s="16">
        <f t="shared" si="263"/>
        <v>228.95254374374156</v>
      </c>
      <c r="E266" s="16">
        <f t="shared" si="264"/>
        <v>605.24031761396509</v>
      </c>
      <c r="F266" s="16">
        <f t="shared" si="265"/>
        <v>1517.5398356058354</v>
      </c>
      <c r="G266" s="16">
        <f t="shared" si="266"/>
        <v>2387.1488157998942</v>
      </c>
      <c r="H266" s="16">
        <f t="shared" si="267"/>
        <v>2028.1784008662416</v>
      </c>
      <c r="I266" s="16">
        <f t="shared" si="268"/>
        <v>2676.077888954926</v>
      </c>
      <c r="J266" s="16">
        <f t="shared" si="229"/>
        <v>9745.0234370248654</v>
      </c>
      <c r="AM266">
        <v>44</v>
      </c>
      <c r="AN266">
        <f t="shared" ref="AN266:AU266" si="275">IF(AN265+AE141/B$74*B$68-AN265/B$74&lt;0,0,AN265+AE141/B$74*B$68-AN265/B$74)</f>
        <v>169.29375303460134</v>
      </c>
      <c r="AO266">
        <f t="shared" si="275"/>
        <v>322.89654323325374</v>
      </c>
      <c r="AP266">
        <f t="shared" si="275"/>
        <v>373.28116174011029</v>
      </c>
      <c r="AQ266">
        <f t="shared" si="275"/>
        <v>986.77570992075914</v>
      </c>
      <c r="AR266">
        <f t="shared" si="275"/>
        <v>2474.1766287422029</v>
      </c>
      <c r="AS266">
        <f t="shared" si="275"/>
        <v>4090.0444470984821</v>
      </c>
      <c r="AT266">
        <f t="shared" si="275"/>
        <v>3480.9298976609743</v>
      </c>
      <c r="AU266">
        <f t="shared" si="275"/>
        <v>5091.8322586816666</v>
      </c>
    </row>
    <row r="267" spans="1:47" hidden="1" x14ac:dyDescent="0.4">
      <c r="A267" s="9">
        <v>39</v>
      </c>
      <c r="B267" s="16">
        <f t="shared" si="261"/>
        <v>125.79532400353047</v>
      </c>
      <c r="C267" s="16">
        <f t="shared" si="262"/>
        <v>239.93132970089687</v>
      </c>
      <c r="D267" s="16">
        <f t="shared" si="263"/>
        <v>277.37009691027441</v>
      </c>
      <c r="E267" s="16">
        <f t="shared" si="264"/>
        <v>733.23302202961293</v>
      </c>
      <c r="F267" s="16">
        <f t="shared" si="265"/>
        <v>1838.4603393544885</v>
      </c>
      <c r="G267" s="16">
        <f t="shared" si="266"/>
        <v>2891.9669057747142</v>
      </c>
      <c r="H267" s="16">
        <f t="shared" si="267"/>
        <v>2457.0899746214814</v>
      </c>
      <c r="I267" s="16">
        <f t="shared" si="268"/>
        <v>3242.039668959314</v>
      </c>
      <c r="J267" s="16">
        <f t="shared" si="229"/>
        <v>11805.886661354314</v>
      </c>
      <c r="AM267">
        <v>45</v>
      </c>
      <c r="AN267">
        <f t="shared" ref="AN267:AU267" si="276">IF(AN266+AE142/B$74*B$68-AN266/B$74&lt;0,0,AN266+AE142/B$74*B$68-AN266/B$74)</f>
        <v>205.0949863326295</v>
      </c>
      <c r="AO267">
        <f t="shared" si="276"/>
        <v>391.18077858278758</v>
      </c>
      <c r="AP267">
        <f t="shared" si="276"/>
        <v>452.2204357396966</v>
      </c>
      <c r="AQ267">
        <f t="shared" si="276"/>
        <v>1195.4531523570431</v>
      </c>
      <c r="AR267">
        <f t="shared" si="276"/>
        <v>2997.400747283802</v>
      </c>
      <c r="AS267">
        <f t="shared" si="276"/>
        <v>4954.9826010383968</v>
      </c>
      <c r="AT267">
        <f t="shared" si="276"/>
        <v>4217.0563144098178</v>
      </c>
      <c r="AU267">
        <f t="shared" si="276"/>
        <v>6168.6257755132219</v>
      </c>
    </row>
    <row r="268" spans="1:47" hidden="1" x14ac:dyDescent="0.4">
      <c r="A268" s="9">
        <v>40</v>
      </c>
      <c r="B268" s="16">
        <f t="shared" si="261"/>
        <v>152.39777998250304</v>
      </c>
      <c r="C268" s="16">
        <f t="shared" si="262"/>
        <v>290.67059753064012</v>
      </c>
      <c r="D268" s="16">
        <f t="shared" si="263"/>
        <v>336.02669524879332</v>
      </c>
      <c r="E268" s="16">
        <f t="shared" si="264"/>
        <v>888.29283323789241</v>
      </c>
      <c r="F268" s="16">
        <f t="shared" si="265"/>
        <v>2227.2471295963273</v>
      </c>
      <c r="G268" s="16">
        <f t="shared" si="266"/>
        <v>3503.5414039510852</v>
      </c>
      <c r="H268" s="16">
        <f t="shared" si="267"/>
        <v>2976.7041950841854</v>
      </c>
      <c r="I268" s="16">
        <f t="shared" si="268"/>
        <v>3927.6809129717085</v>
      </c>
      <c r="J268" s="16">
        <f t="shared" si="229"/>
        <v>14302.561547603134</v>
      </c>
      <c r="AM268">
        <v>46</v>
      </c>
      <c r="AN268">
        <f t="shared" ref="AN268:AU268" si="277">IF(AN267+AE143/B$74*B$68-AN267/B$74&lt;0,0,AN267+AE143/B$74*B$68-AN267/B$74)</f>
        <v>248.4672508302117</v>
      </c>
      <c r="AO268">
        <f t="shared" si="277"/>
        <v>473.90535658659201</v>
      </c>
      <c r="AP268">
        <f t="shared" si="277"/>
        <v>547.85331639092647</v>
      </c>
      <c r="AQ268">
        <f t="shared" si="277"/>
        <v>1448.2604551860211</v>
      </c>
      <c r="AR268">
        <f t="shared" si="277"/>
        <v>3631.273180448009</v>
      </c>
      <c r="AS268">
        <f t="shared" si="277"/>
        <v>6002.8327296557818</v>
      </c>
      <c r="AT268">
        <f t="shared" si="277"/>
        <v>5108.8543249138065</v>
      </c>
      <c r="AU268">
        <f t="shared" si="277"/>
        <v>7473.1325930302801</v>
      </c>
    </row>
    <row r="269" spans="1:47" hidden="1" x14ac:dyDescent="0.4">
      <c r="A269" s="9">
        <v>41</v>
      </c>
      <c r="B269" s="16">
        <f t="shared" si="261"/>
        <v>184.62596138971512</v>
      </c>
      <c r="C269" s="16">
        <f t="shared" si="262"/>
        <v>352.13989680806873</v>
      </c>
      <c r="D269" s="16">
        <f t="shared" si="263"/>
        <v>407.08763388836815</v>
      </c>
      <c r="E269" s="16">
        <f t="shared" si="264"/>
        <v>1076.1437492788216</v>
      </c>
      <c r="F269" s="16">
        <f t="shared" si="265"/>
        <v>2698.2521832103889</v>
      </c>
      <c r="G269" s="16">
        <f t="shared" si="266"/>
        <v>4244.4483944578415</v>
      </c>
      <c r="H269" s="16">
        <f t="shared" si="267"/>
        <v>3606.2025403921598</v>
      </c>
      <c r="I269" s="16">
        <f t="shared" si="268"/>
        <v>4758.3117907399337</v>
      </c>
      <c r="J269" s="16">
        <f t="shared" si="229"/>
        <v>17327.212150165298</v>
      </c>
      <c r="AM269">
        <v>47</v>
      </c>
      <c r="AN269">
        <f t="shared" ref="AN269:AU269" si="278">IF(AN268+AE144/B$74*B$68-AN268/B$74&lt;0,0,AN268+AE144/B$74*B$68-AN268/B$74)</f>
        <v>301.01162306549702</v>
      </c>
      <c r="AO269">
        <f t="shared" si="278"/>
        <v>574.12403481311401</v>
      </c>
      <c r="AP269">
        <f t="shared" si="278"/>
        <v>663.71006809802168</v>
      </c>
      <c r="AQ269">
        <f t="shared" si="278"/>
        <v>1754.5299381728912</v>
      </c>
      <c r="AR269">
        <f t="shared" si="278"/>
        <v>4399.1931741048484</v>
      </c>
      <c r="AS269">
        <f t="shared" si="278"/>
        <v>7272.2759628121557</v>
      </c>
      <c r="AT269">
        <f t="shared" si="278"/>
        <v>6189.2444363374289</v>
      </c>
      <c r="AU269">
        <f t="shared" si="278"/>
        <v>9053.5082607777531</v>
      </c>
    </row>
    <row r="270" spans="1:47" hidden="1" x14ac:dyDescent="0.4">
      <c r="A270" s="9">
        <v>42</v>
      </c>
      <c r="B270" s="16">
        <f t="shared" si="261"/>
        <v>223.66956403271854</v>
      </c>
      <c r="C270" s="16">
        <f t="shared" si="262"/>
        <v>426.60835239379747</v>
      </c>
      <c r="D270" s="16">
        <f t="shared" si="263"/>
        <v>493.17611082183646</v>
      </c>
      <c r="E270" s="16">
        <f t="shared" si="264"/>
        <v>1303.7202429492008</v>
      </c>
      <c r="F270" s="16">
        <f t="shared" si="265"/>
        <v>3268.8625420076951</v>
      </c>
      <c r="G270" s="16">
        <f t="shared" si="266"/>
        <v>5142.0382480344351</v>
      </c>
      <c r="H270" s="16">
        <f t="shared" si="267"/>
        <v>4368.8228254696314</v>
      </c>
      <c r="I270" s="16">
        <f t="shared" si="268"/>
        <v>5764.5947570031967</v>
      </c>
      <c r="J270" s="16">
        <f t="shared" si="229"/>
        <v>20991.49264271251</v>
      </c>
      <c r="AM270">
        <v>48</v>
      </c>
      <c r="AN270">
        <f t="shared" ref="AN270:AU270" si="279">IF(AN269+AE145/B$74*B$68-AN269/B$74&lt;0,0,AN269+AE145/B$74*B$68-AN269/B$74)</f>
        <v>364.66776568657315</v>
      </c>
      <c r="AO270">
        <f t="shared" si="279"/>
        <v>695.53636125440596</v>
      </c>
      <c r="AP270">
        <f t="shared" si="279"/>
        <v>804.0675145103113</v>
      </c>
      <c r="AQ270">
        <f t="shared" si="279"/>
        <v>2125.56746436496</v>
      </c>
      <c r="AR270">
        <f t="shared" si="279"/>
        <v>5329.5083069778057</v>
      </c>
      <c r="AS270">
        <f t="shared" si="279"/>
        <v>8810.1734859043281</v>
      </c>
      <c r="AT270">
        <f t="shared" si="279"/>
        <v>7498.1089866791508</v>
      </c>
      <c r="AU270">
        <f t="shared" si="279"/>
        <v>10968.09195994047</v>
      </c>
    </row>
    <row r="271" spans="1:47" hidden="1" x14ac:dyDescent="0.4">
      <c r="A271" s="9">
        <v>43</v>
      </c>
      <c r="B271" s="16">
        <f t="shared" si="261"/>
        <v>270.9698732197333</v>
      </c>
      <c r="C271" s="16">
        <f t="shared" si="262"/>
        <v>516.8249496195059</v>
      </c>
      <c r="D271" s="16">
        <f t="shared" si="263"/>
        <v>597.47006170605232</v>
      </c>
      <c r="E271" s="16">
        <f t="shared" si="264"/>
        <v>1579.4232464023066</v>
      </c>
      <c r="F271" s="16">
        <f t="shared" si="265"/>
        <v>3960.142151709967</v>
      </c>
      <c r="G271" s="16">
        <f t="shared" si="266"/>
        <v>6229.4452521179219</v>
      </c>
      <c r="H271" s="16">
        <f t="shared" si="267"/>
        <v>5292.7170217604216</v>
      </c>
      <c r="I271" s="16">
        <f t="shared" si="268"/>
        <v>6983.6764418525891</v>
      </c>
      <c r="J271" s="16">
        <f t="shared" si="229"/>
        <v>25430.668998388497</v>
      </c>
      <c r="AM271">
        <v>49</v>
      </c>
      <c r="AN271">
        <f t="shared" ref="AN271:AU271" si="280">IF(AN270+AE146/B$74*B$68-AN270/B$74&lt;0,0,AN270+AE146/B$74*B$68-AN270/B$74)</f>
        <v>441.78552962418013</v>
      </c>
      <c r="AO271">
        <f t="shared" si="280"/>
        <v>842.62424223629853</v>
      </c>
      <c r="AP271">
        <f t="shared" si="280"/>
        <v>974.1069164222406</v>
      </c>
      <c r="AQ271">
        <f t="shared" si="280"/>
        <v>2575.0697932635353</v>
      </c>
      <c r="AR271">
        <f t="shared" si="280"/>
        <v>6456.5609345859129</v>
      </c>
      <c r="AS271">
        <f t="shared" si="280"/>
        <v>10673.296408975588</v>
      </c>
      <c r="AT271">
        <f t="shared" si="280"/>
        <v>9083.7643916103552</v>
      </c>
      <c r="AU271">
        <f t="shared" si="280"/>
        <v>13287.560079740468</v>
      </c>
    </row>
    <row r="272" spans="1:47" hidden="1" x14ac:dyDescent="0.4">
      <c r="A272" s="9">
        <v>44</v>
      </c>
      <c r="B272" s="16">
        <f t="shared" si="261"/>
        <v>328.27296848345378</v>
      </c>
      <c r="C272" s="16">
        <f t="shared" si="262"/>
        <v>626.12001246473335</v>
      </c>
      <c r="D272" s="16">
        <f t="shared" si="263"/>
        <v>723.81947264370183</v>
      </c>
      <c r="E272" s="16">
        <f t="shared" si="264"/>
        <v>1913.4302696736117</v>
      </c>
      <c r="F272" s="16">
        <f t="shared" si="265"/>
        <v>4797.6094327803312</v>
      </c>
      <c r="G272" s="16">
        <f t="shared" si="266"/>
        <v>7546.8107532739896</v>
      </c>
      <c r="H272" s="16">
        <f t="shared" si="267"/>
        <v>6411.9904816550152</v>
      </c>
      <c r="I272" s="16">
        <f t="shared" si="268"/>
        <v>8460.5589043096443</v>
      </c>
      <c r="J272" s="16">
        <f t="shared" si="229"/>
        <v>30808.612295284482</v>
      </c>
      <c r="AM272">
        <v>50</v>
      </c>
      <c r="AN272">
        <f t="shared" ref="AN272:AU272" si="281">IF(AN271+AE147/B$74*B$68-AN271/B$74&lt;0,0,AN271+AE147/B$74*B$68-AN271/B$74)</f>
        <v>535.21169826427649</v>
      </c>
      <c r="AO272">
        <f t="shared" si="281"/>
        <v>1020.8173908945861</v>
      </c>
      <c r="AP272">
        <f t="shared" si="281"/>
        <v>1180.1052367487723</v>
      </c>
      <c r="AQ272">
        <f t="shared" si="281"/>
        <v>3119.6301933520435</v>
      </c>
      <c r="AR272">
        <f t="shared" si="281"/>
        <v>7821.9559289009685</v>
      </c>
      <c r="AS272">
        <f t="shared" si="281"/>
        <v>12930.42145829002</v>
      </c>
      <c r="AT272">
        <f t="shared" si="281"/>
        <v>11004.744733207925</v>
      </c>
      <c r="AU272">
        <f t="shared" si="281"/>
        <v>16097.535218906152</v>
      </c>
    </row>
    <row r="273" spans="1:47" hidden="1" x14ac:dyDescent="0.4">
      <c r="A273" s="9">
        <v>45</v>
      </c>
      <c r="B273" s="16">
        <f t="shared" si="261"/>
        <v>397.69417970113108</v>
      </c>
      <c r="C273" s="16">
        <f t="shared" si="262"/>
        <v>758.52814169246744</v>
      </c>
      <c r="D273" s="16">
        <f t="shared" si="263"/>
        <v>876.88850152537464</v>
      </c>
      <c r="E273" s="16">
        <f t="shared" si="264"/>
        <v>2318.0711010980376</v>
      </c>
      <c r="F273" s="16">
        <f t="shared" si="265"/>
        <v>5812.1792869830897</v>
      </c>
      <c r="G273" s="16">
        <f t="shared" si="266"/>
        <v>9142.764963879079</v>
      </c>
      <c r="H273" s="16">
        <f t="shared" si="267"/>
        <v>7767.9609303311063</v>
      </c>
      <c r="I273" s="16">
        <f t="shared" si="268"/>
        <v>10249.760868306548</v>
      </c>
      <c r="J273" s="16">
        <f t="shared" si="229"/>
        <v>37323.847973516837</v>
      </c>
      <c r="AM273">
        <v>51</v>
      </c>
      <c r="AN273">
        <f t="shared" ref="AN273:AU273" si="282">IF(AN272+AE148/B$74*B$68-AN272/B$74&lt;0,0,AN272+AE148/B$74*B$68-AN272/B$74)</f>
        <v>648.39507576042251</v>
      </c>
      <c r="AO273">
        <f t="shared" si="282"/>
        <v>1236.6937637073524</v>
      </c>
      <c r="AP273">
        <f t="shared" si="282"/>
        <v>1429.6668530760783</v>
      </c>
      <c r="AQ273">
        <f t="shared" si="282"/>
        <v>3779.350978543459</v>
      </c>
      <c r="AR273">
        <f t="shared" si="282"/>
        <v>9476.0965120200362</v>
      </c>
      <c r="AS273">
        <f t="shared" si="282"/>
        <v>15664.86985230661</v>
      </c>
      <c r="AT273">
        <f t="shared" si="282"/>
        <v>13331.962531326048</v>
      </c>
      <c r="AU273">
        <f t="shared" si="282"/>
        <v>19501.746922849801</v>
      </c>
    </row>
    <row r="274" spans="1:47" hidden="1" x14ac:dyDescent="0.4">
      <c r="A274" s="9">
        <v>46</v>
      </c>
      <c r="B274" s="16">
        <f t="shared" si="261"/>
        <v>481.79617399490684</v>
      </c>
      <c r="C274" s="16">
        <f t="shared" si="262"/>
        <v>918.93715117867509</v>
      </c>
      <c r="D274" s="16">
        <f t="shared" si="263"/>
        <v>1062.3276543110317</v>
      </c>
      <c r="E274" s="16">
        <f t="shared" si="264"/>
        <v>2808.2829585197956</v>
      </c>
      <c r="F274" s="16">
        <f t="shared" si="265"/>
        <v>7041.3043136445322</v>
      </c>
      <c r="G274" s="16">
        <f t="shared" si="266"/>
        <v>11076.222133504982</v>
      </c>
      <c r="H274" s="16">
        <f t="shared" si="267"/>
        <v>9410.6837003967375</v>
      </c>
      <c r="I274" s="16">
        <f t="shared" si="268"/>
        <v>12417.330264940805</v>
      </c>
      <c r="J274" s="16">
        <f t="shared" si="229"/>
        <v>45216.884350491469</v>
      </c>
      <c r="AM274">
        <v>52</v>
      </c>
      <c r="AN274">
        <f t="shared" ref="AN274:AU274" si="283">IF(AN273+AE149/B$74*B$68-AN273/B$74&lt;0,0,AN273+AE149/B$74*B$68-AN273/B$74)</f>
        <v>785.51379879535943</v>
      </c>
      <c r="AO274">
        <f t="shared" si="283"/>
        <v>1498.2223841490638</v>
      </c>
      <c r="AP274">
        <f t="shared" si="283"/>
        <v>1732.0042713997211</v>
      </c>
      <c r="AQ274">
        <f t="shared" si="283"/>
        <v>4578.5855801803746</v>
      </c>
      <c r="AR274">
        <f t="shared" si="283"/>
        <v>11480.044878778004</v>
      </c>
      <c r="AS274">
        <f t="shared" si="283"/>
        <v>18977.583084034624</v>
      </c>
      <c r="AT274">
        <f t="shared" si="283"/>
        <v>16151.326461956838</v>
      </c>
      <c r="AU274">
        <f t="shared" si="283"/>
        <v>23625.860834381943</v>
      </c>
    </row>
    <row r="275" spans="1:47" hidden="1" x14ac:dyDescent="0.4">
      <c r="A275" s="9">
        <v>47</v>
      </c>
      <c r="B275" s="16">
        <f t="shared" si="261"/>
        <v>583.68355597276832</v>
      </c>
      <c r="C275" s="16">
        <f t="shared" si="262"/>
        <v>1113.2685003868971</v>
      </c>
      <c r="D275" s="16">
        <f t="shared" si="263"/>
        <v>1286.9823720995917</v>
      </c>
      <c r="E275" s="16">
        <f t="shared" si="264"/>
        <v>3402.1618930994009</v>
      </c>
      <c r="F275" s="16">
        <f t="shared" si="265"/>
        <v>8530.3573633564811</v>
      </c>
      <c r="G275" s="16">
        <f t="shared" si="266"/>
        <v>13418.555353253603</v>
      </c>
      <c r="H275" s="16">
        <f t="shared" si="267"/>
        <v>11400.799513017606</v>
      </c>
      <c r="I275" s="16">
        <f t="shared" si="268"/>
        <v>15043.282373311489</v>
      </c>
      <c r="J275" s="16">
        <f t="shared" si="229"/>
        <v>54779.090924497839</v>
      </c>
      <c r="AM275">
        <v>53</v>
      </c>
      <c r="AN275">
        <f t="shared" ref="AN275:AU275" si="284">IF(AN274+AE150/B$74*B$68-AN274/B$74&lt;0,0,AN274+AE150/B$74*B$68-AN274/B$74)</f>
        <v>951.62957147433758</v>
      </c>
      <c r="AO275">
        <f t="shared" si="284"/>
        <v>1815.0575172422509</v>
      </c>
      <c r="AP275">
        <f t="shared" si="284"/>
        <v>2098.2782035293458</v>
      </c>
      <c r="AQ275">
        <f t="shared" si="284"/>
        <v>5546.8375479941624</v>
      </c>
      <c r="AR275">
        <f t="shared" si="284"/>
        <v>13907.776292729101</v>
      </c>
      <c r="AS275">
        <f t="shared" si="284"/>
        <v>22990.849151520353</v>
      </c>
      <c r="AT275">
        <f t="shared" si="284"/>
        <v>19566.912655015083</v>
      </c>
      <c r="AU275">
        <f t="shared" si="284"/>
        <v>28622.11761011586</v>
      </c>
    </row>
    <row r="276" spans="1:47" hidden="1" x14ac:dyDescent="0.4">
      <c r="A276" s="9">
        <v>48</v>
      </c>
      <c r="B276" s="16">
        <f t="shared" si="261"/>
        <v>707.11747345602623</v>
      </c>
      <c r="C276" s="16">
        <f t="shared" si="262"/>
        <v>1348.6958836107574</v>
      </c>
      <c r="D276" s="16">
        <f t="shared" si="263"/>
        <v>1559.1457289298119</v>
      </c>
      <c r="E276" s="16">
        <f t="shared" si="264"/>
        <v>4121.6308006612035</v>
      </c>
      <c r="F276" s="16">
        <f t="shared" si="265"/>
        <v>10334.306465771089</v>
      </c>
      <c r="G276" s="16">
        <f t="shared" si="266"/>
        <v>16256.231275359776</v>
      </c>
      <c r="H276" s="16">
        <f t="shared" si="267"/>
        <v>13811.773015936375</v>
      </c>
      <c r="I276" s="16">
        <f t="shared" si="268"/>
        <v>18224.553563151829</v>
      </c>
      <c r="J276" s="16">
        <f t="shared" si="229"/>
        <v>66363.454206876864</v>
      </c>
      <c r="AM276">
        <v>54</v>
      </c>
      <c r="AN276">
        <f t="shared" ref="AN276:AU276" si="285">IF(AN275+AE151/B$74*B$68-AN275/B$74&lt;0,0,AN275+AE151/B$74*B$68-AN275/B$74)</f>
        <v>1152.8745168935593</v>
      </c>
      <c r="AO276">
        <f t="shared" si="285"/>
        <v>2198.8950543884107</v>
      </c>
      <c r="AP276">
        <f t="shared" si="285"/>
        <v>2542.0095620341017</v>
      </c>
      <c r="AQ276">
        <f t="shared" si="285"/>
        <v>6719.8496664237728</v>
      </c>
      <c r="AR276">
        <f t="shared" si="285"/>
        <v>16848.909864899193</v>
      </c>
      <c r="AS276">
        <f t="shared" si="285"/>
        <v>27852.816789349585</v>
      </c>
      <c r="AT276">
        <f t="shared" si="285"/>
        <v>23704.806639230763</v>
      </c>
      <c r="AU276">
        <f t="shared" si="285"/>
        <v>34674.952847019689</v>
      </c>
    </row>
    <row r="277" spans="1:47" hidden="1" x14ac:dyDescent="0.4">
      <c r="A277" s="9">
        <v>49</v>
      </c>
      <c r="B277" s="16">
        <f t="shared" si="261"/>
        <v>856.65445933655167</v>
      </c>
      <c r="C277" s="16">
        <f t="shared" si="262"/>
        <v>1633.9100451544073</v>
      </c>
      <c r="D277" s="16">
        <f t="shared" si="263"/>
        <v>1888.86456859183</v>
      </c>
      <c r="E277" s="16">
        <f t="shared" si="264"/>
        <v>4993.2487000618203</v>
      </c>
      <c r="F277" s="16">
        <f t="shared" si="265"/>
        <v>12519.743961049075</v>
      </c>
      <c r="G277" s="16">
        <f t="shared" si="266"/>
        <v>19694.002008050236</v>
      </c>
      <c r="H277" s="16">
        <f t="shared" si="267"/>
        <v>16732.604713486573</v>
      </c>
      <c r="I277" s="16">
        <f t="shared" si="268"/>
        <v>22078.579675819412</v>
      </c>
      <c r="J277" s="16">
        <f t="shared" si="229"/>
        <v>80397.608131549903</v>
      </c>
      <c r="AM277">
        <v>55</v>
      </c>
      <c r="AN277">
        <f t="shared" ref="AN277:AU277" si="286">IF(AN276+AE152/B$74*B$68-AN276/B$74&lt;0,0,AN276+AE152/B$74*B$68-AN276/B$74)</f>
        <v>1396.6775429636734</v>
      </c>
      <c r="AO277">
        <f t="shared" si="286"/>
        <v>2663.9042643369721</v>
      </c>
      <c r="AP277">
        <f t="shared" si="286"/>
        <v>3079.5785814214032</v>
      </c>
      <c r="AQ277">
        <f t="shared" si="286"/>
        <v>8140.9233907566204</v>
      </c>
      <c r="AR277">
        <f t="shared" si="286"/>
        <v>20412.016821338479</v>
      </c>
      <c r="AS277">
        <f t="shared" si="286"/>
        <v>33742.964342915373</v>
      </c>
      <c r="AT277">
        <f t="shared" si="286"/>
        <v>28717.75775860652</v>
      </c>
      <c r="AU277">
        <f t="shared" si="286"/>
        <v>42007.805477324771</v>
      </c>
    </row>
    <row r="278" spans="1:47" hidden="1" x14ac:dyDescent="0.4">
      <c r="A278" s="9">
        <v>50</v>
      </c>
      <c r="B278" s="16">
        <f t="shared" si="261"/>
        <v>1037.8146348775851</v>
      </c>
      <c r="C278" s="16">
        <f t="shared" si="262"/>
        <v>1979.4395960396864</v>
      </c>
      <c r="D278" s="16">
        <f t="shared" si="263"/>
        <v>2288.3103814162278</v>
      </c>
      <c r="E278" s="16">
        <f t="shared" si="264"/>
        <v>6049.1911528960691</v>
      </c>
      <c r="F278" s="16">
        <f t="shared" si="265"/>
        <v>15167.344739861328</v>
      </c>
      <c r="G278" s="16">
        <f t="shared" si="266"/>
        <v>23858.772013643873</v>
      </c>
      <c r="H278" s="16">
        <f t="shared" si="267"/>
        <v>20271.116398852122</v>
      </c>
      <c r="I278" s="16">
        <f t="shared" si="268"/>
        <v>26747.631138603767</v>
      </c>
      <c r="J278" s="16">
        <f t="shared" si="229"/>
        <v>97399.620056190659</v>
      </c>
      <c r="AM278">
        <v>56</v>
      </c>
      <c r="AN278">
        <f t="shared" ref="AN278:AU278" si="287">IF(AN277+AE153/B$74*B$68-AN277/B$74&lt;0,0,AN277+AE153/B$74*B$68-AN277/B$74)</f>
        <v>1692.0385787273108</v>
      </c>
      <c r="AO278">
        <f t="shared" si="287"/>
        <v>3227.2508482737067</v>
      </c>
      <c r="AP278">
        <f t="shared" si="287"/>
        <v>3730.8294904852391</v>
      </c>
      <c r="AQ278">
        <f t="shared" si="287"/>
        <v>9862.5173097538827</v>
      </c>
      <c r="AR278">
        <f t="shared" si="287"/>
        <v>24728.628383361796</v>
      </c>
      <c r="AS278">
        <f t="shared" si="287"/>
        <v>40878.72516760508</v>
      </c>
      <c r="AT278">
        <f t="shared" si="287"/>
        <v>34790.817877085894</v>
      </c>
      <c r="AU278">
        <f t="shared" si="287"/>
        <v>50891.365962018484</v>
      </c>
    </row>
    <row r="279" spans="1:47" hidden="1" x14ac:dyDescent="0.4">
      <c r="A279" s="9">
        <v>51</v>
      </c>
      <c r="B279" s="16">
        <f t="shared" si="261"/>
        <v>1257.2854836422598</v>
      </c>
      <c r="C279" s="16">
        <f t="shared" si="262"/>
        <v>2398.0396751111075</v>
      </c>
      <c r="D279" s="16">
        <f t="shared" si="263"/>
        <v>2772.2286118675406</v>
      </c>
      <c r="E279" s="16">
        <f t="shared" si="264"/>
        <v>7328.4380164965805</v>
      </c>
      <c r="F279" s="16">
        <f t="shared" si="265"/>
        <v>18374.844337278777</v>
      </c>
      <c r="G279" s="16">
        <f t="shared" si="266"/>
        <v>28904.282755464985</v>
      </c>
      <c r="H279" s="16">
        <f t="shared" si="267"/>
        <v>24557.931369516664</v>
      </c>
      <c r="I279" s="16">
        <f t="shared" si="268"/>
        <v>32404.064841957228</v>
      </c>
      <c r="J279" s="16">
        <f t="shared" si="229"/>
        <v>117997.11509133513</v>
      </c>
      <c r="AM279">
        <v>57</v>
      </c>
      <c r="AN279">
        <f t="shared" ref="AN279:AU279" si="288">IF(AN278+AE154/B$74*B$68-AN278/B$74&lt;0,0,AN278+AE154/B$74*B$68-AN278/B$74)</f>
        <v>2049.8608045372143</v>
      </c>
      <c r="AO279">
        <f t="shared" si="288"/>
        <v>3909.7306074791859</v>
      </c>
      <c r="AP279">
        <f t="shared" si="288"/>
        <v>4519.8030571557902</v>
      </c>
      <c r="AQ279">
        <f t="shared" si="288"/>
        <v>11948.183641616857</v>
      </c>
      <c r="AR279">
        <f t="shared" si="288"/>
        <v>29958.091210394941</v>
      </c>
      <c r="AS279">
        <f t="shared" si="288"/>
        <v>49523.51412789536</v>
      </c>
      <c r="AT279">
        <f t="shared" si="288"/>
        <v>42148.172522836139</v>
      </c>
      <c r="AU279">
        <f t="shared" si="288"/>
        <v>61653.568762963274</v>
      </c>
    </row>
    <row r="280" spans="1:47" hidden="1" x14ac:dyDescent="0.4">
      <c r="A280" s="9">
        <v>52</v>
      </c>
      <c r="B280" s="16">
        <f t="shared" si="261"/>
        <v>1523.1687183148804</v>
      </c>
      <c r="C280" s="16">
        <f t="shared" si="262"/>
        <v>2905.1628018688798</v>
      </c>
      <c r="D280" s="16">
        <f t="shared" si="263"/>
        <v>3358.4829830228009</v>
      </c>
      <c r="E280" s="16">
        <f t="shared" si="264"/>
        <v>8878.2123758403577</v>
      </c>
      <c r="F280" s="16">
        <f t="shared" si="265"/>
        <v>22260.646816162465</v>
      </c>
      <c r="G280" s="16">
        <f t="shared" si="266"/>
        <v>35016.788026144131</v>
      </c>
      <c r="H280" s="16">
        <f t="shared" si="267"/>
        <v>29751.296354596321</v>
      </c>
      <c r="I280" s="16">
        <f t="shared" si="268"/>
        <v>39256.68665135085</v>
      </c>
      <c r="J280" s="16">
        <f t="shared" si="229"/>
        <v>142950.4447273007</v>
      </c>
      <c r="AM280">
        <v>58</v>
      </c>
      <c r="AN280">
        <f t="shared" ref="AN280:AU280" si="289">IF(AN279+AE155/B$74*B$68-AN279/B$74&lt;0,0,AN279+AE155/B$74*B$68-AN279/B$74)</f>
        <v>2483.3531402906951</v>
      </c>
      <c r="AO280">
        <f t="shared" si="289"/>
        <v>4736.5371152438238</v>
      </c>
      <c r="AP280">
        <f t="shared" si="289"/>
        <v>5475.6240475642226</v>
      </c>
      <c r="AQ280">
        <f t="shared" si="289"/>
        <v>14474.914248569146</v>
      </c>
      <c r="AR280">
        <f t="shared" si="289"/>
        <v>36293.449642911452</v>
      </c>
      <c r="AS280">
        <f t="shared" si="289"/>
        <v>59996.451492604247</v>
      </c>
      <c r="AT280">
        <f t="shared" si="289"/>
        <v>51061.416642166034</v>
      </c>
      <c r="AU280">
        <f t="shared" si="289"/>
        <v>74691.697963302708</v>
      </c>
    </row>
    <row r="281" spans="1:47" hidden="1" x14ac:dyDescent="0.4">
      <c r="A281" s="9">
        <v>53</v>
      </c>
      <c r="B281" s="16">
        <f t="shared" si="261"/>
        <v>1845.27935344349</v>
      </c>
      <c r="C281" s="16">
        <f t="shared" si="262"/>
        <v>3519.5293024475404</v>
      </c>
      <c r="D281" s="16">
        <f t="shared" si="263"/>
        <v>4068.7149315405777</v>
      </c>
      <c r="E281" s="16">
        <f t="shared" si="264"/>
        <v>10755.723772182881</v>
      </c>
      <c r="F281" s="16">
        <f t="shared" si="265"/>
        <v>26968.195624189808</v>
      </c>
      <c r="G281" s="16">
        <f t="shared" si="266"/>
        <v>42421.929460646745</v>
      </c>
      <c r="H281" s="16">
        <f t="shared" si="267"/>
        <v>36042.923154335731</v>
      </c>
      <c r="I281" s="16">
        <f t="shared" si="268"/>
        <v>47558.459424275905</v>
      </c>
      <c r="J281" s="16">
        <f t="shared" si="229"/>
        <v>173180.75502306269</v>
      </c>
      <c r="AM281">
        <v>59</v>
      </c>
      <c r="AN281">
        <f t="shared" ref="AN281:AU281" si="290">IF(AN280+AE156/B$74*B$68-AN280/B$74&lt;0,0,AN280+AE156/B$74*B$68-AN280/B$74)</f>
        <v>3008.517849475089</v>
      </c>
      <c r="AO281">
        <f t="shared" si="290"/>
        <v>5738.1917314604016</v>
      </c>
      <c r="AP281">
        <f t="shared" si="290"/>
        <v>6633.5763596568677</v>
      </c>
      <c r="AQ281">
        <f t="shared" si="290"/>
        <v>17535.98277260879</v>
      </c>
      <c r="AR281">
        <f t="shared" si="290"/>
        <v>43968.571887018436</v>
      </c>
      <c r="AS281">
        <f t="shared" si="290"/>
        <v>72684.143181513326</v>
      </c>
      <c r="AT281">
        <f t="shared" si="290"/>
        <v>61859.580460509751</v>
      </c>
      <c r="AU281">
        <f t="shared" si="290"/>
        <v>90487.052912167885</v>
      </c>
    </row>
    <row r="282" spans="1:47" hidden="1" x14ac:dyDescent="0.4">
      <c r="A282" s="9">
        <v>54</v>
      </c>
      <c r="B282" s="16">
        <f t="shared" si="261"/>
        <v>2235.5080243010043</v>
      </c>
      <c r="C282" s="16">
        <f t="shared" si="262"/>
        <v>4263.818365875919</v>
      </c>
      <c r="D282" s="16">
        <f t="shared" si="263"/>
        <v>4929.1424960013901</v>
      </c>
      <c r="E282" s="16">
        <f t="shared" si="264"/>
        <v>13030.280079279193</v>
      </c>
      <c r="F282" s="16">
        <f t="shared" si="265"/>
        <v>32671.268773637097</v>
      </c>
      <c r="G282" s="16">
        <f t="shared" si="266"/>
        <v>51393.066041898608</v>
      </c>
      <c r="H282" s="16">
        <f t="shared" si="267"/>
        <v>43665.065634469989</v>
      </c>
      <c r="I282" s="16">
        <f t="shared" si="268"/>
        <v>57615.841071915223</v>
      </c>
      <c r="J282" s="16">
        <f t="shared" si="229"/>
        <v>209803.99048737844</v>
      </c>
      <c r="AM282">
        <v>60</v>
      </c>
      <c r="AN282">
        <f t="shared" ref="AN282:AU282" si="291">IF(AN281+AE157/B$74*B$68-AN281/B$74&lt;0,0,AN281+AE157/B$74*B$68-AN281/B$74)</f>
        <v>3644.7412588082275</v>
      </c>
      <c r="AO282">
        <f t="shared" si="291"/>
        <v>6951.6702911551465</v>
      </c>
      <c r="AP282">
        <f t="shared" si="291"/>
        <v>8036.4055196530308</v>
      </c>
      <c r="AQ282">
        <f t="shared" si="291"/>
        <v>21244.387809176187</v>
      </c>
      <c r="AR282">
        <f t="shared" si="291"/>
        <v>53266.783202051447</v>
      </c>
      <c r="AS282">
        <f t="shared" si="291"/>
        <v>88054.952228280745</v>
      </c>
      <c r="AT282">
        <f t="shared" si="291"/>
        <v>74941.275552681996</v>
      </c>
      <c r="AU282">
        <f t="shared" si="291"/>
        <v>109622.71527236853</v>
      </c>
    </row>
    <row r="283" spans="1:47" hidden="1" x14ac:dyDescent="0.4">
      <c r="A283" s="9">
        <v>55</v>
      </c>
      <c r="B283" s="16">
        <f t="shared" si="261"/>
        <v>2708.2599267771279</v>
      </c>
      <c r="C283" s="16">
        <f t="shared" si="262"/>
        <v>5165.50524079141</v>
      </c>
      <c r="D283" s="16">
        <f t="shared" si="263"/>
        <v>5971.5281493873526</v>
      </c>
      <c r="E283" s="16">
        <f t="shared" si="264"/>
        <v>15785.845986586595</v>
      </c>
      <c r="F283" s="16">
        <f t="shared" si="265"/>
        <v>39580.393814185838</v>
      </c>
      <c r="G283" s="16">
        <f t="shared" si="266"/>
        <v>62261.365080661097</v>
      </c>
      <c r="H283" s="16">
        <f t="shared" si="267"/>
        <v>52899.09332097639</v>
      </c>
      <c r="I283" s="16">
        <f t="shared" si="268"/>
        <v>69800.097377717131</v>
      </c>
      <c r="J283" s="16">
        <f t="shared" si="229"/>
        <v>254172.08889708295</v>
      </c>
    </row>
    <row r="284" spans="1:47" hidden="1" x14ac:dyDescent="0.4">
      <c r="A284" s="9">
        <v>56</v>
      </c>
      <c r="B284" s="16">
        <f t="shared" si="261"/>
        <v>3280.9865816598335</v>
      </c>
      <c r="C284" s="16">
        <f t="shared" si="262"/>
        <v>6257.8754775205407</v>
      </c>
      <c r="D284" s="16">
        <f t="shared" si="263"/>
        <v>7234.3513030003996</v>
      </c>
      <c r="E284" s="16">
        <f t="shared" si="264"/>
        <v>19124.142535230741</v>
      </c>
      <c r="F284" s="16">
        <f t="shared" si="265"/>
        <v>47950.619405905512</v>
      </c>
      <c r="G284" s="16">
        <f t="shared" si="266"/>
        <v>75428.027175701864</v>
      </c>
      <c r="H284" s="16">
        <f t="shared" si="267"/>
        <v>64085.878087374964</v>
      </c>
      <c r="I284" s="16">
        <f t="shared" si="268"/>
        <v>84561.007182779067</v>
      </c>
      <c r="J284" s="16">
        <f t="shared" si="229"/>
        <v>307922.88774917292</v>
      </c>
    </row>
    <row r="285" spans="1:47" hidden="1" x14ac:dyDescent="0.4">
      <c r="A285" s="9">
        <v>57</v>
      </c>
      <c r="B285" s="16">
        <f t="shared" si="261"/>
        <v>3974.8300532547842</v>
      </c>
      <c r="C285" s="16">
        <f t="shared" si="262"/>
        <v>7581.253656024146</v>
      </c>
      <c r="D285" s="16">
        <f t="shared" si="263"/>
        <v>8764.2287645144024</v>
      </c>
      <c r="E285" s="16">
        <f t="shared" si="264"/>
        <v>23168.40212534718</v>
      </c>
      <c r="F285" s="16">
        <f t="shared" si="265"/>
        <v>58090.930378128527</v>
      </c>
      <c r="G285" s="16">
        <f t="shared" si="266"/>
        <v>91379.096435668645</v>
      </c>
      <c r="H285" s="16">
        <f t="shared" si="267"/>
        <v>77638.377356603698</v>
      </c>
      <c r="I285" s="16">
        <f t="shared" si="268"/>
        <v>102443.46586158847</v>
      </c>
      <c r="J285" s="16">
        <f t="shared" si="229"/>
        <v>373040.58463112987</v>
      </c>
    </row>
    <row r="286" spans="1:47" hidden="1" x14ac:dyDescent="0.4">
      <c r="A286" s="9">
        <v>58</v>
      </c>
      <c r="B286" s="16">
        <f t="shared" si="261"/>
        <v>4815.4034035154218</v>
      </c>
      <c r="C286" s="16">
        <f t="shared" si="262"/>
        <v>9184.4919578986446</v>
      </c>
      <c r="D286" s="16">
        <f t="shared" si="263"/>
        <v>10617.635586022679</v>
      </c>
      <c r="E286" s="16">
        <f t="shared" si="264"/>
        <v>28067.917609975742</v>
      </c>
      <c r="F286" s="16">
        <f t="shared" si="265"/>
        <v>70375.653828812123</v>
      </c>
      <c r="G286" s="16">
        <f t="shared" si="266"/>
        <v>110703.40267837865</v>
      </c>
      <c r="H286" s="16">
        <f t="shared" si="267"/>
        <v>94056.878323290846</v>
      </c>
      <c r="I286" s="16">
        <f t="shared" si="268"/>
        <v>124107.60000135166</v>
      </c>
      <c r="J286" s="16">
        <f t="shared" si="229"/>
        <v>451928.98338924581</v>
      </c>
    </row>
    <row r="287" spans="1:47" hidden="1" x14ac:dyDescent="0.4">
      <c r="A287" s="9">
        <v>59</v>
      </c>
      <c r="B287" s="16">
        <f t="shared" si="261"/>
        <v>5833.7361919569757</v>
      </c>
      <c r="C287" s="16">
        <f t="shared" si="262"/>
        <v>11126.773532704612</v>
      </c>
      <c r="D287" s="16">
        <f t="shared" si="263"/>
        <v>12862.989826765497</v>
      </c>
      <c r="E287" s="16">
        <f t="shared" si="264"/>
        <v>34003.553404195627</v>
      </c>
      <c r="F287" s="16">
        <f t="shared" si="265"/>
        <v>85258.277317754502</v>
      </c>
      <c r="G287" s="16">
        <f t="shared" si="266"/>
        <v>134114.29793941602</v>
      </c>
      <c r="H287" s="16">
        <f t="shared" si="267"/>
        <v>113947.46593316273</v>
      </c>
      <c r="I287" s="16">
        <f t="shared" si="268"/>
        <v>150353.13581336587</v>
      </c>
      <c r="J287" s="16">
        <f t="shared" si="229"/>
        <v>547500.22995932191</v>
      </c>
    </row>
    <row r="288" spans="1:47" hidden="1" x14ac:dyDescent="0.4">
      <c r="A288" s="9">
        <v>60</v>
      </c>
      <c r="B288" s="16">
        <f t="shared" si="261"/>
        <v>7067.4199242523373</v>
      </c>
      <c r="C288" s="16">
        <f t="shared" si="262"/>
        <v>13479.797229449367</v>
      </c>
      <c r="D288" s="16">
        <f t="shared" si="263"/>
        <v>15583.178189043492</v>
      </c>
      <c r="E288" s="16">
        <f t="shared" si="264"/>
        <v>41194.422050746522</v>
      </c>
      <c r="F288" s="16">
        <f t="shared" si="265"/>
        <v>103288.18924888628</v>
      </c>
      <c r="G288" s="16">
        <f t="shared" si="266"/>
        <v>162475.98968793068</v>
      </c>
      <c r="H288" s="16">
        <f t="shared" si="267"/>
        <v>138044.39636053037</v>
      </c>
      <c r="I288" s="16">
        <f t="shared" si="268"/>
        <v>182148.9208303692</v>
      </c>
      <c r="J288" s="16">
        <f t="shared" si="229"/>
        <v>663282.31352120824</v>
      </c>
    </row>
    <row r="289" spans="1:65" hidden="1" x14ac:dyDescent="0.4"/>
    <row r="290" spans="1:65" hidden="1" x14ac:dyDescent="0.4"/>
    <row r="291" spans="1:65" hidden="1" x14ac:dyDescent="0.4">
      <c r="A291" s="9" t="s">
        <v>71</v>
      </c>
      <c r="B291" s="9"/>
      <c r="C291" s="9"/>
      <c r="D291" s="9"/>
      <c r="E291" s="9"/>
      <c r="F291" s="9"/>
      <c r="G291" s="9"/>
      <c r="H291" s="9"/>
      <c r="I291" s="9"/>
      <c r="J291" s="9"/>
      <c r="L291" s="9"/>
      <c r="M291" s="9" t="s">
        <v>72</v>
      </c>
      <c r="N291" s="9"/>
      <c r="O291" s="9"/>
      <c r="P291" s="9"/>
      <c r="Q291" s="9"/>
      <c r="R291" s="9"/>
      <c r="S291" s="9"/>
      <c r="T291" s="9"/>
      <c r="V291" t="s">
        <v>73</v>
      </c>
      <c r="AE291" t="s">
        <v>74</v>
      </c>
      <c r="AN291" t="s">
        <v>75</v>
      </c>
      <c r="AW291" t="s">
        <v>76</v>
      </c>
      <c r="BF291" t="s">
        <v>77</v>
      </c>
    </row>
    <row r="292" spans="1:65" hidden="1" x14ac:dyDescent="0.4">
      <c r="A292" s="9"/>
      <c r="B292" s="9" t="s">
        <v>25</v>
      </c>
      <c r="C292" s="9" t="s">
        <v>0</v>
      </c>
      <c r="D292" s="9" t="s">
        <v>1</v>
      </c>
      <c r="E292" s="9" t="s">
        <v>2</v>
      </c>
      <c r="F292" s="9" t="s">
        <v>3</v>
      </c>
      <c r="G292" s="9" t="s">
        <v>4</v>
      </c>
      <c r="H292" s="9" t="s">
        <v>5</v>
      </c>
      <c r="I292" s="9" t="s">
        <v>17</v>
      </c>
      <c r="J292" s="9" t="s">
        <v>47</v>
      </c>
      <c r="L292" s="9"/>
      <c r="M292" s="9" t="s">
        <v>32</v>
      </c>
      <c r="N292" s="9" t="s">
        <v>33</v>
      </c>
      <c r="O292" s="9" t="s">
        <v>34</v>
      </c>
      <c r="P292" s="9" t="s">
        <v>35</v>
      </c>
      <c r="Q292" s="9" t="s">
        <v>36</v>
      </c>
      <c r="R292" s="9" t="s">
        <v>37</v>
      </c>
      <c r="S292" s="9" t="s">
        <v>38</v>
      </c>
      <c r="T292" s="9" t="s">
        <v>39</v>
      </c>
      <c r="V292" t="s">
        <v>32</v>
      </c>
      <c r="W292" t="s">
        <v>33</v>
      </c>
      <c r="X292" t="s">
        <v>34</v>
      </c>
      <c r="Y292" t="s">
        <v>35</v>
      </c>
      <c r="Z292" t="s">
        <v>36</v>
      </c>
      <c r="AA292" t="s">
        <v>37</v>
      </c>
      <c r="AB292" t="s">
        <v>38</v>
      </c>
      <c r="AC292" t="s">
        <v>39</v>
      </c>
      <c r="AE292" t="s">
        <v>32</v>
      </c>
      <c r="AF292" t="s">
        <v>33</v>
      </c>
      <c r="AG292" t="s">
        <v>34</v>
      </c>
      <c r="AH292" t="s">
        <v>35</v>
      </c>
      <c r="AI292" t="s">
        <v>36</v>
      </c>
      <c r="AJ292" t="s">
        <v>37</v>
      </c>
      <c r="AK292" t="s">
        <v>38</v>
      </c>
      <c r="AL292" t="s">
        <v>39</v>
      </c>
      <c r="AN292" t="s">
        <v>32</v>
      </c>
      <c r="AO292" t="s">
        <v>33</v>
      </c>
      <c r="AP292" t="s">
        <v>34</v>
      </c>
      <c r="AQ292" t="s">
        <v>35</v>
      </c>
      <c r="AR292" t="s">
        <v>36</v>
      </c>
      <c r="AS292" t="s">
        <v>37</v>
      </c>
      <c r="AT292" t="s">
        <v>38</v>
      </c>
      <c r="AU292" t="s">
        <v>39</v>
      </c>
      <c r="AW292" t="s">
        <v>32</v>
      </c>
      <c r="AX292" t="s">
        <v>33</v>
      </c>
      <c r="AY292" t="s">
        <v>34</v>
      </c>
      <c r="AZ292" t="s">
        <v>35</v>
      </c>
      <c r="BA292" t="s">
        <v>36</v>
      </c>
      <c r="BB292" t="s">
        <v>37</v>
      </c>
      <c r="BC292" t="s">
        <v>38</v>
      </c>
      <c r="BD292" t="s">
        <v>39</v>
      </c>
      <c r="BF292" t="s">
        <v>32</v>
      </c>
      <c r="BG292" t="s">
        <v>33</v>
      </c>
      <c r="BH292" t="s">
        <v>34</v>
      </c>
      <c r="BI292" t="s">
        <v>35</v>
      </c>
      <c r="BJ292" t="s">
        <v>36</v>
      </c>
      <c r="BK292" t="s">
        <v>37</v>
      </c>
      <c r="BL292" t="s">
        <v>38</v>
      </c>
      <c r="BM292" t="s">
        <v>39</v>
      </c>
    </row>
    <row r="293" spans="1:65" hidden="1" x14ac:dyDescent="0.4">
      <c r="A293" s="9">
        <v>0</v>
      </c>
      <c r="B293" s="16">
        <f>V293+AE293+AN293+AW293+BF293+B163</f>
        <v>0</v>
      </c>
      <c r="C293" s="16">
        <f t="shared" ref="C293:I293" si="292">W293+AF293+AO293+AX293+BG293+C163</f>
        <v>0</v>
      </c>
      <c r="D293" s="16">
        <f t="shared" si="292"/>
        <v>0</v>
      </c>
      <c r="E293" s="16">
        <f t="shared" si="292"/>
        <v>0</v>
      </c>
      <c r="F293" s="16">
        <f t="shared" si="292"/>
        <v>0</v>
      </c>
      <c r="G293" s="16">
        <f t="shared" si="292"/>
        <v>8709</v>
      </c>
      <c r="H293" s="16">
        <f t="shared" si="292"/>
        <v>0</v>
      </c>
      <c r="I293" s="16">
        <f t="shared" si="292"/>
        <v>0</v>
      </c>
      <c r="J293" s="16">
        <f>SUM(B293:I293)</f>
        <v>8709</v>
      </c>
      <c r="L293" s="9">
        <v>0</v>
      </c>
      <c r="M293" s="9">
        <f>M98</f>
        <v>91.857142857142861</v>
      </c>
      <c r="N293" s="9">
        <f t="shared" ref="N293:T293" si="293">N98</f>
        <v>254.85714285714286</v>
      </c>
      <c r="O293" s="9">
        <f t="shared" si="293"/>
        <v>350.28571428571428</v>
      </c>
      <c r="P293" s="9">
        <f t="shared" si="293"/>
        <v>156.42857142857142</v>
      </c>
      <c r="Q293" s="9">
        <f t="shared" si="293"/>
        <v>162.57142857142858</v>
      </c>
      <c r="R293" s="9">
        <f t="shared" si="293"/>
        <v>113.85714285714286</v>
      </c>
      <c r="S293" s="9">
        <f t="shared" si="293"/>
        <v>49.285714285714285</v>
      </c>
      <c r="T293" s="9">
        <f t="shared" si="293"/>
        <v>61.714285714285715</v>
      </c>
      <c r="V293">
        <v>0</v>
      </c>
      <c r="W293">
        <v>0</v>
      </c>
      <c r="X293">
        <v>0</v>
      </c>
      <c r="Y293">
        <v>0</v>
      </c>
      <c r="Z293">
        <v>0</v>
      </c>
      <c r="AA293">
        <f>($B$29-$B$28-$B$27)/30*8</f>
        <v>2308.5333333333333</v>
      </c>
      <c r="AB293">
        <v>0</v>
      </c>
      <c r="AC293">
        <v>0</v>
      </c>
      <c r="AE293">
        <v>0</v>
      </c>
      <c r="AF293">
        <v>0</v>
      </c>
      <c r="AG293">
        <v>0</v>
      </c>
      <c r="AH293">
        <v>0</v>
      </c>
      <c r="AI293">
        <v>0</v>
      </c>
      <c r="AJ293">
        <f>($B$29-$B$28-$B$27)/30*7</f>
        <v>2019.9666666666667</v>
      </c>
      <c r="AK293">
        <v>0</v>
      </c>
      <c r="AL293">
        <v>0</v>
      </c>
      <c r="AN293">
        <v>0</v>
      </c>
      <c r="AO293">
        <v>0</v>
      </c>
      <c r="AP293">
        <v>0</v>
      </c>
      <c r="AQ293">
        <v>0</v>
      </c>
      <c r="AR293">
        <v>0</v>
      </c>
      <c r="AS293">
        <f>($B$29-$B$28-$B$27)/30*6</f>
        <v>1731.4</v>
      </c>
      <c r="AT293">
        <v>0</v>
      </c>
      <c r="AU293">
        <v>0</v>
      </c>
      <c r="AW293">
        <v>0</v>
      </c>
      <c r="AX293">
        <v>0</v>
      </c>
      <c r="AY293">
        <v>0</v>
      </c>
      <c r="AZ293">
        <v>0</v>
      </c>
      <c r="BA293">
        <v>0</v>
      </c>
      <c r="BB293">
        <f>($B$29-$B$28-$B$27)/30*5</f>
        <v>1442.8333333333333</v>
      </c>
      <c r="BC293">
        <v>0</v>
      </c>
      <c r="BD293">
        <v>0</v>
      </c>
      <c r="BF293">
        <v>0</v>
      </c>
      <c r="BG293">
        <v>0</v>
      </c>
      <c r="BH293">
        <v>0</v>
      </c>
      <c r="BI293">
        <v>0</v>
      </c>
      <c r="BJ293">
        <v>0</v>
      </c>
      <c r="BK293">
        <f>($B$29-$B$28-$B$27)/30*4</f>
        <v>1154.2666666666667</v>
      </c>
      <c r="BL293">
        <v>0</v>
      </c>
      <c r="BM293">
        <v>0</v>
      </c>
    </row>
    <row r="294" spans="1:65" hidden="1" x14ac:dyDescent="0.4">
      <c r="A294" s="9">
        <v>1</v>
      </c>
      <c r="B294" s="16">
        <f t="shared" ref="B294:I294" si="294">V294+AE294+AN294+AW294+BF294+B164</f>
        <v>91.857142857142861</v>
      </c>
      <c r="C294" s="16">
        <f t="shared" si="294"/>
        <v>254.85714285714286</v>
      </c>
      <c r="D294" s="16">
        <f t="shared" si="294"/>
        <v>350.28571428571428</v>
      </c>
      <c r="E294" s="16">
        <f t="shared" si="294"/>
        <v>156.42857142857142</v>
      </c>
      <c r="F294" s="16">
        <f t="shared" si="294"/>
        <v>162.57142857142858</v>
      </c>
      <c r="G294" s="16">
        <f t="shared" si="294"/>
        <v>8242.3015873015866</v>
      </c>
      <c r="H294" s="16">
        <f t="shared" si="294"/>
        <v>49.285714285714285</v>
      </c>
      <c r="I294" s="16">
        <f t="shared" si="294"/>
        <v>61.714285714285722</v>
      </c>
      <c r="J294" s="16">
        <f t="shared" ref="J294:J353" si="295">SUM(B294:I294)</f>
        <v>9369.3015873015866</v>
      </c>
      <c r="L294" s="9">
        <v>1</v>
      </c>
      <c r="M294" s="9">
        <f t="shared" ref="M294:T294" si="296">M99</f>
        <v>111.28254351091792</v>
      </c>
      <c r="N294" s="9">
        <f t="shared" si="296"/>
        <v>308.75281123402419</v>
      </c>
      <c r="O294" s="9">
        <f t="shared" si="296"/>
        <v>424.36204772748169</v>
      </c>
      <c r="P294" s="9">
        <f t="shared" si="296"/>
        <v>189.50915263523345</v>
      </c>
      <c r="Q294" s="9">
        <f t="shared" si="296"/>
        <v>196.95106456520156</v>
      </c>
      <c r="R294" s="9">
        <f t="shared" si="296"/>
        <v>137.93497228336173</v>
      </c>
      <c r="S294" s="9">
        <f t="shared" si="296"/>
        <v>59.708363159046158</v>
      </c>
      <c r="T294" s="9">
        <f t="shared" si="296"/>
        <v>74.765254738283886</v>
      </c>
      <c r="V294">
        <f>IF(V293+M293*(1-B$65)-V293/2&lt;0,0,V293+M293*(1-B$65)-V293/2)</f>
        <v>91.32529000000001</v>
      </c>
      <c r="W294">
        <f t="shared" ref="W294:AC309" si="297">IF(W293+N293*(1-C$65)-W293/2&lt;0,0,W293+N293*(1-C$65)-W293/2)</f>
        <v>253.84273183487048</v>
      </c>
      <c r="X294">
        <f t="shared" si="297"/>
        <v>348.52666545345903</v>
      </c>
      <c r="Y294">
        <f t="shared" si="297"/>
        <v>153.84519455025043</v>
      </c>
      <c r="Z294">
        <f t="shared" si="297"/>
        <v>157.38951691201973</v>
      </c>
      <c r="AA294">
        <f t="shared" si="297"/>
        <v>1263.201525322572</v>
      </c>
      <c r="AB294">
        <f t="shared" si="297"/>
        <v>45.701902413687598</v>
      </c>
      <c r="AC294">
        <f t="shared" si="297"/>
        <v>56.67591802182401</v>
      </c>
      <c r="AE294">
        <f>IF(AE293+V293/2-AE293/2&lt;0,0,AE293+V293/2-AE293/2)</f>
        <v>0</v>
      </c>
      <c r="AF294">
        <f t="shared" ref="AF294:AL309" si="298">IF(AF293+W293/2-AF293/2&lt;0,0,AF293+W293/2-AF293/2)</f>
        <v>0</v>
      </c>
      <c r="AG294">
        <f t="shared" si="298"/>
        <v>0</v>
      </c>
      <c r="AH294">
        <f t="shared" si="298"/>
        <v>0</v>
      </c>
      <c r="AI294">
        <f t="shared" si="298"/>
        <v>0</v>
      </c>
      <c r="AJ294">
        <f t="shared" si="298"/>
        <v>2164.25</v>
      </c>
      <c r="AK294">
        <f t="shared" si="298"/>
        <v>0</v>
      </c>
      <c r="AL294">
        <f t="shared" si="298"/>
        <v>0</v>
      </c>
      <c r="AN294">
        <f>IF(AN293+AE293/2-AN293/2&lt;0,0,AN293+AE293/2-AN293/2)</f>
        <v>0</v>
      </c>
      <c r="AO294">
        <f t="shared" ref="AO294:AU309" si="299">IF(AO293+AF293/2-AO293/2&lt;0,0,AO293+AF293/2-AO293/2)</f>
        <v>0</v>
      </c>
      <c r="AP294">
        <f t="shared" si="299"/>
        <v>0</v>
      </c>
      <c r="AQ294">
        <f t="shared" si="299"/>
        <v>0</v>
      </c>
      <c r="AR294">
        <f t="shared" si="299"/>
        <v>0</v>
      </c>
      <c r="AS294">
        <f t="shared" si="299"/>
        <v>1875.6833333333332</v>
      </c>
      <c r="AT294">
        <f t="shared" si="299"/>
        <v>0</v>
      </c>
      <c r="AU294">
        <f t="shared" si="299"/>
        <v>0</v>
      </c>
      <c r="AW294">
        <f>IF(AW293+AN293/2-AW293/2&lt;0,0,AW293+AN293/2-AW293/2)</f>
        <v>0</v>
      </c>
      <c r="AX294">
        <f t="shared" ref="AX294:BD309" si="300">IF(AX293+AO293/2-AX293/2&lt;0,0,AX293+AO293/2-AX293/2)</f>
        <v>0</v>
      </c>
      <c r="AY294">
        <f t="shared" si="300"/>
        <v>0</v>
      </c>
      <c r="AZ294">
        <f t="shared" si="300"/>
        <v>0</v>
      </c>
      <c r="BA294">
        <f t="shared" si="300"/>
        <v>0</v>
      </c>
      <c r="BB294">
        <f t="shared" si="300"/>
        <v>1587.1166666666668</v>
      </c>
      <c r="BC294">
        <f t="shared" si="300"/>
        <v>0</v>
      </c>
      <c r="BD294">
        <f t="shared" si="300"/>
        <v>0</v>
      </c>
      <c r="BF294">
        <f>IF(BF293+AW293/2-BF293/2&lt;0,0,BF293+AW293/2-BF293/2)</f>
        <v>0</v>
      </c>
      <c r="BG294">
        <f t="shared" ref="BG294:BM309" si="301">IF(BG293+AX293/2-BG293/2&lt;0,0,BG293+AX293/2-BG293/2)</f>
        <v>0</v>
      </c>
      <c r="BH294">
        <f t="shared" si="301"/>
        <v>0</v>
      </c>
      <c r="BI294">
        <f t="shared" si="301"/>
        <v>0</v>
      </c>
      <c r="BJ294">
        <f t="shared" si="301"/>
        <v>0</v>
      </c>
      <c r="BK294">
        <f t="shared" si="301"/>
        <v>1298.5500000000002</v>
      </c>
      <c r="BL294">
        <f t="shared" si="301"/>
        <v>0</v>
      </c>
      <c r="BM294">
        <f t="shared" si="301"/>
        <v>0</v>
      </c>
    </row>
    <row r="295" spans="1:65" hidden="1" x14ac:dyDescent="0.4">
      <c r="A295" s="9">
        <v>2</v>
      </c>
      <c r="B295" s="16">
        <f t="shared" ref="B295:I295" si="302">V295+AE295+AN295+AW295+BF295+B165</f>
        <v>203.13968636806081</v>
      </c>
      <c r="C295" s="16">
        <f t="shared" si="302"/>
        <v>563.60995409116697</v>
      </c>
      <c r="D295" s="16">
        <f t="shared" si="302"/>
        <v>774.64776201319603</v>
      </c>
      <c r="E295" s="16">
        <f t="shared" si="302"/>
        <v>345.93772406380486</v>
      </c>
      <c r="F295" s="16">
        <f t="shared" si="302"/>
        <v>359.52249313663015</v>
      </c>
      <c r="G295" s="16">
        <f t="shared" si="302"/>
        <v>7727.3866706960607</v>
      </c>
      <c r="H295" s="16">
        <f t="shared" si="302"/>
        <v>108.99407744476045</v>
      </c>
      <c r="I295" s="16">
        <f t="shared" si="302"/>
        <v>136.47954045256961</v>
      </c>
      <c r="J295" s="16">
        <f t="shared" si="295"/>
        <v>10219.71790826625</v>
      </c>
      <c r="L295" s="9">
        <v>2</v>
      </c>
      <c r="M295" s="9">
        <f t="shared" ref="M295:T295" si="303">M100</f>
        <v>134.81591202459623</v>
      </c>
      <c r="N295" s="9">
        <f t="shared" si="303"/>
        <v>374.04601407757337</v>
      </c>
      <c r="O295" s="9">
        <f t="shared" si="303"/>
        <v>514.10360230841366</v>
      </c>
      <c r="P295" s="9">
        <f t="shared" si="303"/>
        <v>229.58541783348812</v>
      </c>
      <c r="Q295" s="9">
        <f t="shared" si="303"/>
        <v>238.60110090822789</v>
      </c>
      <c r="R295" s="9">
        <f t="shared" si="303"/>
        <v>167.10463745505942</v>
      </c>
      <c r="S295" s="9">
        <f t="shared" si="303"/>
        <v>72.335131646167497</v>
      </c>
      <c r="T295" s="9">
        <f t="shared" si="303"/>
        <v>90.576164843896692</v>
      </c>
      <c r="V295">
        <f t="shared" ref="V295:V353" si="304">IF(V294+M294*(1-B$65)-V294/2&lt;0,0,V294+M294*(1-B$65)-V294/2)</f>
        <v>156.30086258398973</v>
      </c>
      <c r="W295">
        <f t="shared" si="297"/>
        <v>434.44524453704588</v>
      </c>
      <c r="X295">
        <f t="shared" si="297"/>
        <v>596.49433846744159</v>
      </c>
      <c r="Y295">
        <f t="shared" si="297"/>
        <v>263.30205589936645</v>
      </c>
      <c r="Z295">
        <f t="shared" si="297"/>
        <v>269.36807159359824</v>
      </c>
      <c r="AA295">
        <f t="shared" si="297"/>
        <v>763.57251544141116</v>
      </c>
      <c r="AB295">
        <f t="shared" si="297"/>
        <v>78.217619336206781</v>
      </c>
      <c r="AC295">
        <f t="shared" si="297"/>
        <v>96.999362110435996</v>
      </c>
      <c r="AE295">
        <f t="shared" ref="AE295:AE353" si="305">IF(AE294+V294/2-AE294/2&lt;0,0,AE294+V294/2-AE294/2)</f>
        <v>45.662645000000005</v>
      </c>
      <c r="AF295">
        <f t="shared" si="298"/>
        <v>126.92136591743524</v>
      </c>
      <c r="AG295">
        <f t="shared" si="298"/>
        <v>174.26333272672952</v>
      </c>
      <c r="AH295">
        <f t="shared" si="298"/>
        <v>76.922597275125213</v>
      </c>
      <c r="AI295">
        <f t="shared" si="298"/>
        <v>78.694758456009865</v>
      </c>
      <c r="AJ295">
        <f t="shared" si="298"/>
        <v>1713.7257626612859</v>
      </c>
      <c r="AK295">
        <f t="shared" si="298"/>
        <v>22.850951206843799</v>
      </c>
      <c r="AL295">
        <f t="shared" si="298"/>
        <v>28.337959010912005</v>
      </c>
      <c r="AN295">
        <f t="shared" ref="AN295:AN353" si="306">IF(AN294+AE294/2-AN294/2&lt;0,0,AN294+AE294/2-AN294/2)</f>
        <v>0</v>
      </c>
      <c r="AO295">
        <f t="shared" si="299"/>
        <v>0</v>
      </c>
      <c r="AP295">
        <f t="shared" si="299"/>
        <v>0</v>
      </c>
      <c r="AQ295">
        <f t="shared" si="299"/>
        <v>0</v>
      </c>
      <c r="AR295">
        <f t="shared" si="299"/>
        <v>0</v>
      </c>
      <c r="AS295">
        <f t="shared" si="299"/>
        <v>2019.9666666666667</v>
      </c>
      <c r="AT295">
        <f t="shared" si="299"/>
        <v>0</v>
      </c>
      <c r="AU295">
        <f t="shared" si="299"/>
        <v>0</v>
      </c>
      <c r="AW295">
        <f t="shared" ref="AW295:AW353" si="307">IF(AW294+AN294/2-AW294/2&lt;0,0,AW294+AN294/2-AW294/2)</f>
        <v>0</v>
      </c>
      <c r="AX295">
        <f t="shared" si="300"/>
        <v>0</v>
      </c>
      <c r="AY295">
        <f t="shared" si="300"/>
        <v>0</v>
      </c>
      <c r="AZ295">
        <f t="shared" si="300"/>
        <v>0</v>
      </c>
      <c r="BA295">
        <f t="shared" si="300"/>
        <v>0</v>
      </c>
      <c r="BB295">
        <f t="shared" si="300"/>
        <v>1731.4</v>
      </c>
      <c r="BC295">
        <f t="shared" si="300"/>
        <v>0</v>
      </c>
      <c r="BD295">
        <f t="shared" si="300"/>
        <v>0</v>
      </c>
      <c r="BF295">
        <f t="shared" ref="BF295:BF353" si="308">IF(BF294+AW294/2-BF294/2&lt;0,0,BF294+AW294/2-BF294/2)</f>
        <v>0</v>
      </c>
      <c r="BG295">
        <f t="shared" si="301"/>
        <v>0</v>
      </c>
      <c r="BH295">
        <f t="shared" si="301"/>
        <v>0</v>
      </c>
      <c r="BI295">
        <f t="shared" si="301"/>
        <v>0</v>
      </c>
      <c r="BJ295">
        <f t="shared" si="301"/>
        <v>0</v>
      </c>
      <c r="BK295">
        <f t="shared" si="301"/>
        <v>1442.8333333333335</v>
      </c>
      <c r="BL295">
        <f t="shared" si="301"/>
        <v>0</v>
      </c>
      <c r="BM295">
        <f t="shared" si="301"/>
        <v>0</v>
      </c>
    </row>
    <row r="296" spans="1:65" hidden="1" x14ac:dyDescent="0.4">
      <c r="A296" s="9">
        <v>3</v>
      </c>
      <c r="B296" s="16">
        <f t="shared" ref="B296:I296" si="309">V296+AE296+AN296+AW296+BF296+B166</f>
        <v>337.95559839265701</v>
      </c>
      <c r="C296" s="16">
        <f t="shared" si="309"/>
        <v>937.65596816874029</v>
      </c>
      <c r="D296" s="16">
        <f t="shared" si="309"/>
        <v>1288.7513643216096</v>
      </c>
      <c r="E296" s="16">
        <f t="shared" si="309"/>
        <v>575.52314189729293</v>
      </c>
      <c r="F296" s="16">
        <f t="shared" si="309"/>
        <v>598.12359404485801</v>
      </c>
      <c r="G296" s="16">
        <f t="shared" si="309"/>
        <v>7169.273952595564</v>
      </c>
      <c r="H296" s="16">
        <f t="shared" si="309"/>
        <v>181.32920909092792</v>
      </c>
      <c r="I296" s="16">
        <f t="shared" si="309"/>
        <v>227.05570529646633</v>
      </c>
      <c r="J296" s="16">
        <f t="shared" si="295"/>
        <v>11315.668533808117</v>
      </c>
      <c r="L296" s="9">
        <v>3</v>
      </c>
      <c r="M296" s="9">
        <f t="shared" ref="M296:T296" si="310">M101</f>
        <v>163.32597693761818</v>
      </c>
      <c r="N296" s="9">
        <f t="shared" si="310"/>
        <v>453.14703399177421</v>
      </c>
      <c r="O296" s="9">
        <f t="shared" si="310"/>
        <v>622.82316555371665</v>
      </c>
      <c r="P296" s="9">
        <f t="shared" si="310"/>
        <v>278.13677254539954</v>
      </c>
      <c r="Q296" s="9">
        <f t="shared" si="310"/>
        <v>289.0590384992372</v>
      </c>
      <c r="R296" s="9">
        <f t="shared" si="310"/>
        <v>202.44292942345521</v>
      </c>
      <c r="S296" s="9">
        <f t="shared" si="310"/>
        <v>87.632133815673825</v>
      </c>
      <c r="T296" s="9">
        <f t="shared" si="310"/>
        <v>109.73067190832201</v>
      </c>
      <c r="V296">
        <f t="shared" si="304"/>
        <v>212.18575918596869</v>
      </c>
      <c r="W296">
        <f t="shared" si="297"/>
        <v>589.77981639283314</v>
      </c>
      <c r="X296">
        <f t="shared" si="297"/>
        <v>809.76906950743137</v>
      </c>
      <c r="Y296">
        <f t="shared" si="297"/>
        <v>357.44490275101168</v>
      </c>
      <c r="Z296">
        <f t="shared" si="297"/>
        <v>365.67980385159217</v>
      </c>
      <c r="AA296">
        <f t="shared" si="297"/>
        <v>541.66660958192574</v>
      </c>
      <c r="AB296">
        <f t="shared" si="297"/>
        <v>106.1840905174389</v>
      </c>
      <c r="AC296">
        <f t="shared" si="297"/>
        <v>131.68118812458687</v>
      </c>
      <c r="AE296">
        <f t="shared" si="305"/>
        <v>100.98175379199486</v>
      </c>
      <c r="AF296">
        <f t="shared" si="298"/>
        <v>280.68330522724057</v>
      </c>
      <c r="AG296">
        <f t="shared" si="298"/>
        <v>385.37883559708553</v>
      </c>
      <c r="AH296">
        <f t="shared" si="298"/>
        <v>170.11232658724583</v>
      </c>
      <c r="AI296">
        <f t="shared" si="298"/>
        <v>174.03141502480403</v>
      </c>
      <c r="AJ296">
        <f t="shared" si="298"/>
        <v>1238.6491390513486</v>
      </c>
      <c r="AK296">
        <f t="shared" si="298"/>
        <v>50.534285271525292</v>
      </c>
      <c r="AL296">
        <f t="shared" si="298"/>
        <v>62.668660560674006</v>
      </c>
      <c r="AN296">
        <f t="shared" si="306"/>
        <v>22.831322500000002</v>
      </c>
      <c r="AO296">
        <f t="shared" si="299"/>
        <v>63.460682958717619</v>
      </c>
      <c r="AP296">
        <f t="shared" si="299"/>
        <v>87.131666363364758</v>
      </c>
      <c r="AQ296">
        <f t="shared" si="299"/>
        <v>38.461298637562606</v>
      </c>
      <c r="AR296">
        <f t="shared" si="299"/>
        <v>39.347379228004932</v>
      </c>
      <c r="AS296">
        <f t="shared" si="299"/>
        <v>1866.8462146639761</v>
      </c>
      <c r="AT296">
        <f t="shared" si="299"/>
        <v>11.4254756034219</v>
      </c>
      <c r="AU296">
        <f t="shared" si="299"/>
        <v>14.168979505456003</v>
      </c>
      <c r="AW296">
        <f t="shared" si="307"/>
        <v>0</v>
      </c>
      <c r="AX296">
        <f t="shared" si="300"/>
        <v>0</v>
      </c>
      <c r="AY296">
        <f t="shared" si="300"/>
        <v>0</v>
      </c>
      <c r="AZ296">
        <f t="shared" si="300"/>
        <v>0</v>
      </c>
      <c r="BA296">
        <f t="shared" si="300"/>
        <v>0</v>
      </c>
      <c r="BB296">
        <f t="shared" si="300"/>
        <v>1875.6833333333332</v>
      </c>
      <c r="BC296">
        <f t="shared" si="300"/>
        <v>0</v>
      </c>
      <c r="BD296">
        <f t="shared" si="300"/>
        <v>0</v>
      </c>
      <c r="BF296">
        <f t="shared" si="308"/>
        <v>0</v>
      </c>
      <c r="BG296">
        <f t="shared" si="301"/>
        <v>0</v>
      </c>
      <c r="BH296">
        <f t="shared" si="301"/>
        <v>0</v>
      </c>
      <c r="BI296">
        <f t="shared" si="301"/>
        <v>0</v>
      </c>
      <c r="BJ296">
        <f t="shared" si="301"/>
        <v>0</v>
      </c>
      <c r="BK296">
        <f t="shared" si="301"/>
        <v>1587.116666666667</v>
      </c>
      <c r="BL296">
        <f t="shared" si="301"/>
        <v>0</v>
      </c>
      <c r="BM296">
        <f t="shared" si="301"/>
        <v>0</v>
      </c>
    </row>
    <row r="297" spans="1:65" hidden="1" x14ac:dyDescent="0.4">
      <c r="A297" s="9">
        <v>4</v>
      </c>
      <c r="B297" s="16">
        <f t="shared" ref="B297:I297" si="311">V297+AE297+AN297+AW297+BF297+B167</f>
        <v>501.26384690170391</v>
      </c>
      <c r="C297" s="16">
        <f t="shared" si="311"/>
        <v>1390.7691884597721</v>
      </c>
      <c r="D297" s="16">
        <f t="shared" si="311"/>
        <v>1911.513723249026</v>
      </c>
      <c r="E297" s="16">
        <f t="shared" si="311"/>
        <v>853.57571549258432</v>
      </c>
      <c r="F297" s="16">
        <f t="shared" si="311"/>
        <v>887.01949828815088</v>
      </c>
      <c r="G297" s="16">
        <f t="shared" si="311"/>
        <v>6574.1744052362792</v>
      </c>
      <c r="H297" s="16">
        <f t="shared" si="311"/>
        <v>268.91190730482083</v>
      </c>
      <c r="I297" s="16">
        <f t="shared" si="311"/>
        <v>336.75497921370197</v>
      </c>
      <c r="J297" s="16">
        <f t="shared" si="295"/>
        <v>12723.98326414604</v>
      </c>
      <c r="L297" s="9">
        <v>4</v>
      </c>
      <c r="M297" s="9">
        <f t="shared" ref="M297:T297" si="312">M102</f>
        <v>197.86518031907573</v>
      </c>
      <c r="N297" s="9">
        <f t="shared" si="312"/>
        <v>548.97586576863307</v>
      </c>
      <c r="O297" s="9">
        <f t="shared" si="312"/>
        <v>754.53409353401833</v>
      </c>
      <c r="P297" s="9">
        <f t="shared" si="312"/>
        <v>336.95547814834828</v>
      </c>
      <c r="Q297" s="9">
        <f t="shared" si="312"/>
        <v>350.18751975600037</v>
      </c>
      <c r="R297" s="9">
        <f t="shared" si="312"/>
        <v>245.25435258834119</v>
      </c>
      <c r="S297" s="9">
        <f t="shared" si="312"/>
        <v>106.16405475906863</v>
      </c>
      <c r="T297" s="9">
        <f t="shared" si="312"/>
        <v>132.93585987222505</v>
      </c>
      <c r="V297">
        <f t="shared" si="304"/>
        <v>268.47319912413377</v>
      </c>
      <c r="W297">
        <f t="shared" si="297"/>
        <v>746.23327547185704</v>
      </c>
      <c r="X297">
        <f t="shared" si="297"/>
        <v>1024.5800353259961</v>
      </c>
      <c r="Y297">
        <f t="shared" si="297"/>
        <v>452.26586798443765</v>
      </c>
      <c r="Z297">
        <f t="shared" si="297"/>
        <v>462.68527714471963</v>
      </c>
      <c r="AA297">
        <f t="shared" si="297"/>
        <v>464.52419979525496</v>
      </c>
      <c r="AB297">
        <f t="shared" si="297"/>
        <v>134.35200640547299</v>
      </c>
      <c r="AC297">
        <f t="shared" si="297"/>
        <v>166.61283007824269</v>
      </c>
      <c r="AE297">
        <f t="shared" si="305"/>
        <v>156.58375648898181</v>
      </c>
      <c r="AF297">
        <f t="shared" si="298"/>
        <v>435.2315608100368</v>
      </c>
      <c r="AG297">
        <f t="shared" si="298"/>
        <v>597.57395255225845</v>
      </c>
      <c r="AH297">
        <f t="shared" si="298"/>
        <v>263.77861466912873</v>
      </c>
      <c r="AI297">
        <f t="shared" si="298"/>
        <v>269.85560943819809</v>
      </c>
      <c r="AJ297">
        <f t="shared" si="298"/>
        <v>890.15787431663728</v>
      </c>
      <c r="AK297">
        <f t="shared" si="298"/>
        <v>78.359187894482091</v>
      </c>
      <c r="AL297">
        <f t="shared" si="298"/>
        <v>97.174924342630433</v>
      </c>
      <c r="AN297">
        <f t="shared" si="306"/>
        <v>61.90653814599743</v>
      </c>
      <c r="AO297">
        <f t="shared" si="299"/>
        <v>172.07199409297911</v>
      </c>
      <c r="AP297">
        <f t="shared" si="299"/>
        <v>236.25525098022513</v>
      </c>
      <c r="AQ297">
        <f t="shared" si="299"/>
        <v>104.28681261240422</v>
      </c>
      <c r="AR297">
        <f t="shared" si="299"/>
        <v>106.68939712640447</v>
      </c>
      <c r="AS297">
        <f t="shared" si="299"/>
        <v>1552.7476768576626</v>
      </c>
      <c r="AT297">
        <f t="shared" si="299"/>
        <v>30.979880437473597</v>
      </c>
      <c r="AU297">
        <f t="shared" si="299"/>
        <v>38.418820033065003</v>
      </c>
      <c r="AW297">
        <f t="shared" si="307"/>
        <v>11.415661250000001</v>
      </c>
      <c r="AX297">
        <f t="shared" si="300"/>
        <v>31.73034147935881</v>
      </c>
      <c r="AY297">
        <f t="shared" si="300"/>
        <v>43.565833181682379</v>
      </c>
      <c r="AZ297">
        <f t="shared" si="300"/>
        <v>19.230649318781303</v>
      </c>
      <c r="BA297">
        <f t="shared" si="300"/>
        <v>19.673689614002466</v>
      </c>
      <c r="BB297">
        <f t="shared" si="300"/>
        <v>1871.2647739986546</v>
      </c>
      <c r="BC297">
        <f t="shared" si="300"/>
        <v>5.7127378017109498</v>
      </c>
      <c r="BD297">
        <f t="shared" si="300"/>
        <v>7.0844897527280013</v>
      </c>
      <c r="BF297">
        <f t="shared" si="308"/>
        <v>0</v>
      </c>
      <c r="BG297">
        <f t="shared" si="301"/>
        <v>0</v>
      </c>
      <c r="BH297">
        <f t="shared" si="301"/>
        <v>0</v>
      </c>
      <c r="BI297">
        <f t="shared" si="301"/>
        <v>0</v>
      </c>
      <c r="BJ297">
        <f t="shared" si="301"/>
        <v>0</v>
      </c>
      <c r="BK297">
        <f t="shared" si="301"/>
        <v>1731.4</v>
      </c>
      <c r="BL297">
        <f t="shared" si="301"/>
        <v>0</v>
      </c>
      <c r="BM297">
        <f t="shared" si="301"/>
        <v>0</v>
      </c>
    </row>
    <row r="298" spans="1:65" hidden="1" x14ac:dyDescent="0.4">
      <c r="A298" s="9">
        <v>5</v>
      </c>
      <c r="B298" s="16">
        <f t="shared" ref="B298:I298" si="313">V298+AE298+AN298+AW298+BF298+B168</f>
        <v>699.07209283273903</v>
      </c>
      <c r="C298" s="16">
        <f t="shared" si="313"/>
        <v>1939.6364624064395</v>
      </c>
      <c r="D298" s="16">
        <f t="shared" si="313"/>
        <v>2665.8525378815184</v>
      </c>
      <c r="E298" s="16">
        <f t="shared" si="313"/>
        <v>1190.2607908988762</v>
      </c>
      <c r="F298" s="16">
        <f t="shared" si="313"/>
        <v>1236.6831166169486</v>
      </c>
      <c r="G298" s="16">
        <f t="shared" si="313"/>
        <v>5949.5204266124792</v>
      </c>
      <c r="H298" s="16">
        <f t="shared" si="313"/>
        <v>374.90821262112706</v>
      </c>
      <c r="I298" s="16">
        <f t="shared" si="313"/>
        <v>469.57879168455315</v>
      </c>
      <c r="J298" s="16">
        <f t="shared" si="295"/>
        <v>14525.512431554682</v>
      </c>
      <c r="L298" s="9">
        <v>5</v>
      </c>
      <c r="M298" s="9">
        <f t="shared" ref="M298:T298" si="314">M103</f>
        <v>239.70852840913244</v>
      </c>
      <c r="N298" s="9">
        <f t="shared" si="314"/>
        <v>665.07000728132539</v>
      </c>
      <c r="O298" s="9">
        <f t="shared" si="314"/>
        <v>914.0984629225394</v>
      </c>
      <c r="P298" s="9">
        <f t="shared" si="314"/>
        <v>408.21281276516333</v>
      </c>
      <c r="Q298" s="9">
        <f t="shared" si="314"/>
        <v>424.24308760434337</v>
      </c>
      <c r="R298" s="9">
        <f t="shared" si="314"/>
        <v>297.11928015875361</v>
      </c>
      <c r="S298" s="9">
        <f t="shared" si="314"/>
        <v>128.61499580272269</v>
      </c>
      <c r="T298" s="9">
        <f t="shared" si="314"/>
        <v>161.04834257036578</v>
      </c>
      <c r="V298">
        <f t="shared" si="304"/>
        <v>330.95614048709518</v>
      </c>
      <c r="W298">
        <f t="shared" si="297"/>
        <v>919.90740810972932</v>
      </c>
      <c r="X298">
        <f t="shared" si="297"/>
        <v>1263.0350262814802</v>
      </c>
      <c r="Y298">
        <f t="shared" si="297"/>
        <v>557.52368068951296</v>
      </c>
      <c r="Z298">
        <f t="shared" si="297"/>
        <v>570.36804449600368</v>
      </c>
      <c r="AA298">
        <f t="shared" si="297"/>
        <v>466.91359003275392</v>
      </c>
      <c r="AB298">
        <f t="shared" si="297"/>
        <v>165.62033622616369</v>
      </c>
      <c r="AC298">
        <f t="shared" si="297"/>
        <v>205.38936243252959</v>
      </c>
      <c r="AE298">
        <f t="shared" si="305"/>
        <v>212.52847780655779</v>
      </c>
      <c r="AF298">
        <f t="shared" si="298"/>
        <v>590.73241814094683</v>
      </c>
      <c r="AG298">
        <f t="shared" si="298"/>
        <v>811.07699393912708</v>
      </c>
      <c r="AH298">
        <f t="shared" si="298"/>
        <v>358.02224132678316</v>
      </c>
      <c r="AI298">
        <f t="shared" si="298"/>
        <v>366.27044329145883</v>
      </c>
      <c r="AJ298">
        <f t="shared" si="298"/>
        <v>677.34103705594612</v>
      </c>
      <c r="AK298">
        <f t="shared" si="298"/>
        <v>106.35559714997754</v>
      </c>
      <c r="AL298">
        <f t="shared" si="298"/>
        <v>131.89387721043656</v>
      </c>
      <c r="AN298">
        <f t="shared" si="306"/>
        <v>109.2451473174896</v>
      </c>
      <c r="AO298">
        <f t="shared" si="299"/>
        <v>303.65177745150794</v>
      </c>
      <c r="AP298">
        <f t="shared" si="299"/>
        <v>416.91460176624184</v>
      </c>
      <c r="AQ298">
        <f t="shared" si="299"/>
        <v>184.03271364076647</v>
      </c>
      <c r="AR298">
        <f t="shared" si="299"/>
        <v>188.2725032823013</v>
      </c>
      <c r="AS298">
        <f t="shared" si="299"/>
        <v>1221.45277558715</v>
      </c>
      <c r="AT298">
        <f t="shared" si="299"/>
        <v>54.669534165977844</v>
      </c>
      <c r="AU298">
        <f t="shared" si="299"/>
        <v>67.796872187847725</v>
      </c>
      <c r="AW298">
        <f t="shared" si="307"/>
        <v>36.661099697998715</v>
      </c>
      <c r="AX298">
        <f t="shared" si="300"/>
        <v>101.90116778616897</v>
      </c>
      <c r="AY298">
        <f t="shared" si="300"/>
        <v>139.91054208095375</v>
      </c>
      <c r="AZ298">
        <f t="shared" si="300"/>
        <v>61.758730965592761</v>
      </c>
      <c r="BA298">
        <f t="shared" si="300"/>
        <v>63.181543370203464</v>
      </c>
      <c r="BB298">
        <f t="shared" si="300"/>
        <v>1712.0062254281586</v>
      </c>
      <c r="BC298">
        <f t="shared" si="300"/>
        <v>18.346309119592274</v>
      </c>
      <c r="BD298">
        <f t="shared" si="300"/>
        <v>22.7516548928965</v>
      </c>
      <c r="BF298">
        <f t="shared" si="308"/>
        <v>5.7078306250000006</v>
      </c>
      <c r="BG298">
        <f t="shared" si="301"/>
        <v>15.865170739679405</v>
      </c>
      <c r="BH298">
        <f t="shared" si="301"/>
        <v>21.782916590841189</v>
      </c>
      <c r="BI298">
        <f t="shared" si="301"/>
        <v>9.6153246593906516</v>
      </c>
      <c r="BJ298">
        <f t="shared" si="301"/>
        <v>9.8368448070012331</v>
      </c>
      <c r="BK298">
        <f t="shared" si="301"/>
        <v>1801.3323869993271</v>
      </c>
      <c r="BL298">
        <f t="shared" si="301"/>
        <v>2.8563689008554749</v>
      </c>
      <c r="BM298">
        <f t="shared" si="301"/>
        <v>3.5422448763640006</v>
      </c>
    </row>
    <row r="299" spans="1:65" hidden="1" x14ac:dyDescent="0.4">
      <c r="A299" s="9">
        <v>6</v>
      </c>
      <c r="B299" s="16">
        <f t="shared" ref="B299:I299" si="315">V299+AE299+AN299+AW299+BF299+B169</f>
        <v>935.81045558703192</v>
      </c>
      <c r="C299" s="16">
        <f t="shared" si="315"/>
        <v>2596.5521582765423</v>
      </c>
      <c r="D299" s="16">
        <f t="shared" si="315"/>
        <v>3568.6608161863669</v>
      </c>
      <c r="E299" s="16">
        <f t="shared" si="315"/>
        <v>1593.1138248996988</v>
      </c>
      <c r="F299" s="16">
        <f t="shared" si="315"/>
        <v>1654.9380641592597</v>
      </c>
      <c r="G299" s="16">
        <f t="shared" si="315"/>
        <v>5341.4671698530556</v>
      </c>
      <c r="H299" s="16">
        <f t="shared" si="315"/>
        <v>501.73491334122764</v>
      </c>
      <c r="I299" s="16">
        <f t="shared" si="315"/>
        <v>628.60396857718558</v>
      </c>
      <c r="J299" s="16">
        <f t="shared" si="295"/>
        <v>16820.881370880372</v>
      </c>
      <c r="L299" s="9">
        <v>6</v>
      </c>
      <c r="M299" s="9">
        <f t="shared" ref="M299:T299" si="316">M104</f>
        <v>290.40065816235102</v>
      </c>
      <c r="N299" s="9">
        <f t="shared" si="316"/>
        <v>805.71504535246368</v>
      </c>
      <c r="O299" s="9">
        <f t="shared" si="316"/>
        <v>1107.4065533656062</v>
      </c>
      <c r="P299" s="9">
        <f t="shared" si="316"/>
        <v>494.53922346465686</v>
      </c>
      <c r="Q299" s="9">
        <f t="shared" si="316"/>
        <v>513.9594852080179</v>
      </c>
      <c r="R299" s="9">
        <f t="shared" si="316"/>
        <v>359.95229324322514</v>
      </c>
      <c r="S299" s="9">
        <f t="shared" si="316"/>
        <v>155.81372794091928</v>
      </c>
      <c r="T299" s="9">
        <f t="shared" si="316"/>
        <v>195.10588542167281</v>
      </c>
      <c r="V299">
        <f t="shared" si="304"/>
        <v>403.79868627319115</v>
      </c>
      <c r="W299">
        <f t="shared" si="297"/>
        <v>1122.3765250011102</v>
      </c>
      <c r="X299">
        <f t="shared" si="297"/>
        <v>1541.0255980712768</v>
      </c>
      <c r="Y299">
        <f t="shared" si="297"/>
        <v>680.2331254446018</v>
      </c>
      <c r="Z299">
        <f t="shared" si="297"/>
        <v>695.90449876749119</v>
      </c>
      <c r="AA299">
        <f t="shared" si="297"/>
        <v>517.7309826152067</v>
      </c>
      <c r="AB299">
        <f t="shared" si="297"/>
        <v>202.07292147479228</v>
      </c>
      <c r="AC299">
        <f t="shared" si="297"/>
        <v>250.595002113211</v>
      </c>
      <c r="AE299">
        <f t="shared" si="305"/>
        <v>271.74230914682647</v>
      </c>
      <c r="AF299">
        <f t="shared" si="298"/>
        <v>755.31991312533819</v>
      </c>
      <c r="AG299">
        <f t="shared" si="298"/>
        <v>1037.0560101103035</v>
      </c>
      <c r="AH299">
        <f t="shared" si="298"/>
        <v>457.77296100814806</v>
      </c>
      <c r="AI299">
        <f t="shared" si="298"/>
        <v>468.31924389373125</v>
      </c>
      <c r="AJ299">
        <f t="shared" si="298"/>
        <v>572.12731354435005</v>
      </c>
      <c r="AK299">
        <f t="shared" si="298"/>
        <v>135.9879666880706</v>
      </c>
      <c r="AL299">
        <f t="shared" si="298"/>
        <v>168.64161982148306</v>
      </c>
      <c r="AN299">
        <f t="shared" si="306"/>
        <v>160.88681256202369</v>
      </c>
      <c r="AO299">
        <f t="shared" si="299"/>
        <v>447.19209779622736</v>
      </c>
      <c r="AP299">
        <f t="shared" si="299"/>
        <v>613.99579785268452</v>
      </c>
      <c r="AQ299">
        <f t="shared" si="299"/>
        <v>271.02747748377482</v>
      </c>
      <c r="AR299">
        <f t="shared" si="299"/>
        <v>277.27147328688005</v>
      </c>
      <c r="AS299">
        <f t="shared" si="299"/>
        <v>949.39690632154793</v>
      </c>
      <c r="AT299">
        <f t="shared" si="299"/>
        <v>80.512565657977689</v>
      </c>
      <c r="AU299">
        <f t="shared" si="299"/>
        <v>99.845374699142155</v>
      </c>
      <c r="AW299">
        <f t="shared" si="307"/>
        <v>72.953123507744166</v>
      </c>
      <c r="AX299">
        <f t="shared" si="300"/>
        <v>202.77647261883845</v>
      </c>
      <c r="AY299">
        <f t="shared" si="300"/>
        <v>278.4125719235978</v>
      </c>
      <c r="AZ299">
        <f t="shared" si="300"/>
        <v>122.89572230317961</v>
      </c>
      <c r="BA299">
        <f t="shared" si="300"/>
        <v>125.72702332625239</v>
      </c>
      <c r="BB299">
        <f t="shared" si="300"/>
        <v>1466.7295005076544</v>
      </c>
      <c r="BC299">
        <f t="shared" si="300"/>
        <v>36.507921642785057</v>
      </c>
      <c r="BD299">
        <f t="shared" si="300"/>
        <v>45.274263540372111</v>
      </c>
      <c r="BF299">
        <f t="shared" si="308"/>
        <v>21.184465161499357</v>
      </c>
      <c r="BG299">
        <f t="shared" si="301"/>
        <v>58.883169262924184</v>
      </c>
      <c r="BH299">
        <f t="shared" si="301"/>
        <v>80.846729335897464</v>
      </c>
      <c r="BI299">
        <f t="shared" si="301"/>
        <v>35.687027812491706</v>
      </c>
      <c r="BJ299">
        <f t="shared" si="301"/>
        <v>36.509194088602349</v>
      </c>
      <c r="BK299">
        <f t="shared" si="301"/>
        <v>1756.6693062137429</v>
      </c>
      <c r="BL299">
        <f t="shared" si="301"/>
        <v>10.601339010223874</v>
      </c>
      <c r="BM299">
        <f t="shared" si="301"/>
        <v>13.146949884630249</v>
      </c>
    </row>
    <row r="300" spans="1:65" hidden="1" x14ac:dyDescent="0.4">
      <c r="A300" s="9">
        <v>7</v>
      </c>
      <c r="B300" s="16">
        <f t="shared" ref="B300:I300" si="317">V300+AE300+AN300+AW300+BF300+B170</f>
        <v>1215.4250927377816</v>
      </c>
      <c r="C300" s="16">
        <f t="shared" si="317"/>
        <v>3372.4560033837424</v>
      </c>
      <c r="D300" s="16">
        <f t="shared" si="317"/>
        <v>4634.9798523564714</v>
      </c>
      <c r="E300" s="16">
        <f t="shared" si="317"/>
        <v>2068.888701320684</v>
      </c>
      <c r="F300" s="16">
        <f t="shared" si="317"/>
        <v>2148.8574381024209</v>
      </c>
      <c r="G300" s="16">
        <f t="shared" si="317"/>
        <v>4818.2069634713398</v>
      </c>
      <c r="H300" s="16">
        <f t="shared" si="317"/>
        <v>651.61863361932433</v>
      </c>
      <c r="I300" s="16">
        <f t="shared" si="317"/>
        <v>816.67646442842681</v>
      </c>
      <c r="J300" s="16">
        <f t="shared" si="295"/>
        <v>19727.10914942019</v>
      </c>
      <c r="L300" s="9">
        <v>7</v>
      </c>
      <c r="M300" s="9">
        <f t="shared" ref="M300:T300" si="318">M105</f>
        <v>351.81285714285724</v>
      </c>
      <c r="N300" s="9">
        <f t="shared" si="318"/>
        <v>976.10285714285726</v>
      </c>
      <c r="O300" s="9">
        <f t="shared" si="318"/>
        <v>1341.5942857142861</v>
      </c>
      <c r="P300" s="9">
        <f t="shared" si="318"/>
        <v>599.12142857142874</v>
      </c>
      <c r="Q300" s="9">
        <f t="shared" si="318"/>
        <v>622.6485714285717</v>
      </c>
      <c r="R300" s="9">
        <f t="shared" si="318"/>
        <v>436.07285714285723</v>
      </c>
      <c r="S300" s="9">
        <f t="shared" si="318"/>
        <v>188.76428571428576</v>
      </c>
      <c r="T300" s="9">
        <f t="shared" si="318"/>
        <v>236.36571428571429</v>
      </c>
      <c r="V300">
        <f t="shared" si="304"/>
        <v>490.61858148818658</v>
      </c>
      <c r="W300">
        <f t="shared" si="297"/>
        <v>1363.6963103419685</v>
      </c>
      <c r="X300">
        <f t="shared" si="297"/>
        <v>1872.3582286525873</v>
      </c>
      <c r="Y300">
        <f t="shared" si="297"/>
        <v>826.48860046344203</v>
      </c>
      <c r="Z300">
        <f t="shared" si="297"/>
        <v>845.52944237555766</v>
      </c>
      <c r="AA300">
        <f t="shared" si="297"/>
        <v>603.2562884358822</v>
      </c>
      <c r="AB300">
        <f t="shared" si="297"/>
        <v>245.52018979096525</v>
      </c>
      <c r="AC300">
        <f t="shared" si="297"/>
        <v>304.47489960785276</v>
      </c>
      <c r="AE300">
        <f t="shared" si="305"/>
        <v>337.77049771000884</v>
      </c>
      <c r="AF300">
        <f t="shared" si="298"/>
        <v>938.84821906322418</v>
      </c>
      <c r="AG300">
        <f t="shared" si="298"/>
        <v>1289.0408040907901</v>
      </c>
      <c r="AH300">
        <f t="shared" si="298"/>
        <v>569.00304322637487</v>
      </c>
      <c r="AI300">
        <f t="shared" si="298"/>
        <v>582.11187133061117</v>
      </c>
      <c r="AJ300">
        <f t="shared" si="298"/>
        <v>544.92914807977843</v>
      </c>
      <c r="AK300">
        <f t="shared" si="298"/>
        <v>169.03044408143143</v>
      </c>
      <c r="AL300">
        <f t="shared" si="298"/>
        <v>209.61831096734701</v>
      </c>
      <c r="AN300">
        <f t="shared" si="306"/>
        <v>216.31456085442511</v>
      </c>
      <c r="AO300">
        <f t="shared" si="299"/>
        <v>601.25600546078272</v>
      </c>
      <c r="AP300">
        <f t="shared" si="299"/>
        <v>825.52590398149414</v>
      </c>
      <c r="AQ300">
        <f t="shared" si="299"/>
        <v>364.40021924596147</v>
      </c>
      <c r="AR300">
        <f t="shared" si="299"/>
        <v>372.79535859030568</v>
      </c>
      <c r="AS300">
        <f t="shared" si="299"/>
        <v>760.7621099329491</v>
      </c>
      <c r="AT300">
        <f t="shared" si="299"/>
        <v>108.25026617302416</v>
      </c>
      <c r="AU300">
        <f t="shared" si="299"/>
        <v>134.24349726031261</v>
      </c>
      <c r="AW300">
        <f t="shared" si="307"/>
        <v>116.91996803488394</v>
      </c>
      <c r="AX300">
        <f t="shared" si="300"/>
        <v>324.98428520753293</v>
      </c>
      <c r="AY300">
        <f t="shared" si="300"/>
        <v>446.20418488814119</v>
      </c>
      <c r="AZ300">
        <f t="shared" si="300"/>
        <v>196.96159989347723</v>
      </c>
      <c r="BA300">
        <f t="shared" si="300"/>
        <v>201.49924830656624</v>
      </c>
      <c r="BB300">
        <f t="shared" si="300"/>
        <v>1208.0632034146013</v>
      </c>
      <c r="BC300">
        <f t="shared" si="300"/>
        <v>58.510243650381369</v>
      </c>
      <c r="BD300">
        <f t="shared" si="300"/>
        <v>72.559819119757137</v>
      </c>
      <c r="BF300">
        <f t="shared" si="308"/>
        <v>47.068794334621757</v>
      </c>
      <c r="BG300">
        <f t="shared" si="301"/>
        <v>130.82982094088132</v>
      </c>
      <c r="BH300">
        <f t="shared" si="301"/>
        <v>179.62965062974763</v>
      </c>
      <c r="BI300">
        <f t="shared" si="301"/>
        <v>79.291375057835666</v>
      </c>
      <c r="BJ300">
        <f t="shared" si="301"/>
        <v>81.118108707427368</v>
      </c>
      <c r="BK300">
        <f t="shared" si="301"/>
        <v>1611.6994033606984</v>
      </c>
      <c r="BL300">
        <f t="shared" si="301"/>
        <v>23.554630326504466</v>
      </c>
      <c r="BM300">
        <f t="shared" si="301"/>
        <v>29.210606712501182</v>
      </c>
    </row>
    <row r="301" spans="1:65" hidden="1" x14ac:dyDescent="0.4">
      <c r="A301" s="9">
        <v>8</v>
      </c>
      <c r="B301" s="16">
        <f t="shared" ref="B301:I301" si="319">V301+AE301+AN301+AW301+BF301+B171</f>
        <v>1543.4148928404829</v>
      </c>
      <c r="C301" s="16">
        <f t="shared" si="319"/>
        <v>4282.5933847019096</v>
      </c>
      <c r="D301" s="16">
        <f t="shared" si="319"/>
        <v>5885.7715393217613</v>
      </c>
      <c r="E301" s="16">
        <f t="shared" si="319"/>
        <v>2626.9914624220723</v>
      </c>
      <c r="F301" s="16">
        <f t="shared" si="319"/>
        <v>2728.2805917606279</v>
      </c>
      <c r="G301" s="16">
        <f t="shared" si="319"/>
        <v>4443.1076458981433</v>
      </c>
      <c r="H301" s="16">
        <f t="shared" si="319"/>
        <v>827.62501741872506</v>
      </c>
      <c r="I301" s="16">
        <f t="shared" si="319"/>
        <v>1037.6914417018022</v>
      </c>
      <c r="J301" s="16">
        <f t="shared" si="295"/>
        <v>23375.475976065525</v>
      </c>
      <c r="L301" s="9">
        <v>8</v>
      </c>
      <c r="M301" s="9">
        <f t="shared" ref="M301:T301" si="320">M106</f>
        <v>426.21214164681572</v>
      </c>
      <c r="N301" s="9">
        <f t="shared" si="320"/>
        <v>1182.5232670263129</v>
      </c>
      <c r="O301" s="9">
        <f t="shared" si="320"/>
        <v>1625.3066427962553</v>
      </c>
      <c r="P301" s="9">
        <f t="shared" si="320"/>
        <v>725.82005459294442</v>
      </c>
      <c r="Q301" s="9">
        <f t="shared" si="320"/>
        <v>754.32257728472223</v>
      </c>
      <c r="R301" s="9">
        <f t="shared" si="320"/>
        <v>528.29094384527548</v>
      </c>
      <c r="S301" s="9">
        <f t="shared" si="320"/>
        <v>228.68303089914684</v>
      </c>
      <c r="T301" s="9">
        <f t="shared" si="320"/>
        <v>286.35092564762732</v>
      </c>
      <c r="V301">
        <f t="shared" si="304"/>
        <v>595.08515144409353</v>
      </c>
      <c r="W301">
        <f t="shared" si="297"/>
        <v>1654.0658180985383</v>
      </c>
      <c r="X301">
        <f t="shared" si="297"/>
        <v>2271.0362430130422</v>
      </c>
      <c r="Y301">
        <f t="shared" si="297"/>
        <v>1002.4713953591803</v>
      </c>
      <c r="Z301">
        <f t="shared" si="297"/>
        <v>1025.5665709608147</v>
      </c>
      <c r="AA301">
        <f t="shared" si="297"/>
        <v>718.84865287005903</v>
      </c>
      <c r="AB301">
        <f t="shared" si="297"/>
        <v>297.79838113990621</v>
      </c>
      <c r="AC301">
        <f t="shared" si="297"/>
        <v>369.30621582751229</v>
      </c>
      <c r="AE301">
        <f t="shared" si="305"/>
        <v>414.19453959909765</v>
      </c>
      <c r="AF301">
        <f t="shared" si="298"/>
        <v>1151.2722647025962</v>
      </c>
      <c r="AG301">
        <f t="shared" si="298"/>
        <v>1580.6995163716886</v>
      </c>
      <c r="AH301">
        <f t="shared" si="298"/>
        <v>697.74582184490851</v>
      </c>
      <c r="AI301">
        <f t="shared" si="298"/>
        <v>713.82065685308442</v>
      </c>
      <c r="AJ301">
        <f t="shared" si="298"/>
        <v>574.09271825783026</v>
      </c>
      <c r="AK301">
        <f t="shared" si="298"/>
        <v>207.27531693619832</v>
      </c>
      <c r="AL301">
        <f t="shared" si="298"/>
        <v>257.04660528759985</v>
      </c>
      <c r="AN301">
        <f t="shared" si="306"/>
        <v>277.04252928221695</v>
      </c>
      <c r="AO301">
        <f t="shared" si="299"/>
        <v>770.05211226200356</v>
      </c>
      <c r="AP301">
        <f t="shared" si="299"/>
        <v>1057.2833540361421</v>
      </c>
      <c r="AQ301">
        <f t="shared" si="299"/>
        <v>466.70163123616823</v>
      </c>
      <c r="AR301">
        <f t="shared" si="299"/>
        <v>477.45361496045842</v>
      </c>
      <c r="AS301">
        <f t="shared" si="299"/>
        <v>652.84562900636388</v>
      </c>
      <c r="AT301">
        <f t="shared" si="299"/>
        <v>138.64035512722779</v>
      </c>
      <c r="AU301">
        <f t="shared" si="299"/>
        <v>171.93090411382983</v>
      </c>
      <c r="AW301">
        <f t="shared" si="307"/>
        <v>166.61726444465452</v>
      </c>
      <c r="AX301">
        <f t="shared" si="300"/>
        <v>463.12014533415783</v>
      </c>
      <c r="AY301">
        <f t="shared" si="300"/>
        <v>635.86504443481772</v>
      </c>
      <c r="AZ301">
        <f t="shared" si="300"/>
        <v>280.68090956971935</v>
      </c>
      <c r="BA301">
        <f t="shared" si="300"/>
        <v>287.14730344843599</v>
      </c>
      <c r="BB301">
        <f t="shared" si="300"/>
        <v>984.41265667377513</v>
      </c>
      <c r="BC301">
        <f t="shared" si="300"/>
        <v>83.380254911702764</v>
      </c>
      <c r="BD301">
        <f t="shared" si="300"/>
        <v>103.40165819003485</v>
      </c>
      <c r="BF301">
        <f t="shared" si="308"/>
        <v>81.994381184752854</v>
      </c>
      <c r="BG301">
        <f t="shared" si="301"/>
        <v>227.90705307420717</v>
      </c>
      <c r="BH301">
        <f t="shared" si="301"/>
        <v>312.91691775894441</v>
      </c>
      <c r="BI301">
        <f t="shared" si="301"/>
        <v>138.12648747565646</v>
      </c>
      <c r="BJ301">
        <f t="shared" si="301"/>
        <v>141.30867850699678</v>
      </c>
      <c r="BK301">
        <f t="shared" si="301"/>
        <v>1409.8813033876497</v>
      </c>
      <c r="BL301">
        <f t="shared" si="301"/>
        <v>41.032436988442917</v>
      </c>
      <c r="BM301">
        <f t="shared" si="301"/>
        <v>50.885212916129163</v>
      </c>
    </row>
    <row r="302" spans="1:65" hidden="1" x14ac:dyDescent="0.4">
      <c r="A302" s="9">
        <v>9</v>
      </c>
      <c r="B302" s="16">
        <f t="shared" ref="B302:I302" si="321">V302+AE302+AN302+AW302+BF302+B172</f>
        <v>1928.2285489486517</v>
      </c>
      <c r="C302" s="16">
        <f t="shared" si="321"/>
        <v>5350.397729252727</v>
      </c>
      <c r="D302" s="16">
        <f t="shared" si="321"/>
        <v>7353.249250800498</v>
      </c>
      <c r="E302" s="16">
        <f t="shared" si="321"/>
        <v>3281.8371508632108</v>
      </c>
      <c r="F302" s="16">
        <f t="shared" si="321"/>
        <v>3408.229987451492</v>
      </c>
      <c r="G302" s="16">
        <f t="shared" si="321"/>
        <v>4260.6042189642803</v>
      </c>
      <c r="H302" s="16">
        <f t="shared" si="321"/>
        <v>1034.3695416849594</v>
      </c>
      <c r="I302" s="16">
        <f t="shared" si="321"/>
        <v>1297.4793843958923</v>
      </c>
      <c r="J302" s="16">
        <f t="shared" si="295"/>
        <v>27914.395812361712</v>
      </c>
      <c r="L302" s="9">
        <v>9</v>
      </c>
      <c r="M302" s="9">
        <f t="shared" ref="M302:T302" si="322">M107</f>
        <v>516.34494305420367</v>
      </c>
      <c r="N302" s="9">
        <f t="shared" si="322"/>
        <v>1432.5962339171062</v>
      </c>
      <c r="O302" s="9">
        <f t="shared" si="322"/>
        <v>1969.0167968412247</v>
      </c>
      <c r="P302" s="9">
        <f t="shared" si="322"/>
        <v>879.31215030225985</v>
      </c>
      <c r="Q302" s="9">
        <f t="shared" si="322"/>
        <v>913.84221647851314</v>
      </c>
      <c r="R302" s="9">
        <f t="shared" si="322"/>
        <v>640.01076145287766</v>
      </c>
      <c r="S302" s="9">
        <f t="shared" si="322"/>
        <v>277.04355420482159</v>
      </c>
      <c r="T302" s="9">
        <f t="shared" si="322"/>
        <v>346.90671135212438</v>
      </c>
      <c r="V302">
        <f t="shared" si="304"/>
        <v>721.28694906872749</v>
      </c>
      <c r="W302">
        <f t="shared" si="297"/>
        <v>2004.8493641623786</v>
      </c>
      <c r="X302">
        <f t="shared" si="297"/>
        <v>2752.6628734934484</v>
      </c>
      <c r="Y302">
        <f t="shared" si="297"/>
        <v>1215.0690242104345</v>
      </c>
      <c r="Z302">
        <f t="shared" si="297"/>
        <v>1243.0620747973712</v>
      </c>
      <c r="AA302">
        <f t="shared" si="297"/>
        <v>864.87613958290876</v>
      </c>
      <c r="AB302">
        <f t="shared" si="297"/>
        <v>360.95352950541337</v>
      </c>
      <c r="AC302">
        <f t="shared" si="297"/>
        <v>447.6262817849331</v>
      </c>
      <c r="AE302">
        <f t="shared" si="305"/>
        <v>504.63984552159559</v>
      </c>
      <c r="AF302">
        <f t="shared" si="298"/>
        <v>1402.6690414005673</v>
      </c>
      <c r="AG302">
        <f t="shared" si="298"/>
        <v>1925.8678796923655</v>
      </c>
      <c r="AH302">
        <f t="shared" si="298"/>
        <v>850.10860860204446</v>
      </c>
      <c r="AI302">
        <f t="shared" si="298"/>
        <v>869.69361390694962</v>
      </c>
      <c r="AJ302">
        <f t="shared" si="298"/>
        <v>646.4706855639447</v>
      </c>
      <c r="AK302">
        <f t="shared" si="298"/>
        <v>252.53684903805225</v>
      </c>
      <c r="AL302">
        <f t="shared" si="298"/>
        <v>313.17641055755604</v>
      </c>
      <c r="AN302">
        <f t="shared" si="306"/>
        <v>345.6185344406573</v>
      </c>
      <c r="AO302">
        <f t="shared" si="299"/>
        <v>960.66218848230005</v>
      </c>
      <c r="AP302">
        <f t="shared" si="299"/>
        <v>1318.9914352039152</v>
      </c>
      <c r="AQ302">
        <f t="shared" si="299"/>
        <v>582.22372654053845</v>
      </c>
      <c r="AR302">
        <f t="shared" si="299"/>
        <v>595.63713590677139</v>
      </c>
      <c r="AS302">
        <f t="shared" si="299"/>
        <v>613.46917363209707</v>
      </c>
      <c r="AT302">
        <f t="shared" si="299"/>
        <v>172.95783603171307</v>
      </c>
      <c r="AU302">
        <f t="shared" si="299"/>
        <v>214.48875470071488</v>
      </c>
      <c r="AW302">
        <f t="shared" si="307"/>
        <v>221.82989686343575</v>
      </c>
      <c r="AX302">
        <f t="shared" si="300"/>
        <v>616.58612879808072</v>
      </c>
      <c r="AY302">
        <f t="shared" si="300"/>
        <v>846.57419923547991</v>
      </c>
      <c r="AZ302">
        <f t="shared" si="300"/>
        <v>373.69127040294376</v>
      </c>
      <c r="BA302">
        <f t="shared" si="300"/>
        <v>382.30045920444724</v>
      </c>
      <c r="BB302">
        <f t="shared" si="300"/>
        <v>818.62914284006956</v>
      </c>
      <c r="BC302">
        <f t="shared" si="300"/>
        <v>111.01030501946528</v>
      </c>
      <c r="BD302">
        <f t="shared" si="300"/>
        <v>137.66628115193237</v>
      </c>
      <c r="BF302">
        <f t="shared" si="308"/>
        <v>124.3058228147037</v>
      </c>
      <c r="BG302">
        <f t="shared" si="301"/>
        <v>345.51359920418247</v>
      </c>
      <c r="BH302">
        <f t="shared" si="301"/>
        <v>474.39098109688109</v>
      </c>
      <c r="BI302">
        <f t="shared" si="301"/>
        <v>209.4036985226879</v>
      </c>
      <c r="BJ302">
        <f t="shared" si="301"/>
        <v>214.22799097771639</v>
      </c>
      <c r="BK302">
        <f t="shared" si="301"/>
        <v>1197.1469800307123</v>
      </c>
      <c r="BL302">
        <f t="shared" si="301"/>
        <v>62.206345950072844</v>
      </c>
      <c r="BM302">
        <f t="shared" si="301"/>
        <v>77.143435553082014</v>
      </c>
    </row>
    <row r="303" spans="1:65" hidden="1" x14ac:dyDescent="0.4">
      <c r="A303" s="9">
        <v>10</v>
      </c>
      <c r="B303" s="16">
        <f t="shared" ref="B303:I303" si="323">V303+AE303+AN303+AW303+BF303+B173</f>
        <v>2381.8871313744053</v>
      </c>
      <c r="C303" s="16">
        <f t="shared" si="323"/>
        <v>6609.2197077762821</v>
      </c>
      <c r="D303" s="16">
        <f t="shared" si="323"/>
        <v>9083.2526092593089</v>
      </c>
      <c r="E303" s="16">
        <f t="shared" si="323"/>
        <v>4053.903568760601</v>
      </c>
      <c r="F303" s="16">
        <f t="shared" si="323"/>
        <v>4209.9976751500189</v>
      </c>
      <c r="G303" s="16">
        <f t="shared" si="323"/>
        <v>4295.5416092828209</v>
      </c>
      <c r="H303" s="16">
        <f t="shared" si="323"/>
        <v>1278.3438522548049</v>
      </c>
      <c r="I303" s="16">
        <f t="shared" si="323"/>
        <v>1604.2157040554675</v>
      </c>
      <c r="J303" s="16">
        <f t="shared" si="295"/>
        <v>33516.361857913711</v>
      </c>
      <c r="L303" s="9">
        <v>10</v>
      </c>
      <c r="M303" s="9">
        <f t="shared" ref="M303:T303" si="324">M108</f>
        <v>625.53849167107774</v>
      </c>
      <c r="N303" s="9">
        <f t="shared" si="324"/>
        <v>1735.5531401884955</v>
      </c>
      <c r="O303" s="9">
        <f t="shared" si="324"/>
        <v>2385.4127240707353</v>
      </c>
      <c r="P303" s="9">
        <f t="shared" si="324"/>
        <v>1065.2638388488806</v>
      </c>
      <c r="Q303" s="9">
        <f t="shared" si="324"/>
        <v>1107.0961174520787</v>
      </c>
      <c r="R303" s="9">
        <f t="shared" si="324"/>
        <v>775.35641969183359</v>
      </c>
      <c r="S303" s="9">
        <f t="shared" si="324"/>
        <v>335.63107251403085</v>
      </c>
      <c r="T303" s="9">
        <f t="shared" si="324"/>
        <v>420.26847340887338</v>
      </c>
      <c r="V303">
        <f t="shared" si="304"/>
        <v>873.99878036828363</v>
      </c>
      <c r="W303">
        <f t="shared" si="297"/>
        <v>2429.318735577298</v>
      </c>
      <c r="X303">
        <f t="shared" si="297"/>
        <v>3335.4603147950361</v>
      </c>
      <c r="Y303">
        <f t="shared" si="297"/>
        <v>1472.3250525943054</v>
      </c>
      <c r="Z303">
        <f t="shared" si="297"/>
        <v>1506.2448290485429</v>
      </c>
      <c r="AA303">
        <f t="shared" si="297"/>
        <v>1044.7798174199279</v>
      </c>
      <c r="AB303">
        <f t="shared" si="297"/>
        <v>437.37509040566169</v>
      </c>
      <c r="AC303">
        <f t="shared" si="297"/>
        <v>542.3983129681493</v>
      </c>
      <c r="AE303">
        <f t="shared" si="305"/>
        <v>612.9633972951616</v>
      </c>
      <c r="AF303">
        <f t="shared" si="298"/>
        <v>1703.759202781473</v>
      </c>
      <c r="AG303">
        <f t="shared" si="298"/>
        <v>2339.2653765929072</v>
      </c>
      <c r="AH303">
        <f t="shared" si="298"/>
        <v>1032.5888164062394</v>
      </c>
      <c r="AI303">
        <f t="shared" si="298"/>
        <v>1056.3778443521605</v>
      </c>
      <c r="AJ303">
        <f t="shared" si="298"/>
        <v>755.67341257342673</v>
      </c>
      <c r="AK303">
        <f t="shared" si="298"/>
        <v>306.74518927173278</v>
      </c>
      <c r="AL303">
        <f t="shared" si="298"/>
        <v>380.40134617124465</v>
      </c>
      <c r="AN303">
        <f t="shared" si="306"/>
        <v>425.12918998112644</v>
      </c>
      <c r="AO303">
        <f t="shared" si="299"/>
        <v>1181.6656149414339</v>
      </c>
      <c r="AP303">
        <f t="shared" si="299"/>
        <v>1622.4296574481405</v>
      </c>
      <c r="AQ303">
        <f t="shared" si="299"/>
        <v>716.16616757129145</v>
      </c>
      <c r="AR303">
        <f t="shared" si="299"/>
        <v>732.66537490686062</v>
      </c>
      <c r="AS303">
        <f t="shared" si="299"/>
        <v>629.96992959802083</v>
      </c>
      <c r="AT303">
        <f t="shared" si="299"/>
        <v>212.74734253488265</v>
      </c>
      <c r="AU303">
        <f t="shared" si="299"/>
        <v>263.83258262913546</v>
      </c>
      <c r="AW303">
        <f t="shared" si="307"/>
        <v>283.7242156520465</v>
      </c>
      <c r="AX303">
        <f t="shared" si="300"/>
        <v>788.62415864019044</v>
      </c>
      <c r="AY303">
        <f t="shared" si="300"/>
        <v>1082.7828172196978</v>
      </c>
      <c r="AZ303">
        <f t="shared" si="300"/>
        <v>477.95749847174113</v>
      </c>
      <c r="BA303">
        <f t="shared" si="300"/>
        <v>488.9687975556094</v>
      </c>
      <c r="BB303">
        <f t="shared" si="300"/>
        <v>716.04915823608326</v>
      </c>
      <c r="BC303">
        <f t="shared" si="300"/>
        <v>141.98407052558917</v>
      </c>
      <c r="BD303">
        <f t="shared" si="300"/>
        <v>176.07751792632362</v>
      </c>
      <c r="BF303">
        <f t="shared" si="308"/>
        <v>173.06785983906974</v>
      </c>
      <c r="BG303">
        <f t="shared" si="301"/>
        <v>481.04986400113165</v>
      </c>
      <c r="BH303">
        <f t="shared" si="301"/>
        <v>660.48259016618044</v>
      </c>
      <c r="BI303">
        <f t="shared" si="301"/>
        <v>291.54748446281582</v>
      </c>
      <c r="BJ303">
        <f t="shared" si="301"/>
        <v>298.26422509108181</v>
      </c>
      <c r="BK303">
        <f t="shared" si="301"/>
        <v>1007.8880614353909</v>
      </c>
      <c r="BL303">
        <f t="shared" si="301"/>
        <v>86.608325484769068</v>
      </c>
      <c r="BM303">
        <f t="shared" si="301"/>
        <v>107.40485835250719</v>
      </c>
    </row>
    <row r="304" spans="1:65" hidden="1" x14ac:dyDescent="0.4">
      <c r="A304" s="9">
        <v>11</v>
      </c>
      <c r="B304" s="16">
        <f t="shared" ref="B304:I304" si="325">V304+AE304+AN304+AW304+BF304+B174</f>
        <v>2920.2035087681597</v>
      </c>
      <c r="C304" s="16">
        <f t="shared" si="325"/>
        <v>8102.9353314993159</v>
      </c>
      <c r="D304" s="16">
        <f t="shared" si="325"/>
        <v>11136.083444143045</v>
      </c>
      <c r="E304" s="16">
        <f t="shared" si="325"/>
        <v>4970.1077682649602</v>
      </c>
      <c r="F304" s="16">
        <f t="shared" si="325"/>
        <v>5161.5415994297564</v>
      </c>
      <c r="G304" s="16">
        <f t="shared" si="325"/>
        <v>4559.6533171782075</v>
      </c>
      <c r="H304" s="16">
        <f t="shared" si="325"/>
        <v>1568.0439119213045</v>
      </c>
      <c r="I304" s="16">
        <f t="shared" si="325"/>
        <v>1968.5850672936024</v>
      </c>
      <c r="J304" s="16">
        <f t="shared" si="295"/>
        <v>40387.153948498344</v>
      </c>
      <c r="L304" s="9">
        <v>11</v>
      </c>
      <c r="M304" s="9">
        <f t="shared" ref="M304:T304" si="326">M109</f>
        <v>757.82364062206022</v>
      </c>
      <c r="N304" s="9">
        <f t="shared" si="326"/>
        <v>2102.5775658938651</v>
      </c>
      <c r="O304" s="9">
        <f t="shared" si="326"/>
        <v>2889.8655782352907</v>
      </c>
      <c r="P304" s="9">
        <f t="shared" si="326"/>
        <v>1290.5394813081743</v>
      </c>
      <c r="Q304" s="9">
        <f t="shared" si="326"/>
        <v>1341.2182006654816</v>
      </c>
      <c r="R304" s="9">
        <f t="shared" si="326"/>
        <v>939.32417041334691</v>
      </c>
      <c r="S304" s="9">
        <f t="shared" si="326"/>
        <v>406.60832972723296</v>
      </c>
      <c r="T304" s="9">
        <f t="shared" si="326"/>
        <v>509.14434331062211</v>
      </c>
      <c r="V304">
        <f t="shared" si="304"/>
        <v>1058.9160139884443</v>
      </c>
      <c r="W304">
        <f t="shared" si="297"/>
        <v>2943.3044644535871</v>
      </c>
      <c r="X304">
        <f t="shared" si="297"/>
        <v>4041.163924589353</v>
      </c>
      <c r="Y304">
        <f t="shared" si="297"/>
        <v>1783.8338119093617</v>
      </c>
      <c r="Z304">
        <f t="shared" si="297"/>
        <v>1824.930201612749</v>
      </c>
      <c r="AA304">
        <f t="shared" si="297"/>
        <v>1264.2260365764025</v>
      </c>
      <c r="AB304">
        <f t="shared" si="297"/>
        <v>529.913196394897</v>
      </c>
      <c r="AC304">
        <f t="shared" si="297"/>
        <v>657.15682042516028</v>
      </c>
      <c r="AE304">
        <f t="shared" si="305"/>
        <v>743.48108883172267</v>
      </c>
      <c r="AF304">
        <f t="shared" si="298"/>
        <v>2066.5389691793853</v>
      </c>
      <c r="AG304">
        <f t="shared" si="298"/>
        <v>2837.3628456939718</v>
      </c>
      <c r="AH304">
        <f t="shared" si="298"/>
        <v>1252.4569345002724</v>
      </c>
      <c r="AI304">
        <f t="shared" si="298"/>
        <v>1281.3113367003516</v>
      </c>
      <c r="AJ304">
        <f t="shared" si="298"/>
        <v>900.22661499667731</v>
      </c>
      <c r="AK304">
        <f t="shared" si="298"/>
        <v>372.06013983869724</v>
      </c>
      <c r="AL304">
        <f t="shared" si="298"/>
        <v>461.39982956969703</v>
      </c>
      <c r="AN304">
        <f t="shared" si="306"/>
        <v>519.04629363814399</v>
      </c>
      <c r="AO304">
        <f t="shared" si="299"/>
        <v>1442.7124088614535</v>
      </c>
      <c r="AP304">
        <f t="shared" si="299"/>
        <v>1980.8475170205238</v>
      </c>
      <c r="AQ304">
        <f t="shared" si="299"/>
        <v>874.37749198876543</v>
      </c>
      <c r="AR304">
        <f t="shared" si="299"/>
        <v>894.52160962951052</v>
      </c>
      <c r="AS304">
        <f t="shared" si="299"/>
        <v>692.82167108572378</v>
      </c>
      <c r="AT304">
        <f t="shared" si="299"/>
        <v>259.74626590330774</v>
      </c>
      <c r="AU304">
        <f t="shared" si="299"/>
        <v>322.11696440019006</v>
      </c>
      <c r="AW304">
        <f t="shared" si="307"/>
        <v>354.4267028165865</v>
      </c>
      <c r="AX304">
        <f t="shared" si="300"/>
        <v>985.14488679081217</v>
      </c>
      <c r="AY304">
        <f t="shared" si="300"/>
        <v>1352.6062373339191</v>
      </c>
      <c r="AZ304">
        <f t="shared" si="300"/>
        <v>597.06183302151635</v>
      </c>
      <c r="BA304">
        <f t="shared" si="300"/>
        <v>610.81708623123495</v>
      </c>
      <c r="BB304">
        <f t="shared" si="300"/>
        <v>673.00954391705204</v>
      </c>
      <c r="BC304">
        <f t="shared" si="300"/>
        <v>177.36570653023591</v>
      </c>
      <c r="BD304">
        <f t="shared" si="300"/>
        <v>219.95505027772953</v>
      </c>
      <c r="BF304">
        <f t="shared" si="308"/>
        <v>228.39603774555812</v>
      </c>
      <c r="BG304">
        <f t="shared" si="301"/>
        <v>634.83701132066096</v>
      </c>
      <c r="BH304">
        <f t="shared" si="301"/>
        <v>871.63270369293912</v>
      </c>
      <c r="BI304">
        <f t="shared" si="301"/>
        <v>384.75249146727845</v>
      </c>
      <c r="BJ304">
        <f t="shared" si="301"/>
        <v>393.61651132334561</v>
      </c>
      <c r="BK304">
        <f t="shared" si="301"/>
        <v>861.96860983573708</v>
      </c>
      <c r="BL304">
        <f t="shared" si="301"/>
        <v>114.29619800517912</v>
      </c>
      <c r="BM304">
        <f t="shared" si="301"/>
        <v>141.74118813941541</v>
      </c>
    </row>
    <row r="305" spans="1:65" hidden="1" x14ac:dyDescent="0.4">
      <c r="A305" s="9">
        <v>12</v>
      </c>
      <c r="B305" s="16">
        <f t="shared" ref="B305:I305" si="327">V305+AE305+AN305+AW305+BF305+B175</f>
        <v>3562.9592407800355</v>
      </c>
      <c r="C305" s="16">
        <f t="shared" si="327"/>
        <v>9886.435237841064</v>
      </c>
      <c r="D305" s="16">
        <f t="shared" si="327"/>
        <v>13587.179213445826</v>
      </c>
      <c r="E305" s="16">
        <f t="shared" si="327"/>
        <v>6064.1129845307041</v>
      </c>
      <c r="F305" s="16">
        <f t="shared" si="327"/>
        <v>6297.8136287077768</v>
      </c>
      <c r="G305" s="16">
        <f t="shared" si="327"/>
        <v>5059.6890859610958</v>
      </c>
      <c r="H305" s="16">
        <f t="shared" si="327"/>
        <v>1914.0807678411045</v>
      </c>
      <c r="I305" s="16">
        <f t="shared" si="327"/>
        <v>2403.9250301887546</v>
      </c>
      <c r="J305" s="16">
        <f t="shared" si="295"/>
        <v>48776.195189296363</v>
      </c>
      <c r="L305" s="9">
        <v>12</v>
      </c>
      <c r="M305" s="9">
        <f t="shared" ref="M305:T305" si="328">M110</f>
        <v>918.08366380697737</v>
      </c>
      <c r="N305" s="9">
        <f t="shared" si="328"/>
        <v>2547.2181278874768</v>
      </c>
      <c r="O305" s="9">
        <f t="shared" si="328"/>
        <v>3500.9971129933265</v>
      </c>
      <c r="P305" s="9">
        <f t="shared" si="328"/>
        <v>1563.4550728905763</v>
      </c>
      <c r="Q305" s="9">
        <f t="shared" si="328"/>
        <v>1624.8510255246354</v>
      </c>
      <c r="R305" s="9">
        <f t="shared" si="328"/>
        <v>1137.9668430080267</v>
      </c>
      <c r="S305" s="9">
        <f t="shared" si="328"/>
        <v>492.59543392442805</v>
      </c>
      <c r="T305" s="9">
        <f t="shared" si="328"/>
        <v>616.81515204450113</v>
      </c>
      <c r="V305">
        <f t="shared" si="304"/>
        <v>1282.8938487370806</v>
      </c>
      <c r="W305">
        <f t="shared" si="297"/>
        <v>3565.8608827584512</v>
      </c>
      <c r="X305">
        <f t="shared" si="297"/>
        <v>4895.9353453034637</v>
      </c>
      <c r="Y305">
        <f t="shared" si="297"/>
        <v>2161.1434658053181</v>
      </c>
      <c r="Z305">
        <f t="shared" si="297"/>
        <v>2210.9324054939307</v>
      </c>
      <c r="AA305">
        <f t="shared" si="297"/>
        <v>1530.8282255057361</v>
      </c>
      <c r="AB305">
        <f t="shared" si="297"/>
        <v>641.99839367717482</v>
      </c>
      <c r="AC305">
        <f t="shared" si="297"/>
        <v>796.15609872933396</v>
      </c>
      <c r="AE305">
        <f t="shared" si="305"/>
        <v>901.1985514100835</v>
      </c>
      <c r="AF305">
        <f t="shared" si="298"/>
        <v>2504.9217168164864</v>
      </c>
      <c r="AG305">
        <f t="shared" si="298"/>
        <v>3439.2633851416622</v>
      </c>
      <c r="AH305">
        <f t="shared" si="298"/>
        <v>1518.1453732048169</v>
      </c>
      <c r="AI305">
        <f t="shared" si="298"/>
        <v>1553.1207691565505</v>
      </c>
      <c r="AJ305">
        <f t="shared" si="298"/>
        <v>1082.22632578654</v>
      </c>
      <c r="AK305">
        <f t="shared" si="298"/>
        <v>450.98666811679709</v>
      </c>
      <c r="AL305">
        <f t="shared" si="298"/>
        <v>559.27832499742863</v>
      </c>
      <c r="AN305">
        <f t="shared" si="306"/>
        <v>631.26369123493328</v>
      </c>
      <c r="AO305">
        <f t="shared" si="299"/>
        <v>1754.625689020419</v>
      </c>
      <c r="AP305">
        <f t="shared" si="299"/>
        <v>2409.1051813572476</v>
      </c>
      <c r="AQ305">
        <f t="shared" si="299"/>
        <v>1063.4172132445187</v>
      </c>
      <c r="AR305">
        <f t="shared" si="299"/>
        <v>1087.9164731649312</v>
      </c>
      <c r="AS305">
        <f t="shared" si="299"/>
        <v>796.52414304120066</v>
      </c>
      <c r="AT305">
        <f t="shared" si="299"/>
        <v>315.90320287100252</v>
      </c>
      <c r="AU305">
        <f t="shared" si="299"/>
        <v>391.7583969849436</v>
      </c>
      <c r="AW305">
        <f t="shared" si="307"/>
        <v>436.73649822736519</v>
      </c>
      <c r="AX305">
        <f t="shared" si="300"/>
        <v>1213.9286478261329</v>
      </c>
      <c r="AY305">
        <f t="shared" si="300"/>
        <v>1666.7268771772215</v>
      </c>
      <c r="AZ305">
        <f t="shared" si="300"/>
        <v>735.71966250514095</v>
      </c>
      <c r="BA305">
        <f t="shared" si="300"/>
        <v>752.66934793037285</v>
      </c>
      <c r="BB305">
        <f t="shared" si="300"/>
        <v>682.91560750138785</v>
      </c>
      <c r="BC305">
        <f t="shared" si="300"/>
        <v>218.55598621677183</v>
      </c>
      <c r="BD305">
        <f t="shared" si="300"/>
        <v>271.03600733895985</v>
      </c>
      <c r="BF305">
        <f t="shared" si="308"/>
        <v>291.41137028107227</v>
      </c>
      <c r="BG305">
        <f t="shared" si="301"/>
        <v>809.99094905573656</v>
      </c>
      <c r="BH305">
        <f t="shared" si="301"/>
        <v>1112.1194705134292</v>
      </c>
      <c r="BI305">
        <f t="shared" si="301"/>
        <v>490.9071622443974</v>
      </c>
      <c r="BJ305">
        <f t="shared" si="301"/>
        <v>502.21679877729025</v>
      </c>
      <c r="BK305">
        <f t="shared" si="301"/>
        <v>767.48907687639462</v>
      </c>
      <c r="BL305">
        <f t="shared" si="301"/>
        <v>145.83095226770752</v>
      </c>
      <c r="BM305">
        <f t="shared" si="301"/>
        <v>180.84811920857248</v>
      </c>
    </row>
    <row r="306" spans="1:65" hidden="1" x14ac:dyDescent="0.4">
      <c r="A306" s="9">
        <v>13</v>
      </c>
      <c r="B306" s="16">
        <f t="shared" ref="B306:I306" si="329">V306+AE306+AN306+AW306+BF306+B176</f>
        <v>4334.2528645156845</v>
      </c>
      <c r="C306" s="16">
        <f t="shared" si="329"/>
        <v>12026.589684592251</v>
      </c>
      <c r="D306" s="16">
        <f t="shared" si="329"/>
        <v>16528.44022124308</v>
      </c>
      <c r="E306" s="16">
        <f t="shared" si="329"/>
        <v>7376.926708179215</v>
      </c>
      <c r="F306" s="16">
        <f t="shared" si="329"/>
        <v>7661.388833464508</v>
      </c>
      <c r="G306" s="16">
        <f t="shared" si="329"/>
        <v>5804.3465136350105</v>
      </c>
      <c r="H306" s="16">
        <f t="shared" si="329"/>
        <v>2329.381567761237</v>
      </c>
      <c r="I306" s="16">
        <f t="shared" si="329"/>
        <v>2926.4827716272835</v>
      </c>
      <c r="J306" s="16">
        <f t="shared" si="295"/>
        <v>58987.809165018269</v>
      </c>
      <c r="L306" s="9">
        <v>13</v>
      </c>
      <c r="M306" s="9">
        <f t="shared" ref="M306:T306" si="330">M111</f>
        <v>1112.2345207618046</v>
      </c>
      <c r="N306" s="9">
        <f t="shared" si="330"/>
        <v>3085.8886236999365</v>
      </c>
      <c r="O306" s="9">
        <f t="shared" si="330"/>
        <v>4241.3670993902724</v>
      </c>
      <c r="P306" s="9">
        <f t="shared" si="330"/>
        <v>1894.0852258696366</v>
      </c>
      <c r="Q306" s="9">
        <f t="shared" si="330"/>
        <v>1968.4648283467091</v>
      </c>
      <c r="R306" s="9">
        <f t="shared" si="330"/>
        <v>1378.6172831215526</v>
      </c>
      <c r="S306" s="9">
        <f t="shared" si="330"/>
        <v>596.76657801372096</v>
      </c>
      <c r="T306" s="9">
        <f t="shared" si="330"/>
        <v>747.25554116500712</v>
      </c>
      <c r="V306">
        <f t="shared" si="304"/>
        <v>1554.2148837620753</v>
      </c>
      <c r="W306">
        <f t="shared" si="297"/>
        <v>4320.0098456033465</v>
      </c>
      <c r="X306">
        <f t="shared" si="297"/>
        <v>5931.3836379356871</v>
      </c>
      <c r="Y306">
        <f t="shared" si="297"/>
        <v>2618.2067548350669</v>
      </c>
      <c r="Z306">
        <f t="shared" si="297"/>
        <v>2678.5256278166098</v>
      </c>
      <c r="AA306">
        <f t="shared" si="297"/>
        <v>1854.1842512563865</v>
      </c>
      <c r="AB306">
        <f t="shared" si="297"/>
        <v>777.77554221393859</v>
      </c>
      <c r="AC306">
        <f t="shared" si="297"/>
        <v>964.53627839997114</v>
      </c>
      <c r="AE306">
        <f t="shared" si="305"/>
        <v>1092.046200073582</v>
      </c>
      <c r="AF306">
        <f t="shared" si="298"/>
        <v>3035.3912997874686</v>
      </c>
      <c r="AG306">
        <f t="shared" si="298"/>
        <v>4167.5993652225625</v>
      </c>
      <c r="AH306">
        <f t="shared" si="298"/>
        <v>1839.6444195050676</v>
      </c>
      <c r="AI306">
        <f t="shared" si="298"/>
        <v>1882.0265873252406</v>
      </c>
      <c r="AJ306">
        <f t="shared" si="298"/>
        <v>1306.5272756461382</v>
      </c>
      <c r="AK306">
        <f t="shared" si="298"/>
        <v>546.49253089698595</v>
      </c>
      <c r="AL306">
        <f t="shared" si="298"/>
        <v>677.71721186338129</v>
      </c>
      <c r="AN306">
        <f t="shared" si="306"/>
        <v>766.23112132250833</v>
      </c>
      <c r="AO306">
        <f t="shared" si="299"/>
        <v>2129.7737029184527</v>
      </c>
      <c r="AP306">
        <f t="shared" si="299"/>
        <v>2924.1842832494553</v>
      </c>
      <c r="AQ306">
        <f t="shared" si="299"/>
        <v>1290.7812932246677</v>
      </c>
      <c r="AR306">
        <f t="shared" si="299"/>
        <v>1320.5186211607408</v>
      </c>
      <c r="AS306">
        <f t="shared" si="299"/>
        <v>939.3752344138702</v>
      </c>
      <c r="AT306">
        <f t="shared" si="299"/>
        <v>383.44493549389972</v>
      </c>
      <c r="AU306">
        <f t="shared" si="299"/>
        <v>475.51836099118611</v>
      </c>
      <c r="AW306">
        <f t="shared" si="307"/>
        <v>534.00009473114915</v>
      </c>
      <c r="AX306">
        <f t="shared" si="300"/>
        <v>1484.2771684232757</v>
      </c>
      <c r="AY306">
        <f t="shared" si="300"/>
        <v>2037.9160292672345</v>
      </c>
      <c r="AZ306">
        <f t="shared" si="300"/>
        <v>899.56843787482967</v>
      </c>
      <c r="BA306">
        <f t="shared" si="300"/>
        <v>920.29291054765201</v>
      </c>
      <c r="BB306">
        <f t="shared" si="300"/>
        <v>739.71987527129431</v>
      </c>
      <c r="BC306">
        <f t="shared" si="300"/>
        <v>267.22959454388717</v>
      </c>
      <c r="BD306">
        <f t="shared" si="300"/>
        <v>331.39720216195172</v>
      </c>
      <c r="BF306">
        <f t="shared" si="308"/>
        <v>364.07393425421867</v>
      </c>
      <c r="BG306">
        <f t="shared" si="301"/>
        <v>1011.9597984409347</v>
      </c>
      <c r="BH306">
        <f t="shared" si="301"/>
        <v>1389.4231738453254</v>
      </c>
      <c r="BI306">
        <f t="shared" si="301"/>
        <v>613.3134123747692</v>
      </c>
      <c r="BJ306">
        <f t="shared" si="301"/>
        <v>627.44307335383155</v>
      </c>
      <c r="BK306">
        <f t="shared" si="301"/>
        <v>725.20234218889129</v>
      </c>
      <c r="BL306">
        <f t="shared" si="301"/>
        <v>182.19346924223967</v>
      </c>
      <c r="BM306">
        <f t="shared" si="301"/>
        <v>225.94206327376617</v>
      </c>
    </row>
    <row r="307" spans="1:65" hidden="1" x14ac:dyDescent="0.4">
      <c r="A307" s="9">
        <v>14</v>
      </c>
      <c r="B307" s="16">
        <f t="shared" ref="B307:I307" si="331">V307+AE307+AN307+AW307+BF307+B177</f>
        <v>5263.1115206179466</v>
      </c>
      <c r="C307" s="16">
        <f t="shared" si="331"/>
        <v>14603.944709497955</v>
      </c>
      <c r="D307" s="16">
        <f t="shared" si="331"/>
        <v>20070.561421646591</v>
      </c>
      <c r="E307" s="16">
        <f t="shared" si="331"/>
        <v>8957.9452253064574</v>
      </c>
      <c r="F307" s="16">
        <f t="shared" si="331"/>
        <v>9303.5556655819855</v>
      </c>
      <c r="G307" s="16">
        <f t="shared" si="331"/>
        <v>6809.2178164121815</v>
      </c>
      <c r="H307" s="16">
        <f t="shared" si="331"/>
        <v>2829.5277384492556</v>
      </c>
      <c r="I307" s="16">
        <f t="shared" si="331"/>
        <v>3555.8433717659755</v>
      </c>
      <c r="J307" s="16">
        <f t="shared" si="295"/>
        <v>71393.70746927835</v>
      </c>
      <c r="L307" s="9">
        <v>14</v>
      </c>
      <c r="M307" s="9">
        <f t="shared" ref="M307:T307" si="332">M112</f>
        <v>1347.4432428571433</v>
      </c>
      <c r="N307" s="9">
        <f t="shared" si="332"/>
        <v>3738.4739428571438</v>
      </c>
      <c r="O307" s="9">
        <f t="shared" si="332"/>
        <v>5138.3061142857168</v>
      </c>
      <c r="P307" s="9">
        <f t="shared" si="332"/>
        <v>2294.6350714285727</v>
      </c>
      <c r="Q307" s="9">
        <f t="shared" si="332"/>
        <v>2384.7440285714301</v>
      </c>
      <c r="R307" s="9">
        <f t="shared" si="332"/>
        <v>1670.1590428571437</v>
      </c>
      <c r="S307" s="9">
        <f t="shared" si="332"/>
        <v>722.96721428571459</v>
      </c>
      <c r="T307" s="9">
        <f t="shared" si="332"/>
        <v>905.28068571428605</v>
      </c>
      <c r="V307">
        <f t="shared" si="304"/>
        <v>1882.9021247676314</v>
      </c>
      <c r="W307">
        <f t="shared" si="297"/>
        <v>5233.6107460342873</v>
      </c>
      <c r="X307">
        <f t="shared" si="297"/>
        <v>7185.7598144007607</v>
      </c>
      <c r="Y307">
        <f t="shared" si="297"/>
        <v>3171.9082819661039</v>
      </c>
      <c r="Z307">
        <f t="shared" si="297"/>
        <v>3244.9834630669452</v>
      </c>
      <c r="AA307">
        <f t="shared" si="297"/>
        <v>2246.1088786295018</v>
      </c>
      <c r="AB307">
        <f t="shared" si="297"/>
        <v>942.26045338213885</v>
      </c>
      <c r="AC307">
        <f t="shared" si="297"/>
        <v>1168.5175756512629</v>
      </c>
      <c r="AE307">
        <f t="shared" si="305"/>
        <v>1323.1305419178286</v>
      </c>
      <c r="AF307">
        <f t="shared" si="298"/>
        <v>3677.7005726954076</v>
      </c>
      <c r="AG307">
        <f t="shared" si="298"/>
        <v>5049.4915015791248</v>
      </c>
      <c r="AH307">
        <f t="shared" si="298"/>
        <v>2228.925587170067</v>
      </c>
      <c r="AI307">
        <f t="shared" si="298"/>
        <v>2280.276107570925</v>
      </c>
      <c r="AJ307">
        <f t="shared" si="298"/>
        <v>1580.3557634512622</v>
      </c>
      <c r="AK307">
        <f t="shared" si="298"/>
        <v>662.13403655546222</v>
      </c>
      <c r="AL307">
        <f t="shared" si="298"/>
        <v>821.12674513167622</v>
      </c>
      <c r="AN307">
        <f t="shared" si="306"/>
        <v>929.13866069804499</v>
      </c>
      <c r="AO307">
        <f t="shared" si="299"/>
        <v>2582.5825013529607</v>
      </c>
      <c r="AP307">
        <f t="shared" si="299"/>
        <v>3545.8918242360087</v>
      </c>
      <c r="AQ307">
        <f t="shared" si="299"/>
        <v>1565.2128563648675</v>
      </c>
      <c r="AR307">
        <f t="shared" si="299"/>
        <v>1601.2726042429908</v>
      </c>
      <c r="AS307">
        <f t="shared" si="299"/>
        <v>1122.9512550300042</v>
      </c>
      <c r="AT307">
        <f t="shared" si="299"/>
        <v>464.96873319544284</v>
      </c>
      <c r="AU307">
        <f t="shared" si="299"/>
        <v>576.61778642728382</v>
      </c>
      <c r="AW307">
        <f t="shared" si="307"/>
        <v>650.1156080268288</v>
      </c>
      <c r="AX307">
        <f t="shared" si="300"/>
        <v>1807.0254356708642</v>
      </c>
      <c r="AY307">
        <f t="shared" si="300"/>
        <v>2481.0501562583449</v>
      </c>
      <c r="AZ307">
        <f t="shared" si="300"/>
        <v>1095.1748655497488</v>
      </c>
      <c r="BA307">
        <f t="shared" si="300"/>
        <v>1120.4057658541965</v>
      </c>
      <c r="BB307">
        <f t="shared" si="300"/>
        <v>839.54755484258226</v>
      </c>
      <c r="BC307">
        <f t="shared" si="300"/>
        <v>325.33726501889345</v>
      </c>
      <c r="BD307">
        <f t="shared" si="300"/>
        <v>403.45778157656889</v>
      </c>
      <c r="BF307">
        <f t="shared" si="308"/>
        <v>449.03701449268391</v>
      </c>
      <c r="BG307">
        <f t="shared" si="301"/>
        <v>1248.1184834321052</v>
      </c>
      <c r="BH307">
        <f t="shared" si="301"/>
        <v>1713.6696015562802</v>
      </c>
      <c r="BI307">
        <f t="shared" si="301"/>
        <v>756.44092512479961</v>
      </c>
      <c r="BJ307">
        <f t="shared" si="301"/>
        <v>773.86799195074173</v>
      </c>
      <c r="BK307">
        <f t="shared" si="301"/>
        <v>732.46110873009297</v>
      </c>
      <c r="BL307">
        <f t="shared" si="301"/>
        <v>224.71153189306347</v>
      </c>
      <c r="BM307">
        <f t="shared" si="301"/>
        <v>278.66963271785897</v>
      </c>
    </row>
    <row r="308" spans="1:65" hidden="1" x14ac:dyDescent="0.4">
      <c r="A308" s="9">
        <v>15</v>
      </c>
      <c r="B308" s="16">
        <f t="shared" ref="B308:I308" si="333">V308+AE308+AN308+AW308+BF308+B178</f>
        <v>6384.3937018017159</v>
      </c>
      <c r="C308" s="16">
        <f t="shared" si="333"/>
        <v>17715.226541663942</v>
      </c>
      <c r="D308" s="16">
        <f t="shared" si="333"/>
        <v>24346.474716822067</v>
      </c>
      <c r="E308" s="16">
        <f t="shared" si="333"/>
        <v>10866.491962300499</v>
      </c>
      <c r="F308" s="16">
        <f t="shared" si="333"/>
        <v>11285.916360017463</v>
      </c>
      <c r="G308" s="16">
        <f t="shared" si="333"/>
        <v>8100.0319353767973</v>
      </c>
      <c r="H308" s="16">
        <f t="shared" si="333"/>
        <v>3433.2454484399477</v>
      </c>
      <c r="I308" s="16">
        <f t="shared" si="333"/>
        <v>4315.5486575468794</v>
      </c>
      <c r="J308" s="16">
        <f t="shared" si="295"/>
        <v>86447.329323969316</v>
      </c>
      <c r="L308" s="9">
        <v>15</v>
      </c>
      <c r="M308" s="9">
        <f t="shared" ref="M308:T308" si="334">M113</f>
        <v>1632.3925025073045</v>
      </c>
      <c r="N308" s="9">
        <f t="shared" si="334"/>
        <v>4529.0641127107792</v>
      </c>
      <c r="O308" s="9">
        <f t="shared" si="334"/>
        <v>6224.9244419096594</v>
      </c>
      <c r="P308" s="9">
        <f t="shared" si="334"/>
        <v>2779.8908090909777</v>
      </c>
      <c r="Q308" s="9">
        <f t="shared" si="334"/>
        <v>2889.0554710004867</v>
      </c>
      <c r="R308" s="9">
        <f t="shared" si="334"/>
        <v>2023.3543149274058</v>
      </c>
      <c r="S308" s="9">
        <f t="shared" si="334"/>
        <v>875.85600834373258</v>
      </c>
      <c r="T308" s="9">
        <f t="shared" si="334"/>
        <v>1096.7240452304129</v>
      </c>
      <c r="V308">
        <f t="shared" si="304"/>
        <v>2281.0926088648157</v>
      </c>
      <c r="W308">
        <f t="shared" si="297"/>
        <v>6340.3990220296764</v>
      </c>
      <c r="X308">
        <f t="shared" si="297"/>
        <v>8705.3827100706276</v>
      </c>
      <c r="Y308">
        <f t="shared" si="297"/>
        <v>3842.6939153212224</v>
      </c>
      <c r="Z308">
        <f t="shared" si="297"/>
        <v>3931.2228161642006</v>
      </c>
      <c r="AA308">
        <f t="shared" si="297"/>
        <v>2721.0089874523628</v>
      </c>
      <c r="AB308">
        <f t="shared" si="297"/>
        <v>1141.5268630072119</v>
      </c>
      <c r="AC308">
        <f t="shared" si="297"/>
        <v>1415.6321616959658</v>
      </c>
      <c r="AE308">
        <f t="shared" si="305"/>
        <v>1603.0163333427299</v>
      </c>
      <c r="AF308">
        <f t="shared" si="298"/>
        <v>4455.6556593648475</v>
      </c>
      <c r="AG308">
        <f t="shared" si="298"/>
        <v>6117.6256579899427</v>
      </c>
      <c r="AH308">
        <f t="shared" si="298"/>
        <v>2700.4169345680853</v>
      </c>
      <c r="AI308">
        <f t="shared" si="298"/>
        <v>2762.6297853189349</v>
      </c>
      <c r="AJ308">
        <f t="shared" si="298"/>
        <v>1913.2323210403817</v>
      </c>
      <c r="AK308">
        <f t="shared" si="298"/>
        <v>802.19724496880065</v>
      </c>
      <c r="AL308">
        <f t="shared" si="298"/>
        <v>994.82216039146942</v>
      </c>
      <c r="AN308">
        <f t="shared" si="306"/>
        <v>1126.1346013079369</v>
      </c>
      <c r="AO308">
        <f t="shared" si="299"/>
        <v>3130.1415370241839</v>
      </c>
      <c r="AP308">
        <f t="shared" si="299"/>
        <v>4297.6916629075668</v>
      </c>
      <c r="AQ308">
        <f t="shared" si="299"/>
        <v>1897.0692217674673</v>
      </c>
      <c r="AR308">
        <f t="shared" si="299"/>
        <v>1940.7743559069579</v>
      </c>
      <c r="AS308">
        <f t="shared" si="299"/>
        <v>1351.6535092406332</v>
      </c>
      <c r="AT308">
        <f t="shared" si="299"/>
        <v>563.55138487545253</v>
      </c>
      <c r="AU308">
        <f t="shared" si="299"/>
        <v>698.87226577948002</v>
      </c>
      <c r="AW308">
        <f t="shared" si="307"/>
        <v>789.62713436243689</v>
      </c>
      <c r="AX308">
        <f t="shared" si="300"/>
        <v>2194.803968511912</v>
      </c>
      <c r="AY308">
        <f t="shared" si="300"/>
        <v>3013.4709902471768</v>
      </c>
      <c r="AZ308">
        <f t="shared" si="300"/>
        <v>1330.1938609573081</v>
      </c>
      <c r="BA308">
        <f t="shared" si="300"/>
        <v>1360.8391850485937</v>
      </c>
      <c r="BB308">
        <f t="shared" si="300"/>
        <v>981.24940493629322</v>
      </c>
      <c r="BC308">
        <f t="shared" si="300"/>
        <v>395.15299910716817</v>
      </c>
      <c r="BD308">
        <f t="shared" si="300"/>
        <v>490.03778400192635</v>
      </c>
      <c r="BF308">
        <f t="shared" si="308"/>
        <v>549.57631125975638</v>
      </c>
      <c r="BG308">
        <f t="shared" si="301"/>
        <v>1527.5719595514845</v>
      </c>
      <c r="BH308">
        <f t="shared" si="301"/>
        <v>2097.3598789073126</v>
      </c>
      <c r="BI308">
        <f t="shared" si="301"/>
        <v>925.80789533727432</v>
      </c>
      <c r="BJ308">
        <f t="shared" si="301"/>
        <v>947.13687890246911</v>
      </c>
      <c r="BK308">
        <f t="shared" si="301"/>
        <v>786.00433178633773</v>
      </c>
      <c r="BL308">
        <f t="shared" si="301"/>
        <v>275.02439845597848</v>
      </c>
      <c r="BM308">
        <f t="shared" si="301"/>
        <v>341.0637071472139</v>
      </c>
    </row>
    <row r="309" spans="1:65" hidden="1" x14ac:dyDescent="0.4">
      <c r="A309" s="9">
        <v>16</v>
      </c>
      <c r="B309" s="16">
        <f t="shared" ref="B309:I309" si="335">V309+AE309+AN309+AW309+BF309+B179</f>
        <v>7739.9917015839865</v>
      </c>
      <c r="C309" s="16">
        <f t="shared" si="335"/>
        <v>21476.677938349472</v>
      </c>
      <c r="D309" s="16">
        <f t="shared" si="335"/>
        <v>29515.93435483042</v>
      </c>
      <c r="E309" s="16">
        <f t="shared" si="335"/>
        <v>13173.864726423417</v>
      </c>
      <c r="F309" s="16">
        <f t="shared" si="335"/>
        <v>13682.51403045137</v>
      </c>
      <c r="G309" s="16">
        <f t="shared" si="335"/>
        <v>9714.8287079794027</v>
      </c>
      <c r="H309" s="16">
        <f t="shared" si="335"/>
        <v>4163.0541691227972</v>
      </c>
      <c r="I309" s="16">
        <f t="shared" si="335"/>
        <v>5233.9141466905285</v>
      </c>
      <c r="J309" s="16">
        <f t="shared" si="295"/>
        <v>104700.77977543139</v>
      </c>
      <c r="L309" s="9">
        <v>16</v>
      </c>
      <c r="M309" s="9">
        <f t="shared" ref="M309:T309" si="336">M114</f>
        <v>1977.6011318976005</v>
      </c>
      <c r="N309" s="9">
        <f t="shared" si="336"/>
        <v>5486.8435759025178</v>
      </c>
      <c r="O309" s="9">
        <f t="shared" si="336"/>
        <v>7541.3343319018923</v>
      </c>
      <c r="P309" s="9">
        <f t="shared" si="336"/>
        <v>3367.7655356576561</v>
      </c>
      <c r="Q309" s="9">
        <f t="shared" si="336"/>
        <v>3500.0156891127058</v>
      </c>
      <c r="R309" s="9">
        <f t="shared" si="336"/>
        <v>2451.2412163645222</v>
      </c>
      <c r="S309" s="9">
        <f t="shared" si="336"/>
        <v>1061.0768126044668</v>
      </c>
      <c r="T309" s="9">
        <f t="shared" si="336"/>
        <v>1328.6527044786367</v>
      </c>
      <c r="V309">
        <f t="shared" si="304"/>
        <v>2763.4872543501951</v>
      </c>
      <c r="W309">
        <f t="shared" si="297"/>
        <v>7681.2365340980468</v>
      </c>
      <c r="X309">
        <f t="shared" si="297"/>
        <v>10546.355755145247</v>
      </c>
      <c r="Y309">
        <f t="shared" si="297"/>
        <v>4655.3285982737452</v>
      </c>
      <c r="Z309">
        <f t="shared" si="297"/>
        <v>4762.5791711660713</v>
      </c>
      <c r="AA309">
        <f t="shared" si="297"/>
        <v>3296.3849380825591</v>
      </c>
      <c r="AB309">
        <f t="shared" si="297"/>
        <v>1382.9315496264192</v>
      </c>
      <c r="AC309">
        <f t="shared" si="297"/>
        <v>1715.0033367745909</v>
      </c>
      <c r="AE309">
        <f t="shared" si="305"/>
        <v>1942.0544711037728</v>
      </c>
      <c r="AF309">
        <f t="shared" si="298"/>
        <v>5398.0273406972619</v>
      </c>
      <c r="AG309">
        <f t="shared" si="298"/>
        <v>7411.5041840302856</v>
      </c>
      <c r="AH309">
        <f t="shared" si="298"/>
        <v>3271.5554249446541</v>
      </c>
      <c r="AI309">
        <f t="shared" si="298"/>
        <v>3346.9263007415675</v>
      </c>
      <c r="AJ309">
        <f t="shared" si="298"/>
        <v>2317.1206542463719</v>
      </c>
      <c r="AK309">
        <f t="shared" si="298"/>
        <v>971.86205398800644</v>
      </c>
      <c r="AL309">
        <f t="shared" si="298"/>
        <v>1205.2271610437176</v>
      </c>
      <c r="AN309">
        <f t="shared" si="306"/>
        <v>1364.5754673253334</v>
      </c>
      <c r="AO309">
        <f t="shared" si="299"/>
        <v>3792.8985981945157</v>
      </c>
      <c r="AP309">
        <f t="shared" si="299"/>
        <v>5207.6586604487547</v>
      </c>
      <c r="AQ309">
        <f t="shared" si="299"/>
        <v>2298.7430781677758</v>
      </c>
      <c r="AR309">
        <f t="shared" si="299"/>
        <v>2351.7020706129465</v>
      </c>
      <c r="AS309">
        <f t="shared" si="299"/>
        <v>1632.4429151405075</v>
      </c>
      <c r="AT309">
        <f t="shared" si="299"/>
        <v>682.87431492212659</v>
      </c>
      <c r="AU309">
        <f t="shared" si="299"/>
        <v>846.84721308547455</v>
      </c>
      <c r="AW309">
        <f t="shared" si="307"/>
        <v>957.8808678351869</v>
      </c>
      <c r="AX309">
        <f t="shared" si="300"/>
        <v>2662.4727527680479</v>
      </c>
      <c r="AY309">
        <f t="shared" si="300"/>
        <v>3655.5813265773722</v>
      </c>
      <c r="AZ309">
        <f t="shared" si="300"/>
        <v>1613.6315413623879</v>
      </c>
      <c r="BA309">
        <f t="shared" si="300"/>
        <v>1650.8067704777757</v>
      </c>
      <c r="BB309">
        <f t="shared" si="300"/>
        <v>1166.4514570884633</v>
      </c>
      <c r="BC309">
        <f t="shared" si="300"/>
        <v>479.35219199131041</v>
      </c>
      <c r="BD309">
        <f t="shared" si="300"/>
        <v>594.45502489070316</v>
      </c>
      <c r="BF309">
        <f t="shared" si="308"/>
        <v>669.60172281109658</v>
      </c>
      <c r="BG309">
        <f t="shared" si="301"/>
        <v>1861.1879640316979</v>
      </c>
      <c r="BH309">
        <f t="shared" si="301"/>
        <v>2555.4154345772449</v>
      </c>
      <c r="BI309">
        <f t="shared" si="301"/>
        <v>1128.0008781472911</v>
      </c>
      <c r="BJ309">
        <f t="shared" si="301"/>
        <v>1153.9880319755314</v>
      </c>
      <c r="BK309">
        <f t="shared" si="301"/>
        <v>883.62686836131547</v>
      </c>
      <c r="BL309">
        <f t="shared" si="301"/>
        <v>335.08869878157333</v>
      </c>
      <c r="BM309">
        <f t="shared" si="301"/>
        <v>415.55074557457016</v>
      </c>
    </row>
    <row r="310" spans="1:65" hidden="1" x14ac:dyDescent="0.4">
      <c r="A310" s="9">
        <v>17</v>
      </c>
      <c r="B310" s="16">
        <f t="shared" ref="B310:I310" si="337">V310+AE310+AN310+AW310+BF310+B180</f>
        <v>9380.3483392535036</v>
      </c>
      <c r="C310" s="16">
        <f t="shared" si="337"/>
        <v>26028.26675428548</v>
      </c>
      <c r="D310" s="16">
        <f t="shared" si="337"/>
        <v>35771.300911895632</v>
      </c>
      <c r="E310" s="16">
        <f t="shared" si="337"/>
        <v>15965.91717060237</v>
      </c>
      <c r="F310" s="16">
        <f t="shared" si="337"/>
        <v>16582.513581572122</v>
      </c>
      <c r="G310" s="16">
        <f t="shared" si="337"/>
        <v>11705.692081466055</v>
      </c>
      <c r="H310" s="16">
        <f t="shared" si="337"/>
        <v>5046.0824622868904</v>
      </c>
      <c r="I310" s="16">
        <f t="shared" si="337"/>
        <v>6345.0558212728029</v>
      </c>
      <c r="J310" s="16">
        <f t="shared" si="295"/>
        <v>126825.17712263486</v>
      </c>
      <c r="L310" s="9">
        <v>17</v>
      </c>
      <c r="M310" s="9">
        <f t="shared" ref="M310:T310" si="338">M115</f>
        <v>2395.812423100228</v>
      </c>
      <c r="N310" s="9">
        <f t="shared" si="338"/>
        <v>6647.1685269219388</v>
      </c>
      <c r="O310" s="9">
        <f t="shared" si="338"/>
        <v>9136.1307331909175</v>
      </c>
      <c r="P310" s="9">
        <f t="shared" si="338"/>
        <v>4079.9605027912135</v>
      </c>
      <c r="Q310" s="9">
        <f t="shared" si="338"/>
        <v>4240.1781298414626</v>
      </c>
      <c r="R310" s="9">
        <f t="shared" si="338"/>
        <v>2969.6150874197233</v>
      </c>
      <c r="S310" s="9">
        <f t="shared" si="338"/>
        <v>1285.4670077287383</v>
      </c>
      <c r="T310" s="9">
        <f t="shared" si="338"/>
        <v>1609.6282531559852</v>
      </c>
      <c r="V310">
        <f t="shared" si="304"/>
        <v>3347.8944485190113</v>
      </c>
      <c r="W310">
        <f t="shared" ref="W310:W353" si="339">IF(W309+N309*(1-C$65)-W309/2&lt;0,0,W309+N309*(1-C$65)-W309/2)</f>
        <v>9305.6224919391207</v>
      </c>
      <c r="X310">
        <f t="shared" ref="X310:X353" si="340">IF(X309+O309*(1-D$65)-X309/2&lt;0,0,X309+O309*(1-D$65)-X309/2)</f>
        <v>12776.641480497659</v>
      </c>
      <c r="Y310">
        <f t="shared" ref="Y310:Y353" si="341">IF(Y309+P309*(1-E$65)-Y309/2&lt;0,0,Y309+P309*(1-E$65)-Y309/2)</f>
        <v>5639.8120692100811</v>
      </c>
      <c r="Z310">
        <f t="shared" ref="Z310:Z353" si="342">IF(Z309+Q309*(1-F$65)-Z309/2&lt;0,0,Z309+Q309*(1-F$65)-Z309/2)</f>
        <v>5769.7434076019899</v>
      </c>
      <c r="AA310">
        <f t="shared" ref="AA310:AA353" si="343">IF(AA309+R309*(1-G$65)-AA309/2&lt;0,0,AA309+R309*(1-G$65)-AA309/2)</f>
        <v>3993.4613624583344</v>
      </c>
      <c r="AB310">
        <f t="shared" ref="AB310:AB353" si="344">IF(AB309+S309*(1-H$65)-AB309/2&lt;0,0,AB309+S309*(1-H$65)-AB309/2)</f>
        <v>1675.3863620640277</v>
      </c>
      <c r="AC310">
        <f t="shared" ref="AC310:AC353" si="345">IF(AC309+T309*(1-I$65)-AC309/2&lt;0,0,AC309+T309*(1-I$65)-AC309/2)</f>
        <v>2077.6828774371606</v>
      </c>
      <c r="AE310">
        <f t="shared" si="305"/>
        <v>2352.770862726984</v>
      </c>
      <c r="AF310">
        <f t="shared" ref="AF310:AF353" si="346">IF(AF309+W309/2-AF309/2&lt;0,0,AF309+W309/2-AF309/2)</f>
        <v>6539.6319373976548</v>
      </c>
      <c r="AG310">
        <f t="shared" ref="AG310:AG353" si="347">IF(AG309+X309/2-AG309/2&lt;0,0,AG309+X309/2-AG309/2)</f>
        <v>8978.9299695877671</v>
      </c>
      <c r="AH310">
        <f t="shared" ref="AH310:AH353" si="348">IF(AH309+Y309/2-AH309/2&lt;0,0,AH309+Y309/2-AH309/2)</f>
        <v>3963.4420116091997</v>
      </c>
      <c r="AI310">
        <f t="shared" ref="AI310:AI353" si="349">IF(AI309+Z309/2-AI309/2&lt;0,0,AI309+Z309/2-AI309/2)</f>
        <v>4054.7527359538194</v>
      </c>
      <c r="AJ310">
        <f t="shared" ref="AJ310:AJ353" si="350">IF(AJ309+AA309/2-AJ309/2&lt;0,0,AJ309+AA309/2-AJ309/2)</f>
        <v>2806.7527961644655</v>
      </c>
      <c r="AK310">
        <f t="shared" ref="AK310:AK353" si="351">IF(AK309+AB309/2-AK309/2&lt;0,0,AK309+AB309/2-AK309/2)</f>
        <v>1177.3968018072128</v>
      </c>
      <c r="AL310">
        <f t="shared" ref="AL310:AL353" si="352">IF(AL309+AC309/2-AL309/2&lt;0,0,AL309+AC309/2-AL309/2)</f>
        <v>1460.1152489091542</v>
      </c>
      <c r="AN310">
        <f t="shared" si="306"/>
        <v>1653.314969214553</v>
      </c>
      <c r="AO310">
        <f t="shared" ref="AO310:AO353" si="353">IF(AO309+AF309/2-AO309/2&lt;0,0,AO309+AF309/2-AO309/2)</f>
        <v>4595.462969445889</v>
      </c>
      <c r="AP310">
        <f t="shared" ref="AP310:AP353" si="354">IF(AP309+AG309/2-AP309/2&lt;0,0,AP309+AG309/2-AP309/2)</f>
        <v>6309.5814222395193</v>
      </c>
      <c r="AQ310">
        <f t="shared" ref="AQ310:AQ353" si="355">IF(AQ309+AH309/2-AQ309/2&lt;0,0,AQ309+AH309/2-AQ309/2)</f>
        <v>2785.1492515562149</v>
      </c>
      <c r="AR310">
        <f t="shared" ref="AR310:AR353" si="356">IF(AR309+AI309/2-AR309/2&lt;0,0,AR309+AI309/2-AR309/2)</f>
        <v>2849.3141856772572</v>
      </c>
      <c r="AS310">
        <f t="shared" ref="AS310:AS353" si="357">IF(AS309+AJ309/2-AS309/2&lt;0,0,AS309+AJ309/2-AS309/2)</f>
        <v>1974.7817846934395</v>
      </c>
      <c r="AT310">
        <f t="shared" ref="AT310:AT353" si="358">IF(AT309+AK309/2-AT309/2&lt;0,0,AT309+AK309/2-AT309/2)</f>
        <v>827.3681844550664</v>
      </c>
      <c r="AU310">
        <f t="shared" ref="AU310:AU353" si="359">IF(AU309+AL309/2-AU309/2&lt;0,0,AU309+AL309/2-AU309/2)</f>
        <v>1026.0371870645963</v>
      </c>
      <c r="AW310">
        <f t="shared" si="307"/>
        <v>1161.2281675802601</v>
      </c>
      <c r="AX310">
        <f t="shared" ref="AX310:AX353" si="360">IF(AX309+AO309/2-AX309/2&lt;0,0,AX309+AO309/2-AX309/2)</f>
        <v>3227.6856754812816</v>
      </c>
      <c r="AY310">
        <f t="shared" ref="AY310:AY353" si="361">IF(AY309+AP309/2-AY309/2&lt;0,0,AY309+AP309/2-AY309/2)</f>
        <v>4431.6199935130635</v>
      </c>
      <c r="AZ310">
        <f t="shared" ref="AZ310:AZ353" si="362">IF(AZ309+AQ309/2-AZ309/2&lt;0,0,AZ309+AQ309/2-AZ309/2)</f>
        <v>1956.1873097650819</v>
      </c>
      <c r="BA310">
        <f t="shared" ref="BA310:BA353" si="363">IF(BA309+AR309/2-BA309/2&lt;0,0,BA309+AR309/2-BA309/2)</f>
        <v>2001.254420545361</v>
      </c>
      <c r="BB310">
        <f t="shared" ref="BB310:BB353" si="364">IF(BB309+AS309/2-BB309/2&lt;0,0,BB309+AS309/2-BB309/2)</f>
        <v>1399.4471861144852</v>
      </c>
      <c r="BC310">
        <f t="shared" ref="BC310:BC353" si="365">IF(BC309+AT309/2-BC309/2&lt;0,0,BC309+AT309/2-BC309/2)</f>
        <v>581.11325345671844</v>
      </c>
      <c r="BD310">
        <f t="shared" ref="BD310:BD353" si="366">IF(BD309+AU309/2-BD309/2&lt;0,0,BD309+AU309/2-BD309/2)</f>
        <v>720.65111898808891</v>
      </c>
      <c r="BF310">
        <f t="shared" si="308"/>
        <v>813.7412953231418</v>
      </c>
      <c r="BG310">
        <f t="shared" ref="BG310:BG353" si="367">IF(BG309+AX309/2-BG309/2&lt;0,0,BG309+AX309/2-BG309/2)</f>
        <v>2261.8303583998731</v>
      </c>
      <c r="BH310">
        <f t="shared" ref="BH310:BH353" si="368">IF(BH309+AY309/2-BH309/2&lt;0,0,BH309+AY309/2-BH309/2)</f>
        <v>3105.4983805773086</v>
      </c>
      <c r="BI310">
        <f t="shared" ref="BI310:BI353" si="369">IF(BI309+AZ309/2-BI309/2&lt;0,0,BI309+AZ309/2-BI309/2)</f>
        <v>1370.8162097548395</v>
      </c>
      <c r="BJ310">
        <f t="shared" ref="BJ310:BJ353" si="370">IF(BJ309+BA309/2-BJ309/2&lt;0,0,BJ309+BA309/2-BJ309/2)</f>
        <v>1402.3974012266535</v>
      </c>
      <c r="BK310">
        <f t="shared" ref="BK310:BK353" si="371">IF(BK309+BB309/2-BK309/2&lt;0,0,BK309+BB309/2-BK309/2)</f>
        <v>1025.0391627248896</v>
      </c>
      <c r="BL310">
        <f t="shared" ref="BL310:BL353" si="372">IF(BL309+BC309/2-BL309/2&lt;0,0,BL309+BC309/2-BL309/2)</f>
        <v>407.22044538644184</v>
      </c>
      <c r="BM310">
        <f t="shared" ref="BM310:BM353" si="373">IF(BM309+BD309/2-BM309/2&lt;0,0,BM309+BD309/2-BM309/2)</f>
        <v>505.00288523263669</v>
      </c>
    </row>
    <row r="311" spans="1:65" hidden="1" x14ac:dyDescent="0.4">
      <c r="A311" s="9">
        <v>18</v>
      </c>
      <c r="B311" s="16">
        <f t="shared" ref="B311:I311" si="374">V311+AE311+AN311+AW311+BF311+B181</f>
        <v>11366.319559700671</v>
      </c>
      <c r="C311" s="16">
        <f t="shared" si="374"/>
        <v>31538.854317410933</v>
      </c>
      <c r="D311" s="16">
        <f t="shared" si="374"/>
        <v>43344.644286636692</v>
      </c>
      <c r="E311" s="16">
        <f t="shared" si="374"/>
        <v>19346.228655806557</v>
      </c>
      <c r="F311" s="16">
        <f t="shared" si="374"/>
        <v>20093.493307987628</v>
      </c>
      <c r="G311" s="16">
        <f t="shared" si="374"/>
        <v>14140.530699321007</v>
      </c>
      <c r="H311" s="16">
        <f t="shared" si="374"/>
        <v>6115.0689944059613</v>
      </c>
      <c r="I311" s="16">
        <f t="shared" si="374"/>
        <v>7690.1495788952061</v>
      </c>
      <c r="J311" s="16">
        <f t="shared" si="295"/>
        <v>153635.28940016468</v>
      </c>
      <c r="L311" s="9">
        <v>18</v>
      </c>
      <c r="M311" s="9">
        <f t="shared" ref="M311:T311" si="375">M116</f>
        <v>2902.4645435824909</v>
      </c>
      <c r="N311" s="9">
        <f t="shared" si="375"/>
        <v>8052.8720773735049</v>
      </c>
      <c r="O311" s="9">
        <f t="shared" si="375"/>
        <v>11068.185164641165</v>
      </c>
      <c r="P311" s="9">
        <f t="shared" si="375"/>
        <v>4942.7662134103084</v>
      </c>
      <c r="Q311" s="9">
        <f t="shared" si="375"/>
        <v>5136.8657085487957</v>
      </c>
      <c r="R311" s="9">
        <f t="shared" si="375"/>
        <v>3597.6115726831194</v>
      </c>
      <c r="S311" s="9">
        <f t="shared" si="375"/>
        <v>1557.3099028553024</v>
      </c>
      <c r="T311" s="9">
        <f t="shared" si="375"/>
        <v>1950.0228348796829</v>
      </c>
      <c r="V311">
        <f t="shared" si="304"/>
        <v>4055.8878934299828</v>
      </c>
      <c r="W311">
        <f t="shared" si="339"/>
        <v>11273.521966196275</v>
      </c>
      <c r="X311">
        <f t="shared" si="340"/>
        <v>15478.572068593556</v>
      </c>
      <c r="Y311">
        <f t="shared" si="341"/>
        <v>6832.4870584998007</v>
      </c>
      <c r="Z311">
        <f t="shared" si="342"/>
        <v>6989.8955283498653</v>
      </c>
      <c r="AA311">
        <f t="shared" si="343"/>
        <v>4837.9630509576282</v>
      </c>
      <c r="AB311">
        <f t="shared" si="344"/>
        <v>2029.6874250976271</v>
      </c>
      <c r="AC311">
        <f t="shared" si="345"/>
        <v>2517.0592916129385</v>
      </c>
      <c r="AE311">
        <f t="shared" si="305"/>
        <v>2850.3326556229977</v>
      </c>
      <c r="AF311">
        <f t="shared" si="346"/>
        <v>7922.6272146683878</v>
      </c>
      <c r="AG311">
        <f t="shared" si="347"/>
        <v>10877.785725042713</v>
      </c>
      <c r="AH311">
        <f t="shared" si="348"/>
        <v>4801.6270404096394</v>
      </c>
      <c r="AI311">
        <f t="shared" si="349"/>
        <v>4912.2480717779044</v>
      </c>
      <c r="AJ311">
        <f t="shared" si="350"/>
        <v>3400.1070793114</v>
      </c>
      <c r="AK311">
        <f t="shared" si="351"/>
        <v>1426.3915819356203</v>
      </c>
      <c r="AL311">
        <f t="shared" si="352"/>
        <v>1768.8990631731574</v>
      </c>
      <c r="AN311">
        <f t="shared" si="306"/>
        <v>2003.0429159707685</v>
      </c>
      <c r="AO311">
        <f t="shared" si="353"/>
        <v>5567.5474534217719</v>
      </c>
      <c r="AP311">
        <f t="shared" si="354"/>
        <v>7644.2556959136418</v>
      </c>
      <c r="AQ311">
        <f t="shared" si="355"/>
        <v>3374.2956315827078</v>
      </c>
      <c r="AR311">
        <f t="shared" si="356"/>
        <v>3452.0334608155385</v>
      </c>
      <c r="AS311">
        <f t="shared" si="357"/>
        <v>2390.7672904289525</v>
      </c>
      <c r="AT311">
        <f t="shared" si="358"/>
        <v>1002.3824931311397</v>
      </c>
      <c r="AU311">
        <f t="shared" si="359"/>
        <v>1243.0762179868752</v>
      </c>
      <c r="AW311">
        <f t="shared" si="307"/>
        <v>1407.2715683974066</v>
      </c>
      <c r="AX311">
        <f t="shared" si="360"/>
        <v>3911.5743224635853</v>
      </c>
      <c r="AY311">
        <f t="shared" si="361"/>
        <v>5370.6007078762905</v>
      </c>
      <c r="AZ311">
        <f t="shared" si="362"/>
        <v>2370.6682806606486</v>
      </c>
      <c r="BA311">
        <f t="shared" si="363"/>
        <v>2425.2843031113089</v>
      </c>
      <c r="BB311">
        <f t="shared" si="364"/>
        <v>1687.1144854039624</v>
      </c>
      <c r="BC311">
        <f t="shared" si="365"/>
        <v>704.24071895589248</v>
      </c>
      <c r="BD311">
        <f t="shared" si="366"/>
        <v>873.34415302634261</v>
      </c>
      <c r="BF311">
        <f t="shared" si="308"/>
        <v>987.48473145170078</v>
      </c>
      <c r="BG311">
        <f t="shared" si="367"/>
        <v>2744.7580169405774</v>
      </c>
      <c r="BH311">
        <f t="shared" si="368"/>
        <v>3768.5591870451863</v>
      </c>
      <c r="BI311">
        <f t="shared" si="369"/>
        <v>1663.5017597599608</v>
      </c>
      <c r="BJ311">
        <f t="shared" si="370"/>
        <v>1701.8259108860075</v>
      </c>
      <c r="BK311">
        <f t="shared" si="371"/>
        <v>1212.2431744196874</v>
      </c>
      <c r="BL311">
        <f t="shared" si="372"/>
        <v>494.16684942158014</v>
      </c>
      <c r="BM311">
        <f t="shared" si="373"/>
        <v>612.82700211036286</v>
      </c>
    </row>
    <row r="312" spans="1:65" hidden="1" x14ac:dyDescent="0.4">
      <c r="A312" s="9">
        <v>19</v>
      </c>
      <c r="B312" s="16">
        <f t="shared" ref="B312:I312" si="376">V312+AE312+AN312+AW312+BF312+B182</f>
        <v>13771.435129683397</v>
      </c>
      <c r="C312" s="16">
        <f t="shared" si="376"/>
        <v>38212.468448406464</v>
      </c>
      <c r="D312" s="16">
        <f t="shared" si="376"/>
        <v>52516.364807422287</v>
      </c>
      <c r="E312" s="16">
        <f t="shared" si="376"/>
        <v>23439.951636211219</v>
      </c>
      <c r="F312" s="16">
        <f t="shared" si="376"/>
        <v>24345.440114680467</v>
      </c>
      <c r="G312" s="16">
        <f t="shared" si="376"/>
        <v>17105.248831024121</v>
      </c>
      <c r="H312" s="16">
        <f t="shared" si="376"/>
        <v>7409.5775220967971</v>
      </c>
      <c r="I312" s="16">
        <f t="shared" si="376"/>
        <v>9318.9596664346263</v>
      </c>
      <c r="J312" s="16">
        <f t="shared" si="295"/>
        <v>186119.44615595939</v>
      </c>
      <c r="L312" s="9">
        <v>19</v>
      </c>
      <c r="M312" s="9">
        <f t="shared" ref="M312:T312" si="377">M117</f>
        <v>3516.2604323807241</v>
      </c>
      <c r="N312" s="9">
        <f t="shared" si="377"/>
        <v>9755.8454298090383</v>
      </c>
      <c r="O312" s="9">
        <f t="shared" si="377"/>
        <v>13408.818942764443</v>
      </c>
      <c r="P312" s="9">
        <f t="shared" si="377"/>
        <v>5988.0329291709077</v>
      </c>
      <c r="Q312" s="9">
        <f t="shared" si="377"/>
        <v>6223.1794277593544</v>
      </c>
      <c r="R312" s="9">
        <f t="shared" si="377"/>
        <v>4358.4130087207432</v>
      </c>
      <c r="S312" s="9">
        <f t="shared" si="377"/>
        <v>1886.6405119305596</v>
      </c>
      <c r="T312" s="9">
        <f t="shared" si="377"/>
        <v>2362.4020323304399</v>
      </c>
      <c r="V312">
        <f t="shared" si="304"/>
        <v>4913.6032205901392</v>
      </c>
      <c r="W312">
        <f t="shared" si="339"/>
        <v>13657.580114634387</v>
      </c>
      <c r="X312">
        <f t="shared" si="340"/>
        <v>18751.889491220434</v>
      </c>
      <c r="Y312">
        <f t="shared" si="341"/>
        <v>8277.3812534778408</v>
      </c>
      <c r="Z312">
        <f t="shared" si="342"/>
        <v>8468.0775411282757</v>
      </c>
      <c r="AA312">
        <f t="shared" si="343"/>
        <v>5861.060769121972</v>
      </c>
      <c r="AB312">
        <f t="shared" si="344"/>
        <v>2458.9137892361655</v>
      </c>
      <c r="AC312">
        <f t="shared" si="345"/>
        <v>3049.3521928256359</v>
      </c>
      <c r="AE312">
        <f t="shared" si="305"/>
        <v>3453.1102745264902</v>
      </c>
      <c r="AF312">
        <f t="shared" si="346"/>
        <v>9598.0745904323321</v>
      </c>
      <c r="AG312">
        <f t="shared" si="347"/>
        <v>13178.178896818135</v>
      </c>
      <c r="AH312">
        <f t="shared" si="348"/>
        <v>5817.0570494547192</v>
      </c>
      <c r="AI312">
        <f t="shared" si="349"/>
        <v>5951.0718000638844</v>
      </c>
      <c r="AJ312">
        <f t="shared" si="350"/>
        <v>4119.0350651345143</v>
      </c>
      <c r="AK312">
        <f t="shared" si="351"/>
        <v>1728.0395035166237</v>
      </c>
      <c r="AL312">
        <f t="shared" si="352"/>
        <v>2142.9791773930478</v>
      </c>
      <c r="AN312">
        <f t="shared" si="306"/>
        <v>2426.6877857968834</v>
      </c>
      <c r="AO312">
        <f t="shared" si="353"/>
        <v>6745.0873340450798</v>
      </c>
      <c r="AP312">
        <f t="shared" si="354"/>
        <v>9261.0207104781766</v>
      </c>
      <c r="AQ312">
        <f t="shared" si="355"/>
        <v>4087.9613359961736</v>
      </c>
      <c r="AR312">
        <f t="shared" si="356"/>
        <v>4182.1407662967213</v>
      </c>
      <c r="AS312">
        <f t="shared" si="357"/>
        <v>2895.4371848701767</v>
      </c>
      <c r="AT312">
        <f t="shared" si="358"/>
        <v>1214.38703753338</v>
      </c>
      <c r="AU312">
        <f t="shared" si="359"/>
        <v>1505.9876405800164</v>
      </c>
      <c r="AW312">
        <f t="shared" si="307"/>
        <v>1705.1572421840874</v>
      </c>
      <c r="AX312">
        <f t="shared" si="360"/>
        <v>4739.5608879426782</v>
      </c>
      <c r="AY312">
        <f t="shared" si="361"/>
        <v>6507.4282018949662</v>
      </c>
      <c r="AZ312">
        <f t="shared" si="362"/>
        <v>2872.4819561216782</v>
      </c>
      <c r="BA312">
        <f t="shared" si="363"/>
        <v>2938.6588819634239</v>
      </c>
      <c r="BB312">
        <f t="shared" si="364"/>
        <v>2038.9408879164575</v>
      </c>
      <c r="BC312">
        <f t="shared" si="365"/>
        <v>853.31160604351589</v>
      </c>
      <c r="BD312">
        <f t="shared" si="366"/>
        <v>1058.2101855066089</v>
      </c>
      <c r="BF312">
        <f t="shared" si="308"/>
        <v>1197.3781499245538</v>
      </c>
      <c r="BG312">
        <f t="shared" si="367"/>
        <v>3328.1661697020809</v>
      </c>
      <c r="BH312">
        <f t="shared" si="368"/>
        <v>4569.5799474607384</v>
      </c>
      <c r="BI312">
        <f t="shared" si="369"/>
        <v>2017.0850202103047</v>
      </c>
      <c r="BJ312">
        <f t="shared" si="370"/>
        <v>2063.5551069986582</v>
      </c>
      <c r="BK312">
        <f t="shared" si="371"/>
        <v>1449.6788299118248</v>
      </c>
      <c r="BL312">
        <f t="shared" si="372"/>
        <v>599.20378418873634</v>
      </c>
      <c r="BM312">
        <f t="shared" si="373"/>
        <v>743.08557756835273</v>
      </c>
    </row>
    <row r="313" spans="1:65" hidden="1" x14ac:dyDescent="0.4">
      <c r="A313" s="9">
        <v>20</v>
      </c>
      <c r="B313" s="16">
        <f t="shared" ref="B313:I313" si="378">V313+AE313+AN313+AW313+BF313+B183</f>
        <v>16684.631152286187</v>
      </c>
      <c r="C313" s="16">
        <f t="shared" si="378"/>
        <v>46295.885650899727</v>
      </c>
      <c r="D313" s="16">
        <f t="shared" si="378"/>
        <v>63625.613565482185</v>
      </c>
      <c r="E313" s="16">
        <f t="shared" si="378"/>
        <v>28398.462169041053</v>
      </c>
      <c r="F313" s="16">
        <f t="shared" si="378"/>
        <v>29495.578995769614</v>
      </c>
      <c r="G313" s="16">
        <f t="shared" si="378"/>
        <v>20706.544883373645</v>
      </c>
      <c r="H313" s="16">
        <f t="shared" si="378"/>
        <v>8977.4658720750995</v>
      </c>
      <c r="I313" s="16">
        <f t="shared" si="378"/>
        <v>11291.686540228617</v>
      </c>
      <c r="J313" s="16">
        <f t="shared" si="295"/>
        <v>225475.86882915607</v>
      </c>
      <c r="L313" s="9">
        <v>20</v>
      </c>
      <c r="M313" s="9">
        <f t="shared" ref="M313:T313" si="379">M118</f>
        <v>4259.8582145177124</v>
      </c>
      <c r="N313" s="9">
        <f t="shared" si="379"/>
        <v>11818.953428770759</v>
      </c>
      <c r="O313" s="9">
        <f t="shared" si="379"/>
        <v>16244.435990664746</v>
      </c>
      <c r="P313" s="9">
        <f t="shared" si="379"/>
        <v>7254.3464150807085</v>
      </c>
      <c r="Q313" s="9">
        <f t="shared" si="379"/>
        <v>7539.2202925678966</v>
      </c>
      <c r="R313" s="9">
        <f t="shared" si="379"/>
        <v>5280.1041943555483</v>
      </c>
      <c r="S313" s="9">
        <f t="shared" si="379"/>
        <v>2285.6159937925518</v>
      </c>
      <c r="T313" s="9">
        <f t="shared" si="379"/>
        <v>2861.9887226619776</v>
      </c>
      <c r="V313">
        <f t="shared" si="304"/>
        <v>5952.7028947723102</v>
      </c>
      <c r="W313">
        <f t="shared" si="339"/>
        <v>16545.804175495578</v>
      </c>
      <c r="X313">
        <f t="shared" si="340"/>
        <v>22717.427892647767</v>
      </c>
      <c r="Y313">
        <f t="shared" si="341"/>
        <v>10027.832760740044</v>
      </c>
      <c r="Z313">
        <f t="shared" si="342"/>
        <v>10258.856368580877</v>
      </c>
      <c r="AA313">
        <f t="shared" si="343"/>
        <v>7100.5200150294631</v>
      </c>
      <c r="AB313">
        <f t="shared" si="344"/>
        <v>2978.9102974056777</v>
      </c>
      <c r="AC313">
        <f t="shared" si="345"/>
        <v>3694.2111136180329</v>
      </c>
      <c r="AE313">
        <f t="shared" si="305"/>
        <v>4183.356747558315</v>
      </c>
      <c r="AF313">
        <f t="shared" si="346"/>
        <v>11627.827352533361</v>
      </c>
      <c r="AG313">
        <f t="shared" si="347"/>
        <v>15965.034194019285</v>
      </c>
      <c r="AH313">
        <f t="shared" si="348"/>
        <v>7047.21915146628</v>
      </c>
      <c r="AI313">
        <f t="shared" si="349"/>
        <v>7209.5746705960792</v>
      </c>
      <c r="AJ313">
        <f t="shared" si="350"/>
        <v>4990.0479171282432</v>
      </c>
      <c r="AK313">
        <f t="shared" si="351"/>
        <v>2093.4766463763945</v>
      </c>
      <c r="AL313">
        <f t="shared" si="352"/>
        <v>2596.1656851093421</v>
      </c>
      <c r="AN313">
        <f t="shared" si="306"/>
        <v>2939.8990301616868</v>
      </c>
      <c r="AO313">
        <f t="shared" si="353"/>
        <v>8171.5809622387051</v>
      </c>
      <c r="AP313">
        <f t="shared" si="354"/>
        <v>11219.599803648156</v>
      </c>
      <c r="AQ313">
        <f t="shared" si="355"/>
        <v>4952.5091927254471</v>
      </c>
      <c r="AR313">
        <f t="shared" si="356"/>
        <v>5066.6062831803029</v>
      </c>
      <c r="AS313">
        <f t="shared" si="357"/>
        <v>3507.2361250023455</v>
      </c>
      <c r="AT313">
        <f t="shared" si="358"/>
        <v>1471.2132705250019</v>
      </c>
      <c r="AU313">
        <f t="shared" si="359"/>
        <v>1824.4834089865319</v>
      </c>
      <c r="AW313">
        <f t="shared" si="307"/>
        <v>2065.9225139904852</v>
      </c>
      <c r="AX313">
        <f t="shared" si="360"/>
        <v>5742.324110993879</v>
      </c>
      <c r="AY313">
        <f t="shared" si="361"/>
        <v>7884.22445618657</v>
      </c>
      <c r="AZ313">
        <f t="shared" si="362"/>
        <v>3480.2216460589257</v>
      </c>
      <c r="BA313">
        <f t="shared" si="363"/>
        <v>3560.3998241300724</v>
      </c>
      <c r="BB313">
        <f t="shared" si="364"/>
        <v>2467.1890363933171</v>
      </c>
      <c r="BC313">
        <f t="shared" si="365"/>
        <v>1033.8493217884479</v>
      </c>
      <c r="BD313">
        <f t="shared" si="366"/>
        <v>1282.0989130433127</v>
      </c>
      <c r="BF313">
        <f t="shared" si="308"/>
        <v>1451.2676960543206</v>
      </c>
      <c r="BG313">
        <f t="shared" si="367"/>
        <v>4033.8635288223795</v>
      </c>
      <c r="BH313">
        <f t="shared" si="368"/>
        <v>5538.5040746778523</v>
      </c>
      <c r="BI313">
        <f t="shared" si="369"/>
        <v>2444.7834881659915</v>
      </c>
      <c r="BJ313">
        <f t="shared" si="370"/>
        <v>2501.1069944810415</v>
      </c>
      <c r="BK313">
        <f t="shared" si="371"/>
        <v>1744.3098589141412</v>
      </c>
      <c r="BL313">
        <f t="shared" si="372"/>
        <v>726.25769511612611</v>
      </c>
      <c r="BM313">
        <f t="shared" si="373"/>
        <v>900.647881537481</v>
      </c>
    </row>
    <row r="314" spans="1:65" hidden="1" x14ac:dyDescent="0.4">
      <c r="A314" s="9">
        <v>21</v>
      </c>
      <c r="B314" s="16">
        <f t="shared" ref="B314:I314" si="380">V314+AE314+AN314+AW314+BF314+B184</f>
        <v>20213.550335351749</v>
      </c>
      <c r="C314" s="16">
        <f t="shared" si="380"/>
        <v>56087.788658436795</v>
      </c>
      <c r="D314" s="16">
        <f t="shared" si="380"/>
        <v>77082.877811716273</v>
      </c>
      <c r="E314" s="16">
        <f t="shared" si="380"/>
        <v>34404.97688443544</v>
      </c>
      <c r="F314" s="16">
        <f t="shared" si="380"/>
        <v>35734.206481876317</v>
      </c>
      <c r="G314" s="16">
        <f t="shared" si="380"/>
        <v>25075.516191956493</v>
      </c>
      <c r="H314" s="16">
        <f t="shared" si="380"/>
        <v>10876.660694768148</v>
      </c>
      <c r="I314" s="16">
        <f t="shared" si="380"/>
        <v>13681.199350136478</v>
      </c>
      <c r="J314" s="16">
        <f t="shared" si="295"/>
        <v>273156.77640867769</v>
      </c>
      <c r="L314" s="9">
        <v>21</v>
      </c>
      <c r="M314" s="9">
        <f t="shared" ref="M314:T314" si="381">M119</f>
        <v>5160.7076201428599</v>
      </c>
      <c r="N314" s="9">
        <f t="shared" si="381"/>
        <v>14318.355201142864</v>
      </c>
      <c r="O314" s="9">
        <f t="shared" si="381"/>
        <v>19679.712417714298</v>
      </c>
      <c r="P314" s="9">
        <f t="shared" si="381"/>
        <v>8788.452323571435</v>
      </c>
      <c r="Q314" s="9">
        <f t="shared" si="381"/>
        <v>9133.569629428579</v>
      </c>
      <c r="R314" s="9">
        <f t="shared" si="381"/>
        <v>6396.7091341428622</v>
      </c>
      <c r="S314" s="9">
        <f t="shared" si="381"/>
        <v>2768.9644307142876</v>
      </c>
      <c r="T314" s="9">
        <f t="shared" si="381"/>
        <v>3467.225026285716</v>
      </c>
      <c r="V314">
        <f t="shared" si="304"/>
        <v>7211.5450828418097</v>
      </c>
      <c r="W314">
        <f t="shared" si="339"/>
        <v>20044.812390728701</v>
      </c>
      <c r="X314">
        <f t="shared" si="340"/>
        <v>27521.574368831949</v>
      </c>
      <c r="Y314">
        <f t="shared" si="341"/>
        <v>12148.459164791049</v>
      </c>
      <c r="Z314">
        <f t="shared" si="342"/>
        <v>12428.338270568031</v>
      </c>
      <c r="AA314">
        <f t="shared" si="343"/>
        <v>8602.094171509747</v>
      </c>
      <c r="AB314">
        <f t="shared" si="344"/>
        <v>3608.8725218167397</v>
      </c>
      <c r="AC314">
        <f t="shared" si="345"/>
        <v>4475.4408984174079</v>
      </c>
      <c r="AE314">
        <f t="shared" si="305"/>
        <v>5068.0298211653126</v>
      </c>
      <c r="AF314">
        <f t="shared" si="346"/>
        <v>14086.815764014469</v>
      </c>
      <c r="AG314">
        <f t="shared" si="347"/>
        <v>19341.231043333522</v>
      </c>
      <c r="AH314">
        <f t="shared" si="348"/>
        <v>8537.5259561031617</v>
      </c>
      <c r="AI314">
        <f t="shared" si="349"/>
        <v>8734.215519588477</v>
      </c>
      <c r="AJ314">
        <f t="shared" si="350"/>
        <v>6045.2839660788541</v>
      </c>
      <c r="AK314">
        <f t="shared" si="351"/>
        <v>2536.1934718910361</v>
      </c>
      <c r="AL314">
        <f t="shared" si="352"/>
        <v>3145.1883993636879</v>
      </c>
      <c r="AN314">
        <f t="shared" si="306"/>
        <v>3561.6278888600009</v>
      </c>
      <c r="AO314">
        <f t="shared" si="353"/>
        <v>9899.7041573860315</v>
      </c>
      <c r="AP314">
        <f t="shared" si="354"/>
        <v>13592.316998833721</v>
      </c>
      <c r="AQ314">
        <f t="shared" si="355"/>
        <v>5999.864172095864</v>
      </c>
      <c r="AR314">
        <f t="shared" si="356"/>
        <v>6138.0904768881901</v>
      </c>
      <c r="AS314">
        <f t="shared" si="357"/>
        <v>4248.6420210652941</v>
      </c>
      <c r="AT314">
        <f t="shared" si="358"/>
        <v>1782.3449584506982</v>
      </c>
      <c r="AU314">
        <f t="shared" si="359"/>
        <v>2210.3245470479374</v>
      </c>
      <c r="AW314">
        <f t="shared" si="307"/>
        <v>2502.9107720760858</v>
      </c>
      <c r="AX314">
        <f t="shared" si="360"/>
        <v>6956.9525366162925</v>
      </c>
      <c r="AY314">
        <f t="shared" si="361"/>
        <v>9551.9121299173621</v>
      </c>
      <c r="AZ314">
        <f t="shared" si="362"/>
        <v>4216.3654193921866</v>
      </c>
      <c r="BA314">
        <f t="shared" si="363"/>
        <v>4313.5030536551876</v>
      </c>
      <c r="BB314">
        <f t="shared" si="364"/>
        <v>2987.2125806978315</v>
      </c>
      <c r="BC314">
        <f t="shared" si="365"/>
        <v>1252.5312961567249</v>
      </c>
      <c r="BD314">
        <f t="shared" si="366"/>
        <v>1553.2911610149222</v>
      </c>
      <c r="BF314">
        <f t="shared" si="308"/>
        <v>1758.595105022403</v>
      </c>
      <c r="BG314">
        <f t="shared" si="367"/>
        <v>4888.0938199081293</v>
      </c>
      <c r="BH314">
        <f t="shared" si="368"/>
        <v>6711.3642654322111</v>
      </c>
      <c r="BI314">
        <f t="shared" si="369"/>
        <v>2962.5025671124586</v>
      </c>
      <c r="BJ314">
        <f t="shared" si="370"/>
        <v>3030.7534093055569</v>
      </c>
      <c r="BK314">
        <f t="shared" si="371"/>
        <v>2105.7494476537295</v>
      </c>
      <c r="BL314">
        <f t="shared" si="372"/>
        <v>880.05350845228702</v>
      </c>
      <c r="BM314">
        <f t="shared" si="373"/>
        <v>1091.373397290397</v>
      </c>
    </row>
    <row r="315" spans="1:65" hidden="1" x14ac:dyDescent="0.4">
      <c r="A315" s="9">
        <v>22</v>
      </c>
      <c r="B315" s="16">
        <f t="shared" ref="B315:I315" si="382">V315+AE315+AN315+AW315+BF315+B185</f>
        <v>24488.529855656809</v>
      </c>
      <c r="C315" s="16">
        <f t="shared" si="382"/>
        <v>67949.831869162575</v>
      </c>
      <c r="D315" s="16">
        <f t="shared" si="382"/>
        <v>93385.18842610727</v>
      </c>
      <c r="E315" s="16">
        <f t="shared" si="382"/>
        <v>41681.340398450324</v>
      </c>
      <c r="F315" s="16">
        <f t="shared" si="382"/>
        <v>43291.73992075758</v>
      </c>
      <c r="G315" s="16">
        <f t="shared" si="382"/>
        <v>30372.229922326635</v>
      </c>
      <c r="H315" s="16">
        <f t="shared" si="382"/>
        <v>13177.302518100274</v>
      </c>
      <c r="I315" s="16">
        <f t="shared" si="382"/>
        <v>16575.734258618479</v>
      </c>
      <c r="J315" s="16">
        <f t="shared" si="295"/>
        <v>330921.89716917992</v>
      </c>
      <c r="L315" s="9">
        <v>22</v>
      </c>
      <c r="M315" s="9">
        <f t="shared" ref="M315:T315" si="383">M120</f>
        <v>6252.0632846029775</v>
      </c>
      <c r="N315" s="9">
        <f t="shared" si="383"/>
        <v>17346.315551682288</v>
      </c>
      <c r="O315" s="9">
        <f t="shared" si="383"/>
        <v>23841.460612513998</v>
      </c>
      <c r="P315" s="9">
        <f t="shared" si="383"/>
        <v>10646.981798818448</v>
      </c>
      <c r="Q315" s="9">
        <f t="shared" si="383"/>
        <v>11065.082453931866</v>
      </c>
      <c r="R315" s="9">
        <f t="shared" si="383"/>
        <v>7749.4470261719662</v>
      </c>
      <c r="S315" s="9">
        <f t="shared" si="383"/>
        <v>3354.5285119564969</v>
      </c>
      <c r="T315" s="9">
        <f t="shared" si="383"/>
        <v>4200.4530932324824</v>
      </c>
      <c r="V315">
        <f t="shared" si="304"/>
        <v>8736.5996644431361</v>
      </c>
      <c r="W315">
        <f t="shared" si="339"/>
        <v>24283.76987108235</v>
      </c>
      <c r="X315">
        <f t="shared" si="340"/>
        <v>33341.672919409022</v>
      </c>
      <c r="Y315">
        <f t="shared" si="341"/>
        <v>14717.542918110717</v>
      </c>
      <c r="Z315">
        <f t="shared" si="342"/>
        <v>15056.609189419703</v>
      </c>
      <c r="AA315">
        <f t="shared" si="343"/>
        <v>10421.21300512193</v>
      </c>
      <c r="AB315">
        <f t="shared" si="344"/>
        <v>4372.0553779991951</v>
      </c>
      <c r="AC315">
        <f t="shared" si="345"/>
        <v>5421.8804711320854</v>
      </c>
      <c r="AE315">
        <f t="shared" si="305"/>
        <v>6139.7874520035602</v>
      </c>
      <c r="AF315">
        <f t="shared" si="346"/>
        <v>17065.814077371582</v>
      </c>
      <c r="AG315">
        <f t="shared" si="347"/>
        <v>23431.402706082736</v>
      </c>
      <c r="AH315">
        <f t="shared" si="348"/>
        <v>10342.992560447106</v>
      </c>
      <c r="AI315">
        <f t="shared" si="349"/>
        <v>10581.276895078254</v>
      </c>
      <c r="AJ315">
        <f t="shared" si="350"/>
        <v>7323.6890687943005</v>
      </c>
      <c r="AK315">
        <f t="shared" si="351"/>
        <v>3072.5329968538881</v>
      </c>
      <c r="AL315">
        <f t="shared" si="352"/>
        <v>3810.3146488905477</v>
      </c>
      <c r="AN315">
        <f t="shared" si="306"/>
        <v>4314.8288550126572</v>
      </c>
      <c r="AO315">
        <f t="shared" si="353"/>
        <v>11993.259960700248</v>
      </c>
      <c r="AP315">
        <f t="shared" si="354"/>
        <v>16466.77402108362</v>
      </c>
      <c r="AQ315">
        <f t="shared" si="355"/>
        <v>7268.6950640995119</v>
      </c>
      <c r="AR315">
        <f t="shared" si="356"/>
        <v>7436.1529982383336</v>
      </c>
      <c r="AS315">
        <f t="shared" si="357"/>
        <v>5146.9629935720741</v>
      </c>
      <c r="AT315">
        <f t="shared" si="358"/>
        <v>2159.269215170867</v>
      </c>
      <c r="AU315">
        <f t="shared" si="359"/>
        <v>2677.7564732058127</v>
      </c>
      <c r="AW315">
        <f t="shared" si="307"/>
        <v>3032.2693304680433</v>
      </c>
      <c r="AX315">
        <f t="shared" si="360"/>
        <v>8428.3283470011629</v>
      </c>
      <c r="AY315">
        <f t="shared" si="361"/>
        <v>11572.114564375541</v>
      </c>
      <c r="AZ315">
        <f t="shared" si="362"/>
        <v>5108.1147957440253</v>
      </c>
      <c r="BA315">
        <f t="shared" si="363"/>
        <v>5225.7967652716889</v>
      </c>
      <c r="BB315">
        <f t="shared" si="364"/>
        <v>3617.9273008815626</v>
      </c>
      <c r="BC315">
        <f t="shared" si="365"/>
        <v>1517.4381273037116</v>
      </c>
      <c r="BD315">
        <f t="shared" si="366"/>
        <v>1881.80785403143</v>
      </c>
      <c r="BF315">
        <f t="shared" si="308"/>
        <v>2130.7529385492444</v>
      </c>
      <c r="BG315">
        <f t="shared" si="367"/>
        <v>5922.5231782622104</v>
      </c>
      <c r="BH315">
        <f t="shared" si="368"/>
        <v>8131.6381976747871</v>
      </c>
      <c r="BI315">
        <f t="shared" si="369"/>
        <v>3589.4339932523226</v>
      </c>
      <c r="BJ315">
        <f t="shared" si="370"/>
        <v>3672.128231480373</v>
      </c>
      <c r="BK315">
        <f t="shared" si="371"/>
        <v>2546.4810141757803</v>
      </c>
      <c r="BL315">
        <f t="shared" si="372"/>
        <v>1066.2924023045059</v>
      </c>
      <c r="BM315">
        <f t="shared" si="373"/>
        <v>1322.3322791526596</v>
      </c>
    </row>
    <row r="316" spans="1:65" hidden="1" x14ac:dyDescent="0.4">
      <c r="A316" s="9">
        <v>23</v>
      </c>
      <c r="B316" s="16">
        <f t="shared" ref="B316:I316" si="384">V316+AE316+AN316+AW316+BF316+B186</f>
        <v>29667.423639730281</v>
      </c>
      <c r="C316" s="16">
        <f t="shared" si="384"/>
        <v>82320.022064986348</v>
      </c>
      <c r="D316" s="16">
        <f t="shared" si="384"/>
        <v>113134.50935450837</v>
      </c>
      <c r="E316" s="16">
        <f t="shared" si="384"/>
        <v>50496.2330540076</v>
      </c>
      <c r="F316" s="16">
        <f t="shared" si="384"/>
        <v>52447.242103110373</v>
      </c>
      <c r="G316" s="16">
        <f t="shared" si="384"/>
        <v>36791.430229994417</v>
      </c>
      <c r="H316" s="16">
        <f t="shared" si="384"/>
        <v>15964.340086678447</v>
      </c>
      <c r="I316" s="16">
        <f t="shared" si="384"/>
        <v>20082.157981586872</v>
      </c>
      <c r="J316" s="16">
        <f t="shared" si="295"/>
        <v>400903.3585146027</v>
      </c>
      <c r="L316" s="9">
        <v>23</v>
      </c>
      <c r="M316" s="9">
        <f t="shared" ref="M316:T316" si="385">M121</f>
        <v>7574.212335167811</v>
      </c>
      <c r="N316" s="9">
        <f t="shared" si="385"/>
        <v>21014.610895706646</v>
      </c>
      <c r="O316" s="9">
        <f t="shared" si="385"/>
        <v>28883.310491184249</v>
      </c>
      <c r="P316" s="9">
        <f t="shared" si="385"/>
        <v>12898.542001568827</v>
      </c>
      <c r="Q316" s="9">
        <f t="shared" si="385"/>
        <v>13405.060089301665</v>
      </c>
      <c r="R316" s="9">
        <f t="shared" si="385"/>
        <v>9388.2538586761239</v>
      </c>
      <c r="S316" s="9">
        <f t="shared" si="385"/>
        <v>4063.9241922751094</v>
      </c>
      <c r="T316" s="9">
        <f t="shared" si="385"/>
        <v>5088.7398581531797</v>
      </c>
      <c r="V316">
        <f t="shared" si="304"/>
        <v>10584.163670406695</v>
      </c>
      <c r="W316">
        <f t="shared" si="339"/>
        <v>29419.156733949872</v>
      </c>
      <c r="X316">
        <f t="shared" si="340"/>
        <v>40392.571112125559</v>
      </c>
      <c r="Y316">
        <f t="shared" si="341"/>
        <v>17829.921142603667</v>
      </c>
      <c r="Z316">
        <f t="shared" si="342"/>
        <v>18240.691127321465</v>
      </c>
      <c r="AA316">
        <f t="shared" si="343"/>
        <v>12625.028604445895</v>
      </c>
      <c r="AB316">
        <f t="shared" si="344"/>
        <v>5296.6315814099726</v>
      </c>
      <c r="AC316">
        <f t="shared" si="345"/>
        <v>6568.4674257649531</v>
      </c>
      <c r="AE316">
        <f t="shared" si="305"/>
        <v>7438.1935582233482</v>
      </c>
      <c r="AF316">
        <f t="shared" si="346"/>
        <v>20674.791974226966</v>
      </c>
      <c r="AG316">
        <f t="shared" si="347"/>
        <v>28386.537812745883</v>
      </c>
      <c r="AH316">
        <f t="shared" si="348"/>
        <v>12530.267739278912</v>
      </c>
      <c r="AI316">
        <f t="shared" si="349"/>
        <v>12818.943042248979</v>
      </c>
      <c r="AJ316">
        <f t="shared" si="350"/>
        <v>8872.4510369581149</v>
      </c>
      <c r="AK316">
        <f t="shared" si="351"/>
        <v>3722.2941874265416</v>
      </c>
      <c r="AL316">
        <f t="shared" si="352"/>
        <v>4616.0975600113161</v>
      </c>
      <c r="AN316">
        <f t="shared" si="306"/>
        <v>5227.3081535081092</v>
      </c>
      <c r="AO316">
        <f t="shared" si="353"/>
        <v>14529.537019035917</v>
      </c>
      <c r="AP316">
        <f t="shared" si="354"/>
        <v>19949.088363583178</v>
      </c>
      <c r="AQ316">
        <f t="shared" si="355"/>
        <v>8805.8438122733096</v>
      </c>
      <c r="AR316">
        <f t="shared" si="356"/>
        <v>9008.7149466582941</v>
      </c>
      <c r="AS316">
        <f t="shared" si="357"/>
        <v>6235.3260311831873</v>
      </c>
      <c r="AT316">
        <f t="shared" si="358"/>
        <v>2615.9011060123776</v>
      </c>
      <c r="AU316">
        <f t="shared" si="359"/>
        <v>3244.0355610481802</v>
      </c>
      <c r="AW316">
        <f t="shared" si="307"/>
        <v>3673.5490927403498</v>
      </c>
      <c r="AX316">
        <f t="shared" si="360"/>
        <v>10210.794153850706</v>
      </c>
      <c r="AY316">
        <f t="shared" si="361"/>
        <v>14019.44429272958</v>
      </c>
      <c r="AZ316">
        <f t="shared" si="362"/>
        <v>6188.4049299217677</v>
      </c>
      <c r="BA316">
        <f t="shared" si="363"/>
        <v>6330.9748817550108</v>
      </c>
      <c r="BB316">
        <f t="shared" si="364"/>
        <v>4382.4451472268192</v>
      </c>
      <c r="BC316">
        <f t="shared" si="365"/>
        <v>1838.3536712372893</v>
      </c>
      <c r="BD316">
        <f t="shared" si="366"/>
        <v>2279.7821636186213</v>
      </c>
      <c r="BF316">
        <f t="shared" si="308"/>
        <v>2581.5111345086439</v>
      </c>
      <c r="BG316">
        <f t="shared" si="367"/>
        <v>7175.4257626316867</v>
      </c>
      <c r="BH316">
        <f t="shared" si="368"/>
        <v>9851.8763810251639</v>
      </c>
      <c r="BI316">
        <f t="shared" si="369"/>
        <v>4348.7743944981739</v>
      </c>
      <c r="BJ316">
        <f t="shared" si="370"/>
        <v>4448.9624983760314</v>
      </c>
      <c r="BK316">
        <f t="shared" si="371"/>
        <v>3082.2041575286712</v>
      </c>
      <c r="BL316">
        <f t="shared" si="372"/>
        <v>1291.8652648041088</v>
      </c>
      <c r="BM316">
        <f t="shared" si="373"/>
        <v>1602.0700665920444</v>
      </c>
    </row>
    <row r="317" spans="1:65" hidden="1" x14ac:dyDescent="0.4">
      <c r="A317" s="9">
        <v>24</v>
      </c>
      <c r="B317" s="16">
        <f t="shared" ref="B317:I317" si="386">V317+AE317+AN317+AW317+BF317+B187</f>
        <v>35941.437422766394</v>
      </c>
      <c r="C317" s="16">
        <f t="shared" si="386"/>
        <v>99728.909331076939</v>
      </c>
      <c r="D317" s="16">
        <f t="shared" si="386"/>
        <v>137059.98918570703</v>
      </c>
      <c r="E317" s="16">
        <f t="shared" si="386"/>
        <v>61175.102553687495</v>
      </c>
      <c r="F317" s="16">
        <f t="shared" si="386"/>
        <v>63538.736491260264</v>
      </c>
      <c r="G317" s="16">
        <f t="shared" si="386"/>
        <v>44569.582807889034</v>
      </c>
      <c r="H317" s="16">
        <f t="shared" si="386"/>
        <v>19340.669920766974</v>
      </c>
      <c r="I317" s="16">
        <f t="shared" si="386"/>
        <v>24329.917252088337</v>
      </c>
      <c r="J317" s="16">
        <f t="shared" si="295"/>
        <v>485684.34496524237</v>
      </c>
      <c r="L317" s="9">
        <v>24</v>
      </c>
      <c r="M317" s="9">
        <f t="shared" ref="M317:T317" si="387">M122</f>
        <v>9175.9615804738751</v>
      </c>
      <c r="N317" s="9">
        <f t="shared" si="387"/>
        <v>25458.655458111029</v>
      </c>
      <c r="O317" s="9">
        <f t="shared" si="387"/>
        <v>34991.380708121214</v>
      </c>
      <c r="P317" s="9">
        <f t="shared" si="387"/>
        <v>15626.248725690353</v>
      </c>
      <c r="Q317" s="9">
        <f t="shared" si="387"/>
        <v>16239.882237292804</v>
      </c>
      <c r="R317" s="9">
        <f t="shared" si="387"/>
        <v>11373.625784817545</v>
      </c>
      <c r="S317" s="9">
        <f t="shared" si="387"/>
        <v>4923.3386396010692</v>
      </c>
      <c r="T317" s="9">
        <f t="shared" si="387"/>
        <v>6164.8762095874254</v>
      </c>
      <c r="V317">
        <f t="shared" si="304"/>
        <v>12822.439480950537</v>
      </c>
      <c r="W317">
        <f t="shared" si="339"/>
        <v>35640.544548304009</v>
      </c>
      <c r="X317">
        <f t="shared" si="340"/>
        <v>48934.551155265668</v>
      </c>
      <c r="Y317">
        <f t="shared" si="341"/>
        <v>21600.486530682225</v>
      </c>
      <c r="Z317">
        <f t="shared" si="342"/>
        <v>22098.123701993332</v>
      </c>
      <c r="AA317">
        <f t="shared" si="343"/>
        <v>15294.894164010269</v>
      </c>
      <c r="AB317">
        <f t="shared" si="344"/>
        <v>6416.7316398756193</v>
      </c>
      <c r="AC317">
        <f t="shared" si="345"/>
        <v>7957.5277435434618</v>
      </c>
      <c r="AE317">
        <f t="shared" si="305"/>
        <v>9011.1786143150202</v>
      </c>
      <c r="AF317">
        <f t="shared" si="346"/>
        <v>25046.974354088419</v>
      </c>
      <c r="AG317">
        <f t="shared" si="347"/>
        <v>34389.554462435721</v>
      </c>
      <c r="AH317">
        <f t="shared" si="348"/>
        <v>15180.094440941288</v>
      </c>
      <c r="AI317">
        <f t="shared" si="349"/>
        <v>15529.817084785222</v>
      </c>
      <c r="AJ317">
        <f t="shared" si="350"/>
        <v>10748.739820702005</v>
      </c>
      <c r="AK317">
        <f t="shared" si="351"/>
        <v>4509.4628844182571</v>
      </c>
      <c r="AL317">
        <f t="shared" si="352"/>
        <v>5592.2824928881346</v>
      </c>
      <c r="AN317">
        <f t="shared" si="306"/>
        <v>6332.7508558657291</v>
      </c>
      <c r="AO317">
        <f t="shared" si="353"/>
        <v>17602.164496631442</v>
      </c>
      <c r="AP317">
        <f t="shared" si="354"/>
        <v>24167.81308816453</v>
      </c>
      <c r="AQ317">
        <f t="shared" si="355"/>
        <v>10668.055775776111</v>
      </c>
      <c r="AR317">
        <f t="shared" si="356"/>
        <v>10913.828994453637</v>
      </c>
      <c r="AS317">
        <f t="shared" si="357"/>
        <v>7553.8885340706511</v>
      </c>
      <c r="AT317">
        <f t="shared" si="358"/>
        <v>3169.0976467194596</v>
      </c>
      <c r="AU317">
        <f t="shared" si="359"/>
        <v>3930.0665605297481</v>
      </c>
      <c r="AW317">
        <f t="shared" si="307"/>
        <v>4450.4286231242295</v>
      </c>
      <c r="AX317">
        <f t="shared" si="360"/>
        <v>12370.165586443309</v>
      </c>
      <c r="AY317">
        <f t="shared" si="361"/>
        <v>16984.266328156376</v>
      </c>
      <c r="AZ317">
        <f t="shared" si="362"/>
        <v>7497.1243710975386</v>
      </c>
      <c r="BA317">
        <f t="shared" si="363"/>
        <v>7669.8449142066529</v>
      </c>
      <c r="BB317">
        <f t="shared" si="364"/>
        <v>5308.8855892050033</v>
      </c>
      <c r="BC317">
        <f t="shared" si="365"/>
        <v>2227.1273886248337</v>
      </c>
      <c r="BD317">
        <f t="shared" si="366"/>
        <v>2761.908862333401</v>
      </c>
      <c r="BF317">
        <f t="shared" si="308"/>
        <v>3127.5301136244962</v>
      </c>
      <c r="BG317">
        <f t="shared" si="367"/>
        <v>8693.1099582411971</v>
      </c>
      <c r="BH317">
        <f t="shared" si="368"/>
        <v>11935.660336877372</v>
      </c>
      <c r="BI317">
        <f t="shared" si="369"/>
        <v>5268.5896622099708</v>
      </c>
      <c r="BJ317">
        <f t="shared" si="370"/>
        <v>5389.9686900655206</v>
      </c>
      <c r="BK317">
        <f t="shared" si="371"/>
        <v>3732.3246523777452</v>
      </c>
      <c r="BL317">
        <f t="shared" si="372"/>
        <v>1565.1094680206993</v>
      </c>
      <c r="BM317">
        <f t="shared" si="373"/>
        <v>1940.9261151053327</v>
      </c>
    </row>
    <row r="318" spans="1:65" hidden="1" x14ac:dyDescent="0.4">
      <c r="A318" s="9">
        <v>25</v>
      </c>
      <c r="B318" s="16">
        <f t="shared" ref="B318:I318" si="388">V318+AE318+AN318+AW318+BF318+B188</f>
        <v>43542.192585422192</v>
      </c>
      <c r="C318" s="16">
        <f t="shared" si="388"/>
        <v>120819.18752866333</v>
      </c>
      <c r="D318" s="16">
        <f t="shared" si="388"/>
        <v>166044.89857209491</v>
      </c>
      <c r="E318" s="16">
        <f t="shared" si="388"/>
        <v>74112.187112941247</v>
      </c>
      <c r="F318" s="16">
        <f t="shared" si="388"/>
        <v>76975.694851267195</v>
      </c>
      <c r="G318" s="16">
        <f t="shared" si="388"/>
        <v>53993.504254858795</v>
      </c>
      <c r="H318" s="16">
        <f t="shared" si="388"/>
        <v>23430.937279707745</v>
      </c>
      <c r="I318" s="16">
        <f t="shared" si="388"/>
        <v>29475.820378386656</v>
      </c>
      <c r="J318" s="16">
        <f t="shared" si="295"/>
        <v>588394.42256334203</v>
      </c>
      <c r="L318" s="9">
        <v>25</v>
      </c>
      <c r="M318" s="9">
        <f t="shared" ref="M318:T318" si="389">M123</f>
        <v>11116.439201920943</v>
      </c>
      <c r="N318" s="9">
        <f t="shared" si="389"/>
        <v>30842.500056340526</v>
      </c>
      <c r="O318" s="9">
        <f t="shared" si="389"/>
        <v>42391.14918057566</v>
      </c>
      <c r="P318" s="9">
        <f t="shared" si="389"/>
        <v>18930.794597361488</v>
      </c>
      <c r="Q318" s="9">
        <f t="shared" si="389"/>
        <v>19674.195663741892</v>
      </c>
      <c r="R318" s="9">
        <f t="shared" si="389"/>
        <v>13778.852323376352</v>
      </c>
      <c r="S318" s="9">
        <f t="shared" si="389"/>
        <v>5964.4969279358102</v>
      </c>
      <c r="T318" s="9">
        <f t="shared" si="389"/>
        <v>7468.5874575891876</v>
      </c>
      <c r="V318">
        <f t="shared" si="304"/>
        <v>15534.052503398201</v>
      </c>
      <c r="W318">
        <f t="shared" si="339"/>
        <v>43177.59433262032</v>
      </c>
      <c r="X318">
        <f t="shared" si="340"/>
        <v>59282.938165193154</v>
      </c>
      <c r="Y318">
        <f t="shared" si="341"/>
        <v>26168.428586858052</v>
      </c>
      <c r="Z318">
        <f t="shared" si="342"/>
        <v>26771.303099018834</v>
      </c>
      <c r="AA318">
        <f t="shared" si="343"/>
        <v>18529.367058065141</v>
      </c>
      <c r="AB318">
        <f t="shared" si="344"/>
        <v>7773.7037747091108</v>
      </c>
      <c r="AC318">
        <f t="shared" si="345"/>
        <v>9640.3382483571258</v>
      </c>
      <c r="AE318">
        <f t="shared" si="305"/>
        <v>10916.80904763278</v>
      </c>
      <c r="AF318">
        <f t="shared" si="346"/>
        <v>30343.759451196209</v>
      </c>
      <c r="AG318">
        <f t="shared" si="347"/>
        <v>41662.052808850698</v>
      </c>
      <c r="AH318">
        <f t="shared" si="348"/>
        <v>18390.290485811754</v>
      </c>
      <c r="AI318">
        <f t="shared" si="349"/>
        <v>18813.970393389278</v>
      </c>
      <c r="AJ318">
        <f t="shared" si="350"/>
        <v>13021.816992356138</v>
      </c>
      <c r="AK318">
        <f t="shared" si="351"/>
        <v>5463.0972621469382</v>
      </c>
      <c r="AL318">
        <f t="shared" si="352"/>
        <v>6774.9051182157982</v>
      </c>
      <c r="AN318">
        <f t="shared" si="306"/>
        <v>7671.9647350903761</v>
      </c>
      <c r="AO318">
        <f t="shared" si="353"/>
        <v>21324.569425359932</v>
      </c>
      <c r="AP318">
        <f t="shared" si="354"/>
        <v>29278.683775300124</v>
      </c>
      <c r="AQ318">
        <f t="shared" si="355"/>
        <v>12924.075108358698</v>
      </c>
      <c r="AR318">
        <f t="shared" si="356"/>
        <v>13221.82303961943</v>
      </c>
      <c r="AS318">
        <f t="shared" si="357"/>
        <v>9151.3141773863281</v>
      </c>
      <c r="AT318">
        <f t="shared" si="358"/>
        <v>3839.2802655688583</v>
      </c>
      <c r="AU318">
        <f t="shared" si="359"/>
        <v>4761.1745267089409</v>
      </c>
      <c r="AW318">
        <f t="shared" si="307"/>
        <v>5391.5897394949789</v>
      </c>
      <c r="AX318">
        <f t="shared" si="360"/>
        <v>14986.165041537375</v>
      </c>
      <c r="AY318">
        <f t="shared" si="361"/>
        <v>20576.039708160453</v>
      </c>
      <c r="AZ318">
        <f t="shared" si="362"/>
        <v>9082.5900734368242</v>
      </c>
      <c r="BA318">
        <f t="shared" si="363"/>
        <v>9291.8369543301451</v>
      </c>
      <c r="BB318">
        <f t="shared" si="364"/>
        <v>6431.3870616378272</v>
      </c>
      <c r="BC318">
        <f t="shared" si="365"/>
        <v>2698.1125176721466</v>
      </c>
      <c r="BD318">
        <f t="shared" si="366"/>
        <v>3345.9877114315741</v>
      </c>
      <c r="BF318">
        <f t="shared" si="308"/>
        <v>3788.9793683743628</v>
      </c>
      <c r="BG318">
        <f t="shared" si="367"/>
        <v>10531.637772342252</v>
      </c>
      <c r="BH318">
        <f t="shared" si="368"/>
        <v>14459.963332516872</v>
      </c>
      <c r="BI318">
        <f t="shared" si="369"/>
        <v>6382.8570166537538</v>
      </c>
      <c r="BJ318">
        <f t="shared" si="370"/>
        <v>6529.9068021360872</v>
      </c>
      <c r="BK318">
        <f t="shared" si="371"/>
        <v>4520.6051207913742</v>
      </c>
      <c r="BL318">
        <f t="shared" si="372"/>
        <v>1896.1184283227665</v>
      </c>
      <c r="BM318">
        <f t="shared" si="373"/>
        <v>2351.4174887193667</v>
      </c>
    </row>
    <row r="319" spans="1:65" hidden="1" x14ac:dyDescent="0.4">
      <c r="A319" s="9">
        <v>26</v>
      </c>
      <c r="B319" s="16">
        <f t="shared" ref="B319:I319" si="390">V319+AE319+AN319+AW319+BF319+B189</f>
        <v>52750.280137037655</v>
      </c>
      <c r="C319" s="16">
        <f t="shared" si="390"/>
        <v>146369.42956057875</v>
      </c>
      <c r="D319" s="16">
        <f t="shared" si="390"/>
        <v>201159.25020666193</v>
      </c>
      <c r="E319" s="16">
        <f t="shared" si="390"/>
        <v>89785.074987342246</v>
      </c>
      <c r="F319" s="16">
        <f t="shared" si="390"/>
        <v>93254.159304446963</v>
      </c>
      <c r="G319" s="16">
        <f t="shared" si="390"/>
        <v>65410.882918021489</v>
      </c>
      <c r="H319" s="16">
        <f t="shared" si="390"/>
        <v>28386.139133993303</v>
      </c>
      <c r="I319" s="16">
        <f t="shared" si="390"/>
        <v>35709.827785514404</v>
      </c>
      <c r="J319" s="16">
        <f t="shared" si="295"/>
        <v>712825.04403359676</v>
      </c>
      <c r="L319" s="9">
        <v>26</v>
      </c>
      <c r="M319" s="9">
        <f t="shared" ref="M319:T319" si="391">M124</f>
        <v>13467.277456018175</v>
      </c>
      <c r="N319" s="9">
        <f t="shared" si="391"/>
        <v>37364.887996168618</v>
      </c>
      <c r="O319" s="9">
        <f t="shared" si="391"/>
        <v>51355.776550787814</v>
      </c>
      <c r="P319" s="9">
        <f t="shared" si="391"/>
        <v>22934.166118724585</v>
      </c>
      <c r="Q319" s="9">
        <f t="shared" si="391"/>
        <v>23834.777208318334</v>
      </c>
      <c r="R319" s="9">
        <f t="shared" si="391"/>
        <v>16692.72182340045</v>
      </c>
      <c r="S319" s="9">
        <f t="shared" si="391"/>
        <v>7225.8331606940455</v>
      </c>
      <c r="T319" s="9">
        <f t="shared" si="391"/>
        <v>9047.9997838255858</v>
      </c>
      <c r="V319">
        <f t="shared" si="304"/>
        <v>18819.101270640924</v>
      </c>
      <c r="W319">
        <f t="shared" si="339"/>
        <v>52308.534440093994</v>
      </c>
      <c r="X319">
        <f t="shared" si="340"/>
        <v>71819.740322614176</v>
      </c>
      <c r="Y319">
        <f t="shared" si="341"/>
        <v>31702.371777222048</v>
      </c>
      <c r="Z319">
        <f t="shared" si="342"/>
        <v>32432.738595240724</v>
      </c>
      <c r="AA319">
        <f t="shared" si="343"/>
        <v>22447.847032185869</v>
      </c>
      <c r="AB319">
        <f t="shared" si="344"/>
        <v>9417.640281067117</v>
      </c>
      <c r="AC319">
        <f t="shared" si="345"/>
        <v>11679.019479261977</v>
      </c>
      <c r="AE319">
        <f t="shared" si="305"/>
        <v>13225.430775515491</v>
      </c>
      <c r="AF319">
        <f t="shared" si="346"/>
        <v>36760.676891908268</v>
      </c>
      <c r="AG319">
        <f t="shared" si="347"/>
        <v>50472.49548702193</v>
      </c>
      <c r="AH319">
        <f t="shared" si="348"/>
        <v>22279.359536334901</v>
      </c>
      <c r="AI319">
        <f t="shared" si="349"/>
        <v>22792.636746204058</v>
      </c>
      <c r="AJ319">
        <f t="shared" si="350"/>
        <v>15775.592025210641</v>
      </c>
      <c r="AK319">
        <f t="shared" si="351"/>
        <v>6618.400518428025</v>
      </c>
      <c r="AL319">
        <f t="shared" si="352"/>
        <v>8207.6216832864629</v>
      </c>
      <c r="AN319">
        <f t="shared" si="306"/>
        <v>9294.386891361577</v>
      </c>
      <c r="AO319">
        <f t="shared" si="353"/>
        <v>25834.164438278072</v>
      </c>
      <c r="AP319">
        <f t="shared" si="354"/>
        <v>35470.368292075407</v>
      </c>
      <c r="AQ319">
        <f t="shared" si="355"/>
        <v>15657.182797085226</v>
      </c>
      <c r="AR319">
        <f t="shared" si="356"/>
        <v>16017.896716504356</v>
      </c>
      <c r="AS319">
        <f t="shared" si="357"/>
        <v>11086.565584871232</v>
      </c>
      <c r="AT319">
        <f t="shared" si="358"/>
        <v>4651.1887638578992</v>
      </c>
      <c r="AU319">
        <f t="shared" si="359"/>
        <v>5768.0398224623696</v>
      </c>
      <c r="AW319">
        <f t="shared" si="307"/>
        <v>6531.7772372926775</v>
      </c>
      <c r="AX319">
        <f t="shared" si="360"/>
        <v>18155.367233448655</v>
      </c>
      <c r="AY319">
        <f t="shared" si="361"/>
        <v>24927.361741730285</v>
      </c>
      <c r="AZ319">
        <f t="shared" si="362"/>
        <v>11003.33259089776</v>
      </c>
      <c r="BA319">
        <f t="shared" si="363"/>
        <v>11256.829996974788</v>
      </c>
      <c r="BB319">
        <f t="shared" si="364"/>
        <v>7791.350619512079</v>
      </c>
      <c r="BC319">
        <f t="shared" si="365"/>
        <v>3268.6963916205023</v>
      </c>
      <c r="BD319">
        <f t="shared" si="366"/>
        <v>4053.5811190702575</v>
      </c>
      <c r="BF319">
        <f t="shared" si="308"/>
        <v>4590.2845539346708</v>
      </c>
      <c r="BG319">
        <f t="shared" si="367"/>
        <v>12758.901406939813</v>
      </c>
      <c r="BH319">
        <f t="shared" si="368"/>
        <v>17518.001520338665</v>
      </c>
      <c r="BI319">
        <f t="shared" si="369"/>
        <v>7732.7235450452899</v>
      </c>
      <c r="BJ319">
        <f t="shared" si="370"/>
        <v>7910.8718782331161</v>
      </c>
      <c r="BK319">
        <f t="shared" si="371"/>
        <v>5475.9960912146016</v>
      </c>
      <c r="BL319">
        <f t="shared" si="372"/>
        <v>2297.1154729974564</v>
      </c>
      <c r="BM319">
        <f t="shared" si="373"/>
        <v>2848.7026000754704</v>
      </c>
    </row>
    <row r="320" spans="1:65" hidden="1" x14ac:dyDescent="0.4">
      <c r="A320" s="9">
        <v>27</v>
      </c>
      <c r="B320" s="16">
        <f t="shared" ref="B320:I320" si="392">V320+AE320+AN320+AW320+BF320+B190</f>
        <v>63905.621130267064</v>
      </c>
      <c r="C320" s="16">
        <f t="shared" si="392"/>
        <v>177322.83504790397</v>
      </c>
      <c r="D320" s="16">
        <f t="shared" si="392"/>
        <v>243699.30748785302</v>
      </c>
      <c r="E320" s="16">
        <f t="shared" si="392"/>
        <v>108772.33870388055</v>
      </c>
      <c r="F320" s="16">
        <f t="shared" si="392"/>
        <v>112975.0579095057</v>
      </c>
      <c r="G320" s="16">
        <f t="shared" si="392"/>
        <v>79243.069829888889</v>
      </c>
      <c r="H320" s="16">
        <f t="shared" si="392"/>
        <v>34389.199310953882</v>
      </c>
      <c r="I320" s="16">
        <f t="shared" si="392"/>
        <v>43262.065615789834</v>
      </c>
      <c r="J320" s="16">
        <f t="shared" si="295"/>
        <v>863569.49503604288</v>
      </c>
      <c r="L320" s="9">
        <v>27</v>
      </c>
      <c r="M320" s="9">
        <f t="shared" ref="M320:T320" si="393">M125</f>
        <v>16315.25696160284</v>
      </c>
      <c r="N320" s="9">
        <f t="shared" si="393"/>
        <v>45266.591632192009</v>
      </c>
      <c r="O320" s="9">
        <f t="shared" si="393"/>
        <v>62216.189844245971</v>
      </c>
      <c r="P320" s="9">
        <f t="shared" si="393"/>
        <v>27784.146769759125</v>
      </c>
      <c r="Q320" s="9">
        <f t="shared" si="393"/>
        <v>28875.213720535052</v>
      </c>
      <c r="R320" s="9">
        <f t="shared" si="393"/>
        <v>20222.799064381754</v>
      </c>
      <c r="S320" s="9">
        <f t="shared" si="393"/>
        <v>8753.9092562254755</v>
      </c>
      <c r="T320" s="9">
        <f t="shared" si="393"/>
        <v>10961.416807795376</v>
      </c>
      <c r="V320">
        <f t="shared" si="304"/>
        <v>22798.852554868292</v>
      </c>
      <c r="W320">
        <f t="shared" si="339"/>
        <v>63370.431292670211</v>
      </c>
      <c r="X320">
        <f t="shared" si="340"/>
        <v>87007.750614460892</v>
      </c>
      <c r="Y320">
        <f t="shared" si="341"/>
        <v>38406.600261835338</v>
      </c>
      <c r="Z320">
        <f t="shared" si="342"/>
        <v>39291.420698024478</v>
      </c>
      <c r="AA320">
        <f t="shared" si="343"/>
        <v>27194.983800787206</v>
      </c>
      <c r="AB320">
        <f t="shared" si="344"/>
        <v>11409.226673210049</v>
      </c>
      <c r="AC320">
        <f t="shared" si="345"/>
        <v>14148.828855526966</v>
      </c>
      <c r="AE320">
        <f t="shared" si="305"/>
        <v>16022.266023078208</v>
      </c>
      <c r="AF320">
        <f t="shared" si="346"/>
        <v>44534.605666001131</v>
      </c>
      <c r="AG320">
        <f t="shared" si="347"/>
        <v>61146.117904818064</v>
      </c>
      <c r="AH320">
        <f t="shared" si="348"/>
        <v>26990.865656778478</v>
      </c>
      <c r="AI320">
        <f t="shared" si="349"/>
        <v>27612.687670722389</v>
      </c>
      <c r="AJ320">
        <f t="shared" si="350"/>
        <v>19111.719528698253</v>
      </c>
      <c r="AK320">
        <f t="shared" si="351"/>
        <v>8018.020399747571</v>
      </c>
      <c r="AL320">
        <f t="shared" si="352"/>
        <v>9943.3205812742199</v>
      </c>
      <c r="AN320">
        <f t="shared" si="306"/>
        <v>11259.908833438534</v>
      </c>
      <c r="AO320">
        <f t="shared" si="353"/>
        <v>31297.42066509317</v>
      </c>
      <c r="AP320">
        <f t="shared" si="354"/>
        <v>42971.431889548665</v>
      </c>
      <c r="AQ320">
        <f t="shared" si="355"/>
        <v>18968.271166710063</v>
      </c>
      <c r="AR320">
        <f t="shared" si="356"/>
        <v>19405.266731354204</v>
      </c>
      <c r="AS320">
        <f t="shared" si="357"/>
        <v>13431.078805040936</v>
      </c>
      <c r="AT320">
        <f t="shared" si="358"/>
        <v>5634.7946411429621</v>
      </c>
      <c r="AU320">
        <f t="shared" si="359"/>
        <v>6987.8307528744162</v>
      </c>
      <c r="AW320">
        <f t="shared" si="307"/>
        <v>7913.0820643271272</v>
      </c>
      <c r="AX320">
        <f t="shared" si="360"/>
        <v>21994.765835863363</v>
      </c>
      <c r="AY320">
        <f t="shared" si="361"/>
        <v>30198.865016902848</v>
      </c>
      <c r="AZ320">
        <f t="shared" si="362"/>
        <v>13330.257693991492</v>
      </c>
      <c r="BA320">
        <f t="shared" si="363"/>
        <v>13637.36335673957</v>
      </c>
      <c r="BB320">
        <f t="shared" si="364"/>
        <v>9438.9581021916565</v>
      </c>
      <c r="BC320">
        <f t="shared" si="365"/>
        <v>3959.9425777392007</v>
      </c>
      <c r="BD320">
        <f t="shared" si="366"/>
        <v>4910.8104707663142</v>
      </c>
      <c r="BF320">
        <f t="shared" si="308"/>
        <v>5561.0308956136741</v>
      </c>
      <c r="BG320">
        <f t="shared" si="367"/>
        <v>15457.134320194236</v>
      </c>
      <c r="BH320">
        <f t="shared" si="368"/>
        <v>21222.681631034477</v>
      </c>
      <c r="BI320">
        <f t="shared" si="369"/>
        <v>9368.0280679715252</v>
      </c>
      <c r="BJ320">
        <f t="shared" si="370"/>
        <v>9583.8509376039528</v>
      </c>
      <c r="BK320">
        <f t="shared" si="371"/>
        <v>6633.6733553633403</v>
      </c>
      <c r="BL320">
        <f t="shared" si="372"/>
        <v>2782.9059323089796</v>
      </c>
      <c r="BM320">
        <f t="shared" si="373"/>
        <v>3451.1418595728637</v>
      </c>
    </row>
    <row r="321" spans="1:65" hidden="1" x14ac:dyDescent="0.4">
      <c r="A321" s="9">
        <v>28</v>
      </c>
      <c r="B321" s="16">
        <f t="shared" ref="B321:I321" si="394">V321+AE321+AN321+AW321+BF321+B191</f>
        <v>77420.016358482419</v>
      </c>
      <c r="C321" s="16">
        <f t="shared" si="394"/>
        <v>214822.05274087167</v>
      </c>
      <c r="D321" s="16">
        <f t="shared" si="394"/>
        <v>295235.44184891111</v>
      </c>
      <c r="E321" s="16">
        <f t="shared" si="394"/>
        <v>131774.8956312137</v>
      </c>
      <c r="F321" s="16">
        <f t="shared" si="394"/>
        <v>136866.3905753477</v>
      </c>
      <c r="G321" s="16">
        <f t="shared" si="394"/>
        <v>96000.604537376275</v>
      </c>
      <c r="H321" s="16">
        <f t="shared" si="394"/>
        <v>41661.721809135808</v>
      </c>
      <c r="I321" s="16">
        <f t="shared" si="394"/>
        <v>52411.321538014497</v>
      </c>
      <c r="J321" s="16">
        <f t="shared" si="295"/>
        <v>1046192.4450393532</v>
      </c>
      <c r="L321" s="9">
        <v>28</v>
      </c>
      <c r="M321" s="9">
        <f t="shared" ref="M321:T321" si="395">M126</f>
        <v>19765.510185147155</v>
      </c>
      <c r="N321" s="9">
        <f t="shared" si="395"/>
        <v>54839.300420377171</v>
      </c>
      <c r="O321" s="9">
        <f t="shared" si="395"/>
        <v>75373.29855984576</v>
      </c>
      <c r="P321" s="9">
        <f t="shared" si="395"/>
        <v>33659.772399278612</v>
      </c>
      <c r="Q321" s="9">
        <f t="shared" si="395"/>
        <v>34981.571680711466</v>
      </c>
      <c r="R321" s="9">
        <f t="shared" si="395"/>
        <v>24499.395983767168</v>
      </c>
      <c r="S321" s="9">
        <f t="shared" si="395"/>
        <v>10605.133769635724</v>
      </c>
      <c r="T321" s="9">
        <f t="shared" si="395"/>
        <v>13279.471850674296</v>
      </c>
      <c r="V321">
        <f t="shared" si="304"/>
        <v>27620.217901229305</v>
      </c>
      <c r="W321">
        <f t="shared" si="339"/>
        <v>76771.632106752018</v>
      </c>
      <c r="X321">
        <f t="shared" si="340"/>
        <v>105407.63072543635</v>
      </c>
      <c r="Y321">
        <f t="shared" si="341"/>
        <v>46528.598995250206</v>
      </c>
      <c r="Z321">
        <f t="shared" si="342"/>
        <v>47600.535979455424</v>
      </c>
      <c r="AA321">
        <f t="shared" si="343"/>
        <v>32946.016748494512</v>
      </c>
      <c r="AB321">
        <f t="shared" si="344"/>
        <v>13821.981875631263</v>
      </c>
      <c r="AC321">
        <f t="shared" si="345"/>
        <v>17140.938786123625</v>
      </c>
      <c r="AE321">
        <f t="shared" si="305"/>
        <v>19410.559288973251</v>
      </c>
      <c r="AF321">
        <f t="shared" si="346"/>
        <v>53952.518479335675</v>
      </c>
      <c r="AG321">
        <f t="shared" si="347"/>
        <v>74076.934259639485</v>
      </c>
      <c r="AH321">
        <f t="shared" si="348"/>
        <v>32698.732959306908</v>
      </c>
      <c r="AI321">
        <f t="shared" si="349"/>
        <v>33452.054184373432</v>
      </c>
      <c r="AJ321">
        <f t="shared" si="350"/>
        <v>23153.351664742728</v>
      </c>
      <c r="AK321">
        <f t="shared" si="351"/>
        <v>9713.6235364788117</v>
      </c>
      <c r="AL321">
        <f t="shared" si="352"/>
        <v>12046.074718400594</v>
      </c>
      <c r="AN321">
        <f t="shared" si="306"/>
        <v>13641.08742825837</v>
      </c>
      <c r="AO321">
        <f t="shared" si="353"/>
        <v>37916.013165547149</v>
      </c>
      <c r="AP321">
        <f t="shared" si="354"/>
        <v>52058.774897183364</v>
      </c>
      <c r="AQ321">
        <f t="shared" si="355"/>
        <v>22979.568411744272</v>
      </c>
      <c r="AR321">
        <f t="shared" si="356"/>
        <v>23508.977201038295</v>
      </c>
      <c r="AS321">
        <f t="shared" si="357"/>
        <v>16271.399166869594</v>
      </c>
      <c r="AT321">
        <f t="shared" si="358"/>
        <v>6826.4075204452656</v>
      </c>
      <c r="AU321">
        <f t="shared" si="359"/>
        <v>8465.5756670743194</v>
      </c>
      <c r="AW321">
        <f t="shared" si="307"/>
        <v>9586.4954488828298</v>
      </c>
      <c r="AX321">
        <f t="shared" si="360"/>
        <v>26646.093250478269</v>
      </c>
      <c r="AY321">
        <f t="shared" si="361"/>
        <v>36585.14845322576</v>
      </c>
      <c r="AZ321">
        <f t="shared" si="362"/>
        <v>16149.264430350777</v>
      </c>
      <c r="BA321">
        <f t="shared" si="363"/>
        <v>16521.315044046889</v>
      </c>
      <c r="BB321">
        <f t="shared" si="364"/>
        <v>11435.018453616296</v>
      </c>
      <c r="BC321">
        <f t="shared" si="365"/>
        <v>4797.3686094410814</v>
      </c>
      <c r="BD321">
        <f t="shared" si="366"/>
        <v>5949.3206118203652</v>
      </c>
      <c r="BF321">
        <f t="shared" si="308"/>
        <v>6737.0564799703998</v>
      </c>
      <c r="BG321">
        <f t="shared" si="367"/>
        <v>18725.9500780288</v>
      </c>
      <c r="BH321">
        <f t="shared" si="368"/>
        <v>25710.773323968664</v>
      </c>
      <c r="BI321">
        <f t="shared" si="369"/>
        <v>11349.14288098151</v>
      </c>
      <c r="BJ321">
        <f t="shared" si="370"/>
        <v>11610.607147171762</v>
      </c>
      <c r="BK321">
        <f t="shared" si="371"/>
        <v>8036.3157287774984</v>
      </c>
      <c r="BL321">
        <f t="shared" si="372"/>
        <v>3371.4242550240901</v>
      </c>
      <c r="BM321">
        <f t="shared" si="373"/>
        <v>4180.9761651695881</v>
      </c>
    </row>
    <row r="322" spans="1:65" hidden="1" x14ac:dyDescent="0.4">
      <c r="A322" s="9">
        <v>29</v>
      </c>
      <c r="B322" s="16">
        <f t="shared" ref="B322:I322" si="396">V322+AE322+AN322+AW322+BF322+B192</f>
        <v>93792.34889524756</v>
      </c>
      <c r="C322" s="16">
        <f t="shared" si="396"/>
        <v>260251.36393168452</v>
      </c>
      <c r="D322" s="16">
        <f t="shared" si="396"/>
        <v>357670.10650140798</v>
      </c>
      <c r="E322" s="16">
        <f t="shared" si="396"/>
        <v>159641.88389788341</v>
      </c>
      <c r="F322" s="16">
        <f t="shared" si="396"/>
        <v>165810.1047912254</v>
      </c>
      <c r="G322" s="16">
        <f t="shared" si="396"/>
        <v>116302.04366604998</v>
      </c>
      <c r="H322" s="16">
        <f t="shared" si="396"/>
        <v>50472.171715387638</v>
      </c>
      <c r="I322" s="16">
        <f t="shared" si="396"/>
        <v>63495.336561970311</v>
      </c>
      <c r="J322" s="16">
        <f t="shared" si="295"/>
        <v>1267435.3599608568</v>
      </c>
      <c r="L322" s="9">
        <v>29</v>
      </c>
      <c r="M322" s="9">
        <f t="shared" ref="M322:T322" si="397">M127</f>
        <v>23945.402380029405</v>
      </c>
      <c r="N322" s="9">
        <f t="shared" si="397"/>
        <v>66436.388562943161</v>
      </c>
      <c r="O322" s="9">
        <f t="shared" si="397"/>
        <v>91312.794145928608</v>
      </c>
      <c r="P322" s="9">
        <f t="shared" si="397"/>
        <v>40777.940289474667</v>
      </c>
      <c r="Q322" s="9">
        <f t="shared" si="397"/>
        <v>42379.265798559056</v>
      </c>
      <c r="R322" s="9">
        <f t="shared" si="397"/>
        <v>29680.382110238636</v>
      </c>
      <c r="S322" s="9">
        <f t="shared" si="397"/>
        <v>12847.844200793386</v>
      </c>
      <c r="T322" s="9">
        <f t="shared" si="397"/>
        <v>16087.73534708041</v>
      </c>
      <c r="V322">
        <f t="shared" si="304"/>
        <v>33461.17683178981</v>
      </c>
      <c r="W322">
        <f t="shared" si="339"/>
        <v>93006.838931375969</v>
      </c>
      <c r="X322">
        <f t="shared" si="340"/>
        <v>127698.60772774155</v>
      </c>
      <c r="Y322">
        <f t="shared" si="341"/>
        <v>56368.189573414304</v>
      </c>
      <c r="Z322">
        <f t="shared" si="342"/>
        <v>57666.81339706741</v>
      </c>
      <c r="AA322">
        <f t="shared" si="343"/>
        <v>39913.243845423087</v>
      </c>
      <c r="AB322">
        <f t="shared" si="344"/>
        <v>16744.972156273499</v>
      </c>
      <c r="AC322">
        <f t="shared" si="345"/>
        <v>20765.802277028368</v>
      </c>
      <c r="AE322">
        <f t="shared" si="305"/>
        <v>23515.388595101278</v>
      </c>
      <c r="AF322">
        <f t="shared" si="346"/>
        <v>65362.075293043847</v>
      </c>
      <c r="AG322">
        <f t="shared" si="347"/>
        <v>89742.282492537925</v>
      </c>
      <c r="AH322">
        <f t="shared" si="348"/>
        <v>39613.66597727855</v>
      </c>
      <c r="AI322">
        <f t="shared" si="349"/>
        <v>40526.295081914432</v>
      </c>
      <c r="AJ322">
        <f t="shared" si="350"/>
        <v>28049.684206618615</v>
      </c>
      <c r="AK322">
        <f t="shared" si="351"/>
        <v>11767.802706055039</v>
      </c>
      <c r="AL322">
        <f t="shared" si="352"/>
        <v>14593.506752262107</v>
      </c>
      <c r="AN322">
        <f t="shared" si="306"/>
        <v>16525.823358615809</v>
      </c>
      <c r="AO322">
        <f t="shared" si="353"/>
        <v>45934.265822441412</v>
      </c>
      <c r="AP322">
        <f t="shared" si="354"/>
        <v>63067.854578411432</v>
      </c>
      <c r="AQ322">
        <f t="shared" si="355"/>
        <v>27839.150685525594</v>
      </c>
      <c r="AR322">
        <f t="shared" si="356"/>
        <v>28480.51569270586</v>
      </c>
      <c r="AS322">
        <f t="shared" si="357"/>
        <v>19712.37541580616</v>
      </c>
      <c r="AT322">
        <f t="shared" si="358"/>
        <v>8270.0155284620378</v>
      </c>
      <c r="AU322">
        <f t="shared" si="359"/>
        <v>10255.825192737455</v>
      </c>
      <c r="AW322">
        <f t="shared" si="307"/>
        <v>11613.791438570599</v>
      </c>
      <c r="AX322">
        <f t="shared" si="360"/>
        <v>32281.053208012709</v>
      </c>
      <c r="AY322">
        <f t="shared" si="361"/>
        <v>44321.961675204562</v>
      </c>
      <c r="AZ322">
        <f t="shared" si="362"/>
        <v>19564.416421047525</v>
      </c>
      <c r="BA322">
        <f t="shared" si="363"/>
        <v>20015.146122542592</v>
      </c>
      <c r="BB322">
        <f t="shared" si="364"/>
        <v>13853.208810242946</v>
      </c>
      <c r="BC322">
        <f t="shared" si="365"/>
        <v>5811.888064943174</v>
      </c>
      <c r="BD322">
        <f t="shared" si="366"/>
        <v>7207.4481394473414</v>
      </c>
      <c r="BF322">
        <f t="shared" si="308"/>
        <v>8161.7759644266152</v>
      </c>
      <c r="BG322">
        <f t="shared" si="367"/>
        <v>22686.021664253534</v>
      </c>
      <c r="BH322">
        <f t="shared" si="368"/>
        <v>31147.960888597212</v>
      </c>
      <c r="BI322">
        <f t="shared" si="369"/>
        <v>13749.203655666141</v>
      </c>
      <c r="BJ322">
        <f t="shared" si="370"/>
        <v>14065.961095609326</v>
      </c>
      <c r="BK322">
        <f t="shared" si="371"/>
        <v>9735.6670911968959</v>
      </c>
      <c r="BL322">
        <f t="shared" si="372"/>
        <v>4084.3964322325855</v>
      </c>
      <c r="BM322">
        <f t="shared" si="373"/>
        <v>5065.1483884949766</v>
      </c>
    </row>
    <row r="323" spans="1:65" hidden="1" x14ac:dyDescent="0.4">
      <c r="A323" s="9">
        <v>30</v>
      </c>
      <c r="B323" s="16">
        <f t="shared" ref="B323:I323" si="398">V323+AE323+AN323+AW323+BF323+B193</f>
        <v>113627.00087615087</v>
      </c>
      <c r="C323" s="16">
        <f t="shared" si="398"/>
        <v>315287.78462173074</v>
      </c>
      <c r="D323" s="16">
        <f t="shared" si="398"/>
        <v>433308.06745153473</v>
      </c>
      <c r="E323" s="16">
        <f t="shared" si="398"/>
        <v>193402.00920255855</v>
      </c>
      <c r="F323" s="16">
        <f t="shared" si="398"/>
        <v>200874.65363382426</v>
      </c>
      <c r="G323" s="16">
        <f t="shared" si="398"/>
        <v>140896.78362461051</v>
      </c>
      <c r="H323" s="16">
        <f t="shared" si="398"/>
        <v>61145.785815822877</v>
      </c>
      <c r="I323" s="16">
        <f t="shared" si="398"/>
        <v>76923.272898985568</v>
      </c>
      <c r="J323" s="16">
        <f t="shared" si="295"/>
        <v>1535465.3581252182</v>
      </c>
      <c r="L323" s="9">
        <v>30</v>
      </c>
      <c r="M323" s="9">
        <f t="shared" ref="M323:T323" si="399">M128</f>
        <v>29009.233243692721</v>
      </c>
      <c r="N323" s="9">
        <f t="shared" si="399"/>
        <v>80485.959730556453</v>
      </c>
      <c r="O323" s="9">
        <f t="shared" si="399"/>
        <v>110623.07918123568</v>
      </c>
      <c r="P323" s="9">
        <f t="shared" si="399"/>
        <v>49401.415866008618</v>
      </c>
      <c r="Q323" s="9">
        <f t="shared" si="399"/>
        <v>51341.380142025388</v>
      </c>
      <c r="R323" s="9">
        <f t="shared" si="399"/>
        <v>35957.012278729555</v>
      </c>
      <c r="S323" s="9">
        <f t="shared" si="399"/>
        <v>15564.829656413673</v>
      </c>
      <c r="T323" s="9">
        <f t="shared" si="399"/>
        <v>19489.873656726679</v>
      </c>
      <c r="V323">
        <f t="shared" si="304"/>
        <v>40537.346916143943</v>
      </c>
      <c r="W323">
        <f t="shared" si="339"/>
        <v>112675.37045359328</v>
      </c>
      <c r="X323">
        <f t="shared" si="340"/>
        <v>154703.54758264337</v>
      </c>
      <c r="Y323">
        <f t="shared" si="341"/>
        <v>68288.598074697176</v>
      </c>
      <c r="Z323">
        <f t="shared" si="342"/>
        <v>69861.847118436184</v>
      </c>
      <c r="AA323">
        <f t="shared" si="343"/>
        <v>48353.858572930832</v>
      </c>
      <c r="AB323">
        <f t="shared" si="344"/>
        <v>20286.098986068489</v>
      </c>
      <c r="AC323">
        <f t="shared" si="345"/>
        <v>25157.230276976006</v>
      </c>
      <c r="AE323">
        <f t="shared" si="305"/>
        <v>28488.282713445544</v>
      </c>
      <c r="AF323">
        <f t="shared" si="346"/>
        <v>79184.457112209901</v>
      </c>
      <c r="AG323">
        <f t="shared" si="347"/>
        <v>108720.44511013973</v>
      </c>
      <c r="AH323">
        <f t="shared" si="348"/>
        <v>47990.927775346427</v>
      </c>
      <c r="AI323">
        <f t="shared" si="349"/>
        <v>49096.554239490928</v>
      </c>
      <c r="AJ323">
        <f t="shared" si="350"/>
        <v>33981.464026020854</v>
      </c>
      <c r="AK323">
        <f t="shared" si="351"/>
        <v>14256.387431164272</v>
      </c>
      <c r="AL323">
        <f t="shared" si="352"/>
        <v>17679.654514645234</v>
      </c>
      <c r="AN323">
        <f t="shared" si="306"/>
        <v>20020.605976858544</v>
      </c>
      <c r="AO323">
        <f t="shared" si="353"/>
        <v>55648.170557742633</v>
      </c>
      <c r="AP323">
        <f t="shared" si="354"/>
        <v>76405.068535474682</v>
      </c>
      <c r="AQ323">
        <f t="shared" si="355"/>
        <v>33726.408331402068</v>
      </c>
      <c r="AR323">
        <f t="shared" si="356"/>
        <v>34503.405387310144</v>
      </c>
      <c r="AS323">
        <f t="shared" si="357"/>
        <v>23881.029811212386</v>
      </c>
      <c r="AT323">
        <f t="shared" si="358"/>
        <v>10018.909117258538</v>
      </c>
      <c r="AU323">
        <f t="shared" si="359"/>
        <v>12424.665972499779</v>
      </c>
      <c r="AW323">
        <f t="shared" si="307"/>
        <v>14069.807398593204</v>
      </c>
      <c r="AX323">
        <f t="shared" si="360"/>
        <v>39107.65951522706</v>
      </c>
      <c r="AY323">
        <f t="shared" si="361"/>
        <v>53694.90812680799</v>
      </c>
      <c r="AZ323">
        <f t="shared" si="362"/>
        <v>23701.783553286557</v>
      </c>
      <c r="BA323">
        <f t="shared" si="363"/>
        <v>24247.830907624229</v>
      </c>
      <c r="BB323">
        <f t="shared" si="364"/>
        <v>16782.792113024552</v>
      </c>
      <c r="BC323">
        <f t="shared" si="365"/>
        <v>7040.9517967026059</v>
      </c>
      <c r="BD323">
        <f t="shared" si="366"/>
        <v>8731.6366660923995</v>
      </c>
      <c r="BF323">
        <f t="shared" si="308"/>
        <v>9887.7837014986071</v>
      </c>
      <c r="BG323">
        <f t="shared" si="367"/>
        <v>27483.53743613312</v>
      </c>
      <c r="BH323">
        <f t="shared" si="368"/>
        <v>37734.961281900891</v>
      </c>
      <c r="BI323">
        <f t="shared" si="369"/>
        <v>16656.810038356834</v>
      </c>
      <c r="BJ323">
        <f t="shared" si="370"/>
        <v>17040.55360907596</v>
      </c>
      <c r="BK323">
        <f t="shared" si="371"/>
        <v>11794.437950719919</v>
      </c>
      <c r="BL323">
        <f t="shared" si="372"/>
        <v>4948.1422485878793</v>
      </c>
      <c r="BM323">
        <f t="shared" si="373"/>
        <v>6136.298263971159</v>
      </c>
    </row>
    <row r="324" spans="1:65" hidden="1" x14ac:dyDescent="0.4">
      <c r="A324" s="9">
        <v>31</v>
      </c>
      <c r="B324" s="16">
        <f t="shared" ref="B324:I324" si="400">V324+AE324+AN324+AW324+BF324+B194</f>
        <v>137656.16451043953</v>
      </c>
      <c r="C324" s="16">
        <f t="shared" si="400"/>
        <v>381962.97324634658</v>
      </c>
      <c r="D324" s="16">
        <f t="shared" si="400"/>
        <v>524941.48487068608</v>
      </c>
      <c r="E324" s="16">
        <f t="shared" si="400"/>
        <v>234301.51990632224</v>
      </c>
      <c r="F324" s="16">
        <f t="shared" si="400"/>
        <v>243354.43815793807</v>
      </c>
      <c r="G324" s="16">
        <f t="shared" si="400"/>
        <v>170692.71750369482</v>
      </c>
      <c r="H324" s="16">
        <f t="shared" si="400"/>
        <v>74076.578811561747</v>
      </c>
      <c r="I324" s="16">
        <f t="shared" si="400"/>
        <v>93190.818196753622</v>
      </c>
      <c r="J324" s="16">
        <f t="shared" si="295"/>
        <v>1860176.6952037425</v>
      </c>
      <c r="L324" s="9">
        <v>31</v>
      </c>
      <c r="M324" s="9">
        <f t="shared" ref="M324:T324" si="401">M129</f>
        <v>35143.932853214952</v>
      </c>
      <c r="N324" s="9">
        <f t="shared" si="401"/>
        <v>97506.65040456524</v>
      </c>
      <c r="O324" s="9">
        <f t="shared" si="401"/>
        <v>134016.98811210427</v>
      </c>
      <c r="P324" s="9">
        <f t="shared" si="401"/>
        <v>59848.532619394064</v>
      </c>
      <c r="Q324" s="9">
        <f t="shared" si="401"/>
        <v>62198.748968831445</v>
      </c>
      <c r="R324" s="9">
        <f t="shared" si="401"/>
        <v>43560.986755851198</v>
      </c>
      <c r="S324" s="9">
        <f t="shared" si="401"/>
        <v>18856.386989672101</v>
      </c>
      <c r="T324" s="9">
        <f t="shared" si="401"/>
        <v>23611.475882719838</v>
      </c>
      <c r="V324">
        <f t="shared" si="304"/>
        <v>49109.943241283712</v>
      </c>
      <c r="W324">
        <f t="shared" si="339"/>
        <v>136503.28570128701</v>
      </c>
      <c r="X324">
        <f t="shared" si="340"/>
        <v>187419.33103626879</v>
      </c>
      <c r="Y324">
        <f t="shared" si="341"/>
        <v>82729.863461775501</v>
      </c>
      <c r="Z324">
        <f t="shared" si="342"/>
        <v>84635.813829031948</v>
      </c>
      <c r="AA324">
        <f t="shared" si="343"/>
        <v>58579.444157110862</v>
      </c>
      <c r="AB324">
        <f t="shared" si="344"/>
        <v>24576.082195357776</v>
      </c>
      <c r="AC324">
        <f t="shared" si="345"/>
        <v>30477.331275919572</v>
      </c>
      <c r="AE324">
        <f t="shared" si="305"/>
        <v>34512.814814794743</v>
      </c>
      <c r="AF324">
        <f t="shared" si="346"/>
        <v>95929.913782901582</v>
      </c>
      <c r="AG324">
        <f t="shared" si="347"/>
        <v>131711.99634639153</v>
      </c>
      <c r="AH324">
        <f t="shared" si="348"/>
        <v>58139.762925021794</v>
      </c>
      <c r="AI324">
        <f t="shared" si="349"/>
        <v>59479.200678963556</v>
      </c>
      <c r="AJ324">
        <f t="shared" si="350"/>
        <v>41167.66129947584</v>
      </c>
      <c r="AK324">
        <f t="shared" si="351"/>
        <v>17271.243208616383</v>
      </c>
      <c r="AL324">
        <f t="shared" si="352"/>
        <v>21418.44239581062</v>
      </c>
      <c r="AN324">
        <f t="shared" si="306"/>
        <v>24254.444345152042</v>
      </c>
      <c r="AO324">
        <f t="shared" si="353"/>
        <v>67416.313834976259</v>
      </c>
      <c r="AP324">
        <f t="shared" si="354"/>
        <v>92562.756822807205</v>
      </c>
      <c r="AQ324">
        <f t="shared" si="355"/>
        <v>40858.668053374247</v>
      </c>
      <c r="AR324">
        <f t="shared" si="356"/>
        <v>41799.97981340054</v>
      </c>
      <c r="AS324">
        <f t="shared" si="357"/>
        <v>28931.24691861662</v>
      </c>
      <c r="AT324">
        <f t="shared" si="358"/>
        <v>12137.648274211406</v>
      </c>
      <c r="AU324">
        <f t="shared" si="359"/>
        <v>15052.160243572504</v>
      </c>
      <c r="AW324">
        <f t="shared" si="307"/>
        <v>17045.206687725873</v>
      </c>
      <c r="AX324">
        <f t="shared" si="360"/>
        <v>47377.915036484839</v>
      </c>
      <c r="AY324">
        <f t="shared" si="361"/>
        <v>65049.988331141336</v>
      </c>
      <c r="AZ324">
        <f t="shared" si="362"/>
        <v>28714.095942344313</v>
      </c>
      <c r="BA324">
        <f t="shared" si="363"/>
        <v>29375.618147467183</v>
      </c>
      <c r="BB324">
        <f t="shared" si="364"/>
        <v>20331.910962118469</v>
      </c>
      <c r="BC324">
        <f t="shared" si="365"/>
        <v>8529.9304569805718</v>
      </c>
      <c r="BD324">
        <f t="shared" si="366"/>
        <v>10578.15131929609</v>
      </c>
      <c r="BF324">
        <f t="shared" si="308"/>
        <v>11978.795550045907</v>
      </c>
      <c r="BG324">
        <f t="shared" si="367"/>
        <v>33295.59847568009</v>
      </c>
      <c r="BH324">
        <f t="shared" si="368"/>
        <v>45714.93470435444</v>
      </c>
      <c r="BI324">
        <f t="shared" si="369"/>
        <v>20179.296795821698</v>
      </c>
      <c r="BJ324">
        <f t="shared" si="370"/>
        <v>20644.192258350093</v>
      </c>
      <c r="BK324">
        <f t="shared" si="371"/>
        <v>14288.615031872236</v>
      </c>
      <c r="BL324">
        <f t="shared" si="372"/>
        <v>5994.5470226452417</v>
      </c>
      <c r="BM324">
        <f t="shared" si="373"/>
        <v>7433.9674650317793</v>
      </c>
    </row>
    <row r="325" spans="1:65" hidden="1" x14ac:dyDescent="0.4">
      <c r="A325" s="9">
        <v>32</v>
      </c>
      <c r="B325" s="16">
        <f t="shared" ref="B325:I325" si="402">V325+AE325+AN325+AW325+BF325+B195</f>
        <v>166766.87101772</v>
      </c>
      <c r="C325" s="16">
        <f t="shared" si="402"/>
        <v>462738.22951492283</v>
      </c>
      <c r="D325" s="16">
        <f t="shared" si="402"/>
        <v>635952.98592072714</v>
      </c>
      <c r="E325" s="16">
        <f t="shared" si="402"/>
        <v>283850.21239980281</v>
      </c>
      <c r="F325" s="16">
        <f t="shared" si="402"/>
        <v>294817.59033249225</v>
      </c>
      <c r="G325" s="16">
        <f t="shared" si="402"/>
        <v>206789.74552211314</v>
      </c>
      <c r="H325" s="16">
        <f t="shared" si="402"/>
        <v>89741.888386744235</v>
      </c>
      <c r="I325" s="16">
        <f t="shared" si="402"/>
        <v>112898.48376897848</v>
      </c>
      <c r="J325" s="16">
        <f t="shared" si="295"/>
        <v>2253556.0068635009</v>
      </c>
      <c r="L325" s="9">
        <v>32</v>
      </c>
      <c r="M325" s="9">
        <f t="shared" ref="M325:T325" si="403">M130</f>
        <v>42575.962143357225</v>
      </c>
      <c r="N325" s="9">
        <f t="shared" si="403"/>
        <v>118126.77521578422</v>
      </c>
      <c r="O325" s="9">
        <f t="shared" si="403"/>
        <v>162358.10136160481</v>
      </c>
      <c r="P325" s="9">
        <f t="shared" si="403"/>
        <v>72504.943307894515</v>
      </c>
      <c r="Q325" s="9">
        <f t="shared" si="403"/>
        <v>75352.169392131458</v>
      </c>
      <c r="R325" s="9">
        <f t="shared" si="403"/>
        <v>52773.004398531433</v>
      </c>
      <c r="S325" s="9">
        <f t="shared" si="403"/>
        <v>22844.023233994161</v>
      </c>
      <c r="T325" s="9">
        <f t="shared" si="403"/>
        <v>28604.68996256659</v>
      </c>
      <c r="V325">
        <f t="shared" si="304"/>
        <v>59495.421102636697</v>
      </c>
      <c r="W325">
        <f t="shared" si="339"/>
        <v>165370.18633457716</v>
      </c>
      <c r="X325">
        <f t="shared" si="340"/>
        <v>227053.65322849041</v>
      </c>
      <c r="Y325">
        <f t="shared" si="341"/>
        <v>100225.08151229763</v>
      </c>
      <c r="Z325">
        <f t="shared" si="342"/>
        <v>102534.09089444092</v>
      </c>
      <c r="AA325">
        <f t="shared" si="343"/>
        <v>70967.475586865272</v>
      </c>
      <c r="AB325">
        <f t="shared" si="344"/>
        <v>29773.285464452969</v>
      </c>
      <c r="AC325">
        <f t="shared" si="345"/>
        <v>36922.495500281846</v>
      </c>
      <c r="AE325">
        <f t="shared" si="305"/>
        <v>41811.379028039228</v>
      </c>
      <c r="AF325">
        <f t="shared" si="346"/>
        <v>116216.59974209429</v>
      </c>
      <c r="AG325">
        <f t="shared" si="347"/>
        <v>159565.66369133018</v>
      </c>
      <c r="AH325">
        <f t="shared" si="348"/>
        <v>70434.813193398659</v>
      </c>
      <c r="AI325">
        <f t="shared" si="349"/>
        <v>72057.507253997755</v>
      </c>
      <c r="AJ325">
        <f t="shared" si="350"/>
        <v>49873.552728293347</v>
      </c>
      <c r="AK325">
        <f t="shared" si="351"/>
        <v>20923.662701987079</v>
      </c>
      <c r="AL325">
        <f t="shared" si="352"/>
        <v>25947.886835865094</v>
      </c>
      <c r="AN325">
        <f t="shared" si="306"/>
        <v>29383.629579973389</v>
      </c>
      <c r="AO325">
        <f t="shared" si="353"/>
        <v>81673.113808938928</v>
      </c>
      <c r="AP325">
        <f t="shared" si="354"/>
        <v>112137.37658459938</v>
      </c>
      <c r="AQ325">
        <f t="shared" si="355"/>
        <v>49499.215489198017</v>
      </c>
      <c r="AR325">
        <f t="shared" si="356"/>
        <v>50639.590246182051</v>
      </c>
      <c r="AS325">
        <f t="shared" si="357"/>
        <v>35049.45410904623</v>
      </c>
      <c r="AT325">
        <f t="shared" si="358"/>
        <v>14704.445741413894</v>
      </c>
      <c r="AU325">
        <f t="shared" si="359"/>
        <v>18235.301319691564</v>
      </c>
      <c r="AW325">
        <f t="shared" si="307"/>
        <v>20649.825516438956</v>
      </c>
      <c r="AX325">
        <f t="shared" si="360"/>
        <v>57397.11443573056</v>
      </c>
      <c r="AY325">
        <f t="shared" si="361"/>
        <v>78806.372576974274</v>
      </c>
      <c r="AZ325">
        <f t="shared" si="362"/>
        <v>34786.38199785928</v>
      </c>
      <c r="BA325">
        <f t="shared" si="363"/>
        <v>35587.798980433858</v>
      </c>
      <c r="BB325">
        <f t="shared" si="364"/>
        <v>24631.578940367548</v>
      </c>
      <c r="BC325">
        <f t="shared" si="365"/>
        <v>10333.789365595989</v>
      </c>
      <c r="BD325">
        <f t="shared" si="366"/>
        <v>12815.155781434296</v>
      </c>
      <c r="BF325">
        <f t="shared" si="308"/>
        <v>14512.001118885892</v>
      </c>
      <c r="BG325">
        <f t="shared" si="367"/>
        <v>40336.756756082461</v>
      </c>
      <c r="BH325">
        <f t="shared" si="368"/>
        <v>55382.461517747884</v>
      </c>
      <c r="BI325">
        <f t="shared" si="369"/>
        <v>24446.696369083005</v>
      </c>
      <c r="BJ325">
        <f t="shared" si="370"/>
        <v>25009.905202908642</v>
      </c>
      <c r="BK325">
        <f t="shared" si="371"/>
        <v>17310.262996995352</v>
      </c>
      <c r="BL325">
        <f t="shared" si="372"/>
        <v>7262.2387398129067</v>
      </c>
      <c r="BM325">
        <f t="shared" si="373"/>
        <v>9006.0593921639356</v>
      </c>
    </row>
    <row r="326" spans="1:65" hidden="1" x14ac:dyDescent="0.4">
      <c r="A326" s="9">
        <v>33</v>
      </c>
      <c r="B326" s="16">
        <f t="shared" ref="B326:I326" si="404">V326+AE326+AN326+AW326+BF326+B196</f>
        <v>202033.73531410069</v>
      </c>
      <c r="C326" s="16">
        <f t="shared" si="404"/>
        <v>560595.3530907036</v>
      </c>
      <c r="D326" s="16">
        <f t="shared" si="404"/>
        <v>770440.5341625677</v>
      </c>
      <c r="E326" s="16">
        <f t="shared" si="404"/>
        <v>343877.16511978011</v>
      </c>
      <c r="F326" s="16">
        <f t="shared" si="404"/>
        <v>357163.86051789223</v>
      </c>
      <c r="G326" s="16">
        <f t="shared" si="404"/>
        <v>250520.37502891259</v>
      </c>
      <c r="H326" s="16">
        <f t="shared" si="404"/>
        <v>108719.99608244339</v>
      </c>
      <c r="I326" s="16">
        <f t="shared" si="404"/>
        <v>136773.77232653135</v>
      </c>
      <c r="J326" s="16">
        <f t="shared" si="295"/>
        <v>2730124.7916429313</v>
      </c>
      <c r="L326" s="9">
        <v>33</v>
      </c>
      <c r="M326" s="9">
        <f t="shared" ref="M326:T326" si="405">M131</f>
        <v>51579.672656549628</v>
      </c>
      <c r="N326" s="9">
        <f t="shared" si="405"/>
        <v>143107.52102532581</v>
      </c>
      <c r="O326" s="9">
        <f t="shared" si="405"/>
        <v>196692.62418951737</v>
      </c>
      <c r="P326" s="9">
        <f t="shared" si="405"/>
        <v>87837.856234715175</v>
      </c>
      <c r="Q326" s="9">
        <f t="shared" si="405"/>
        <v>91287.196707859228</v>
      </c>
      <c r="R326" s="9">
        <f t="shared" si="405"/>
        <v>63933.124583623729</v>
      </c>
      <c r="S326" s="9">
        <f t="shared" si="405"/>
        <v>27674.941005458204</v>
      </c>
      <c r="T326" s="9">
        <f t="shared" si="405"/>
        <v>34653.839172052001</v>
      </c>
      <c r="V326">
        <f t="shared" si="304"/>
        <v>72077.157873865537</v>
      </c>
      <c r="W326">
        <f t="shared" si="339"/>
        <v>200341.68692588073</v>
      </c>
      <c r="X326">
        <f t="shared" si="340"/>
        <v>275069.60546351271</v>
      </c>
      <c r="Y326">
        <f t="shared" si="341"/>
        <v>121420.0839190761</v>
      </c>
      <c r="Z326">
        <f t="shared" si="342"/>
        <v>124217.38883237138</v>
      </c>
      <c r="AA326">
        <f t="shared" si="343"/>
        <v>85975.254010509787</v>
      </c>
      <c r="AB326">
        <f t="shared" si="344"/>
        <v>36069.562280145597</v>
      </c>
      <c r="AC326">
        <f t="shared" si="345"/>
        <v>44730.644610110401</v>
      </c>
      <c r="AE326">
        <f t="shared" si="305"/>
        <v>50653.400065337963</v>
      </c>
      <c r="AF326">
        <f t="shared" si="346"/>
        <v>140793.39303833572</v>
      </c>
      <c r="AG326">
        <f t="shared" si="347"/>
        <v>193309.65845991028</v>
      </c>
      <c r="AH326">
        <f t="shared" si="348"/>
        <v>85329.947352848161</v>
      </c>
      <c r="AI326">
        <f t="shared" si="349"/>
        <v>87295.799074219336</v>
      </c>
      <c r="AJ326">
        <f t="shared" si="350"/>
        <v>60420.51415757931</v>
      </c>
      <c r="AK326">
        <f t="shared" si="351"/>
        <v>25348.474083220026</v>
      </c>
      <c r="AL326">
        <f t="shared" si="352"/>
        <v>31435.19116807347</v>
      </c>
      <c r="AN326">
        <f t="shared" si="306"/>
        <v>35597.50430400631</v>
      </c>
      <c r="AO326">
        <f t="shared" si="353"/>
        <v>98944.856775516615</v>
      </c>
      <c r="AP326">
        <f t="shared" si="354"/>
        <v>135851.52013796478</v>
      </c>
      <c r="AQ326">
        <f t="shared" si="355"/>
        <v>59967.014341298331</v>
      </c>
      <c r="AR326">
        <f t="shared" si="356"/>
        <v>61348.548750089903</v>
      </c>
      <c r="AS326">
        <f t="shared" si="357"/>
        <v>42461.503418669789</v>
      </c>
      <c r="AT326">
        <f t="shared" si="358"/>
        <v>17814.054221700488</v>
      </c>
      <c r="AU326">
        <f t="shared" si="359"/>
        <v>22091.594077778329</v>
      </c>
      <c r="AW326">
        <f t="shared" si="307"/>
        <v>25016.727548206174</v>
      </c>
      <c r="AX326">
        <f t="shared" si="360"/>
        <v>69535.114122334751</v>
      </c>
      <c r="AY326">
        <f t="shared" si="361"/>
        <v>95471.874580786825</v>
      </c>
      <c r="AZ326">
        <f t="shared" si="362"/>
        <v>42142.798743528649</v>
      </c>
      <c r="BA326">
        <f t="shared" si="363"/>
        <v>43113.694613307955</v>
      </c>
      <c r="BB326">
        <f t="shared" si="364"/>
        <v>29840.516524706887</v>
      </c>
      <c r="BC326">
        <f t="shared" si="365"/>
        <v>12519.117553504942</v>
      </c>
      <c r="BD326">
        <f t="shared" si="366"/>
        <v>15525.22855056293</v>
      </c>
      <c r="BF326">
        <f t="shared" si="308"/>
        <v>17580.913317662424</v>
      </c>
      <c r="BG326">
        <f t="shared" si="367"/>
        <v>48866.935595906514</v>
      </c>
      <c r="BH326">
        <f t="shared" si="368"/>
        <v>67094.417047361087</v>
      </c>
      <c r="BI326">
        <f t="shared" si="369"/>
        <v>29616.539183471141</v>
      </c>
      <c r="BJ326">
        <f t="shared" si="370"/>
        <v>30298.852091671244</v>
      </c>
      <c r="BK326">
        <f t="shared" si="371"/>
        <v>20970.92096868145</v>
      </c>
      <c r="BL326">
        <f t="shared" si="372"/>
        <v>8798.0140527044477</v>
      </c>
      <c r="BM326">
        <f t="shared" si="373"/>
        <v>10910.607586799117</v>
      </c>
    </row>
    <row r="327" spans="1:65" hidden="1" x14ac:dyDescent="0.4">
      <c r="A327" s="9">
        <v>34</v>
      </c>
      <c r="B327" s="16">
        <f t="shared" ref="B327:I327" si="406">V327+AE327+AN327+AW327+BF327+B197</f>
        <v>244758.62524643584</v>
      </c>
      <c r="C327" s="16">
        <f t="shared" si="406"/>
        <v>679146.71623778809</v>
      </c>
      <c r="D327" s="16">
        <f t="shared" si="406"/>
        <v>933368.70521125814</v>
      </c>
      <c r="E327" s="16">
        <f t="shared" si="406"/>
        <v>416598.25868485449</v>
      </c>
      <c r="F327" s="16">
        <f t="shared" si="406"/>
        <v>432694.74645074748</v>
      </c>
      <c r="G327" s="16">
        <f t="shared" si="406"/>
        <v>303498.90815668233</v>
      </c>
      <c r="H327" s="16">
        <f t="shared" si="406"/>
        <v>131711.47446291725</v>
      </c>
      <c r="I327" s="16">
        <f t="shared" si="406"/>
        <v>165698.03354578622</v>
      </c>
      <c r="J327" s="16">
        <f t="shared" si="295"/>
        <v>3307475.4679964692</v>
      </c>
      <c r="L327" s="9">
        <v>34</v>
      </c>
      <c r="M327" s="9">
        <f t="shared" ref="M327:T327" si="407">M132</f>
        <v>62487.434162938895</v>
      </c>
      <c r="N327" s="9">
        <f t="shared" si="407"/>
        <v>173371.04595129541</v>
      </c>
      <c r="O327" s="9">
        <f t="shared" si="407"/>
        <v>238288.00710346215</v>
      </c>
      <c r="P327" s="9">
        <f t="shared" si="407"/>
        <v>106413.28212817747</v>
      </c>
      <c r="Q327" s="9">
        <f t="shared" si="407"/>
        <v>110592.06854964925</v>
      </c>
      <c r="R327" s="9">
        <f t="shared" si="407"/>
        <v>77453.320416582123</v>
      </c>
      <c r="S327" s="9">
        <f t="shared" si="407"/>
        <v>33527.472451343579</v>
      </c>
      <c r="T327" s="9">
        <f t="shared" si="407"/>
        <v>41982.226373856298</v>
      </c>
      <c r="V327">
        <f t="shared" si="304"/>
        <v>87319.605288800973</v>
      </c>
      <c r="W327">
        <f t="shared" si="339"/>
        <v>242708.75186108728</v>
      </c>
      <c r="X327">
        <f t="shared" si="340"/>
        <v>333239.68486733548</v>
      </c>
      <c r="Y327">
        <f t="shared" si="341"/>
        <v>147097.27900898719</v>
      </c>
      <c r="Z327">
        <f t="shared" si="342"/>
        <v>150486.14127973348</v>
      </c>
      <c r="AA327">
        <f t="shared" si="343"/>
        <v>104156.78789563397</v>
      </c>
      <c r="AB327">
        <f t="shared" si="344"/>
        <v>43697.338160223764</v>
      </c>
      <c r="AC327">
        <f t="shared" si="345"/>
        <v>54190.01451893679</v>
      </c>
      <c r="AE327">
        <f t="shared" si="305"/>
        <v>61365.27896960175</v>
      </c>
      <c r="AF327">
        <f t="shared" si="346"/>
        <v>170567.53998210822</v>
      </c>
      <c r="AG327">
        <f t="shared" si="347"/>
        <v>234189.63196171151</v>
      </c>
      <c r="AH327">
        <f t="shared" si="348"/>
        <v>103375.01563596212</v>
      </c>
      <c r="AI327">
        <f t="shared" si="349"/>
        <v>105756.59395329536</v>
      </c>
      <c r="AJ327">
        <f t="shared" si="350"/>
        <v>73197.884084044548</v>
      </c>
      <c r="AK327">
        <f t="shared" si="351"/>
        <v>30709.018181682815</v>
      </c>
      <c r="AL327">
        <f t="shared" si="352"/>
        <v>38082.917889091928</v>
      </c>
      <c r="AN327">
        <f t="shared" si="306"/>
        <v>43125.452184672133</v>
      </c>
      <c r="AO327">
        <f t="shared" si="353"/>
        <v>119869.12490692617</v>
      </c>
      <c r="AP327">
        <f t="shared" si="354"/>
        <v>164580.58929893753</v>
      </c>
      <c r="AQ327">
        <f t="shared" si="355"/>
        <v>72648.480847073253</v>
      </c>
      <c r="AR327">
        <f t="shared" si="356"/>
        <v>74322.173912154627</v>
      </c>
      <c r="AS327">
        <f t="shared" si="357"/>
        <v>51441.008788124549</v>
      </c>
      <c r="AT327">
        <f t="shared" si="358"/>
        <v>21581.264152460259</v>
      </c>
      <c r="AU327">
        <f t="shared" si="359"/>
        <v>26763.392622925901</v>
      </c>
      <c r="AW327">
        <f t="shared" si="307"/>
        <v>30307.115926106238</v>
      </c>
      <c r="AX327">
        <f t="shared" si="360"/>
        <v>84239.985448925683</v>
      </c>
      <c r="AY327">
        <f t="shared" si="361"/>
        <v>115661.69735937582</v>
      </c>
      <c r="AZ327">
        <f t="shared" si="362"/>
        <v>51054.906542413497</v>
      </c>
      <c r="BA327">
        <f t="shared" si="363"/>
        <v>52231.121681698933</v>
      </c>
      <c r="BB327">
        <f t="shared" si="364"/>
        <v>36151.009971688341</v>
      </c>
      <c r="BC327">
        <f t="shared" si="365"/>
        <v>15166.585887602716</v>
      </c>
      <c r="BD327">
        <f t="shared" si="366"/>
        <v>18808.411314170633</v>
      </c>
      <c r="BF327">
        <f t="shared" si="308"/>
        <v>21298.820432934299</v>
      </c>
      <c r="BG327">
        <f t="shared" si="367"/>
        <v>59201.024859120633</v>
      </c>
      <c r="BH327">
        <f t="shared" si="368"/>
        <v>81283.145814073956</v>
      </c>
      <c r="BI327">
        <f t="shared" si="369"/>
        <v>35879.668963499891</v>
      </c>
      <c r="BJ327">
        <f t="shared" si="370"/>
        <v>36706.273352489596</v>
      </c>
      <c r="BK327">
        <f t="shared" si="371"/>
        <v>25405.718746694172</v>
      </c>
      <c r="BL327">
        <f t="shared" si="372"/>
        <v>10658.565803104695</v>
      </c>
      <c r="BM327">
        <f t="shared" si="373"/>
        <v>13217.918068681021</v>
      </c>
    </row>
    <row r="328" spans="1:65" hidden="1" x14ac:dyDescent="0.4">
      <c r="A328" s="9">
        <v>35</v>
      </c>
      <c r="B328" s="16">
        <f t="shared" ref="B328:I328" si="408">V328+AE328+AN328+AW328+BF328+B198</f>
        <v>296518.7197775637</v>
      </c>
      <c r="C328" s="16">
        <f t="shared" si="408"/>
        <v>822768.61380350182</v>
      </c>
      <c r="D328" s="16">
        <f t="shared" si="408"/>
        <v>1130751.9530284218</v>
      </c>
      <c r="E328" s="16">
        <f t="shared" si="408"/>
        <v>504697.97467822884</v>
      </c>
      <c r="F328" s="16">
        <f t="shared" si="408"/>
        <v>524198.45257044537</v>
      </c>
      <c r="G328" s="16">
        <f t="shared" si="408"/>
        <v>367681.0324762924</v>
      </c>
      <c r="H328" s="16">
        <f t="shared" si="408"/>
        <v>159565.04860953795</v>
      </c>
      <c r="I328" s="16">
        <f t="shared" si="408"/>
        <v>200738.99885207141</v>
      </c>
      <c r="J328" s="16">
        <f t="shared" si="295"/>
        <v>4006920.7937960634</v>
      </c>
      <c r="L328" s="9">
        <v>35</v>
      </c>
      <c r="M328" s="9">
        <f t="shared" ref="M328:T328" si="409">M133</f>
        <v>75701.904009113627</v>
      </c>
      <c r="N328" s="9">
        <f t="shared" si="409"/>
        <v>210034.52061004459</v>
      </c>
      <c r="O328" s="9">
        <f t="shared" si="409"/>
        <v>288679.73348420934</v>
      </c>
      <c r="P328" s="9">
        <f t="shared" si="409"/>
        <v>128916.9282892371</v>
      </c>
      <c r="Q328" s="9">
        <f t="shared" si="409"/>
        <v>133979.41953712492</v>
      </c>
      <c r="R328" s="9">
        <f t="shared" si="409"/>
        <v>93832.686617828265</v>
      </c>
      <c r="S328" s="9">
        <f t="shared" si="409"/>
        <v>40617.662337704831</v>
      </c>
      <c r="T328" s="9">
        <f t="shared" si="409"/>
        <v>50860.377188082559</v>
      </c>
      <c r="V328">
        <f t="shared" si="304"/>
        <v>105785.43456353596</v>
      </c>
      <c r="W328">
        <f t="shared" si="339"/>
        <v>294035.3509739404</v>
      </c>
      <c r="X328">
        <f t="shared" si="340"/>
        <v>403711.22568539646</v>
      </c>
      <c r="Y328">
        <f t="shared" si="341"/>
        <v>178204.53415488725</v>
      </c>
      <c r="Z328">
        <f t="shared" si="342"/>
        <v>182310.05280446413</v>
      </c>
      <c r="AA328">
        <f t="shared" si="343"/>
        <v>126183.24411604347</v>
      </c>
      <c r="AB328">
        <f t="shared" si="344"/>
        <v>52938.190584582393</v>
      </c>
      <c r="AC328">
        <f t="shared" si="345"/>
        <v>65649.795551987743</v>
      </c>
      <c r="AE328">
        <f t="shared" si="305"/>
        <v>74342.442129201358</v>
      </c>
      <c r="AF328">
        <f t="shared" si="346"/>
        <v>206638.14592159775</v>
      </c>
      <c r="AG328">
        <f t="shared" si="347"/>
        <v>283714.65841452347</v>
      </c>
      <c r="AH328">
        <f t="shared" si="348"/>
        <v>125236.14732247463</v>
      </c>
      <c r="AI328">
        <f t="shared" si="349"/>
        <v>128121.36761651441</v>
      </c>
      <c r="AJ328">
        <f t="shared" si="350"/>
        <v>88677.335989839252</v>
      </c>
      <c r="AK328">
        <f t="shared" si="351"/>
        <v>37203.178170953288</v>
      </c>
      <c r="AL328">
        <f t="shared" si="352"/>
        <v>46136.466204014359</v>
      </c>
      <c r="AN328">
        <f t="shared" si="306"/>
        <v>52245.365577136945</v>
      </c>
      <c r="AO328">
        <f t="shared" si="353"/>
        <v>145218.33244451717</v>
      </c>
      <c r="AP328">
        <f t="shared" si="354"/>
        <v>199385.11063032455</v>
      </c>
      <c r="AQ328">
        <f t="shared" si="355"/>
        <v>88011.748241517693</v>
      </c>
      <c r="AR328">
        <f t="shared" si="356"/>
        <v>90039.383932725003</v>
      </c>
      <c r="AS328">
        <f t="shared" si="357"/>
        <v>62319.446436084545</v>
      </c>
      <c r="AT328">
        <f t="shared" si="358"/>
        <v>26145.141167071535</v>
      </c>
      <c r="AU328">
        <f t="shared" si="359"/>
        <v>32423.155256008915</v>
      </c>
      <c r="AW328">
        <f t="shared" si="307"/>
        <v>36716.28405538918</v>
      </c>
      <c r="AX328">
        <f t="shared" si="360"/>
        <v>102054.55517792591</v>
      </c>
      <c r="AY328">
        <f t="shared" si="361"/>
        <v>140121.14332915665</v>
      </c>
      <c r="AZ328">
        <f t="shared" si="362"/>
        <v>61851.693694743371</v>
      </c>
      <c r="BA328">
        <f t="shared" si="363"/>
        <v>63276.64779692678</v>
      </c>
      <c r="BB328">
        <f t="shared" si="364"/>
        <v>43796.009379906442</v>
      </c>
      <c r="BC328">
        <f t="shared" si="365"/>
        <v>18373.925020031485</v>
      </c>
      <c r="BD328">
        <f t="shared" si="366"/>
        <v>22785.901968548267</v>
      </c>
      <c r="BF328">
        <f t="shared" si="308"/>
        <v>25802.96817952027</v>
      </c>
      <c r="BG328">
        <f t="shared" si="367"/>
        <v>71720.505154023165</v>
      </c>
      <c r="BH328">
        <f t="shared" si="368"/>
        <v>98472.421586724871</v>
      </c>
      <c r="BI328">
        <f t="shared" si="369"/>
        <v>43467.28775295669</v>
      </c>
      <c r="BJ328">
        <f t="shared" si="370"/>
        <v>44468.697517094261</v>
      </c>
      <c r="BK328">
        <f t="shared" si="371"/>
        <v>30778.364359191262</v>
      </c>
      <c r="BL328">
        <f t="shared" si="372"/>
        <v>12912.575845353704</v>
      </c>
      <c r="BM328">
        <f t="shared" si="373"/>
        <v>16013.164691425827</v>
      </c>
    </row>
    <row r="329" spans="1:65" hidden="1" x14ac:dyDescent="0.4">
      <c r="A329" s="9">
        <v>36</v>
      </c>
      <c r="B329" s="16">
        <f t="shared" ref="B329:I329" si="410">V329+AE329+AN329+AW329+BF329+B199</f>
        <v>359224.73019274021</v>
      </c>
      <c r="C329" s="16">
        <f t="shared" si="410"/>
        <v>996762.81315709057</v>
      </c>
      <c r="D329" s="16">
        <f t="shared" si="410"/>
        <v>1369876.6321359421</v>
      </c>
      <c r="E329" s="16">
        <f t="shared" si="410"/>
        <v>611428.49268360494</v>
      </c>
      <c r="F329" s="16">
        <f t="shared" si="410"/>
        <v>635052.81596526096</v>
      </c>
      <c r="G329" s="16">
        <f t="shared" si="410"/>
        <v>445436.01418193954</v>
      </c>
      <c r="H329" s="16">
        <f t="shared" si="410"/>
        <v>193308.92661911904</v>
      </c>
      <c r="I329" s="16">
        <f t="shared" si="410"/>
        <v>243190.19643800394</v>
      </c>
      <c r="J329" s="16">
        <f t="shared" si="295"/>
        <v>4854280.6213737018</v>
      </c>
      <c r="L329" s="9">
        <v>36</v>
      </c>
      <c r="M329" s="9">
        <f t="shared" ref="M329:T329" si="411">M134</f>
        <v>91710.891115512641</v>
      </c>
      <c r="N329" s="9">
        <f t="shared" si="411"/>
        <v>254451.36819607235</v>
      </c>
      <c r="O329" s="9">
        <f t="shared" si="411"/>
        <v>349728.00157890667</v>
      </c>
      <c r="P329" s="9">
        <f t="shared" si="411"/>
        <v>156179.511308688</v>
      </c>
      <c r="Q329" s="9">
        <f t="shared" si="411"/>
        <v>162312.58800848119</v>
      </c>
      <c r="R329" s="9">
        <f t="shared" si="411"/>
        <v>113675.86348221399</v>
      </c>
      <c r="S329" s="9">
        <f t="shared" si="411"/>
        <v>49207.243289038677</v>
      </c>
      <c r="T329" s="9">
        <f t="shared" si="411"/>
        <v>61616.026379317984</v>
      </c>
      <c r="V329">
        <f t="shared" si="304"/>
        <v>128156.30726666882</v>
      </c>
      <c r="W329">
        <f t="shared" si="339"/>
        <v>356216.19310971</v>
      </c>
      <c r="X329">
        <f t="shared" si="340"/>
        <v>489085.66760073788</v>
      </c>
      <c r="Y329">
        <f t="shared" si="341"/>
        <v>215890.16606771629</v>
      </c>
      <c r="Z329">
        <f t="shared" si="342"/>
        <v>220863.89531234308</v>
      </c>
      <c r="AA329">
        <f t="shared" si="343"/>
        <v>152867.72391262517</v>
      </c>
      <c r="AB329">
        <f t="shared" si="344"/>
        <v>64133.243358984822</v>
      </c>
      <c r="AC329">
        <f t="shared" si="345"/>
        <v>79533.022721585774</v>
      </c>
      <c r="AE329">
        <f t="shared" si="305"/>
        <v>90063.938346368668</v>
      </c>
      <c r="AF329">
        <f t="shared" si="346"/>
        <v>250336.74844776909</v>
      </c>
      <c r="AG329">
        <f t="shared" si="347"/>
        <v>343712.94204995997</v>
      </c>
      <c r="AH329">
        <f t="shared" si="348"/>
        <v>151720.34073868094</v>
      </c>
      <c r="AI329">
        <f t="shared" si="349"/>
        <v>155215.71021048928</v>
      </c>
      <c r="AJ329">
        <f t="shared" si="350"/>
        <v>107430.29005294137</v>
      </c>
      <c r="AK329">
        <f t="shared" si="351"/>
        <v>45070.684377767844</v>
      </c>
      <c r="AL329">
        <f t="shared" si="352"/>
        <v>55893.130878001051</v>
      </c>
      <c r="AN329">
        <f t="shared" si="306"/>
        <v>63293.903853169148</v>
      </c>
      <c r="AO329">
        <f t="shared" si="353"/>
        <v>175928.23918305745</v>
      </c>
      <c r="AP329">
        <f t="shared" si="354"/>
        <v>241549.88452242396</v>
      </c>
      <c r="AQ329">
        <f t="shared" si="355"/>
        <v>106623.94778199616</v>
      </c>
      <c r="AR329">
        <f t="shared" si="356"/>
        <v>109080.37577461972</v>
      </c>
      <c r="AS329">
        <f t="shared" si="357"/>
        <v>75498.391212961898</v>
      </c>
      <c r="AT329">
        <f t="shared" si="358"/>
        <v>31674.159669012413</v>
      </c>
      <c r="AU329">
        <f t="shared" si="359"/>
        <v>39279.810730011632</v>
      </c>
      <c r="AW329">
        <f t="shared" si="307"/>
        <v>44480.824816263063</v>
      </c>
      <c r="AX329">
        <f t="shared" si="360"/>
        <v>123636.44381122154</v>
      </c>
      <c r="AY329">
        <f t="shared" si="361"/>
        <v>169753.12697974057</v>
      </c>
      <c r="AZ329">
        <f t="shared" si="362"/>
        <v>74931.720968130539</v>
      </c>
      <c r="BA329">
        <f t="shared" si="363"/>
        <v>76658.015864825895</v>
      </c>
      <c r="BB329">
        <f t="shared" si="364"/>
        <v>53057.727907995504</v>
      </c>
      <c r="BC329">
        <f t="shared" si="365"/>
        <v>22259.533093551509</v>
      </c>
      <c r="BD329">
        <f t="shared" si="366"/>
        <v>27604.528612278591</v>
      </c>
      <c r="BF329">
        <f t="shared" si="308"/>
        <v>31259.626117454729</v>
      </c>
      <c r="BG329">
        <f t="shared" si="367"/>
        <v>86887.530165974546</v>
      </c>
      <c r="BH329">
        <f t="shared" si="368"/>
        <v>119296.78245794078</v>
      </c>
      <c r="BI329">
        <f t="shared" si="369"/>
        <v>52659.490723850024</v>
      </c>
      <c r="BJ329">
        <f t="shared" si="370"/>
        <v>53872.672657010524</v>
      </c>
      <c r="BK329">
        <f t="shared" si="371"/>
        <v>37287.186869548852</v>
      </c>
      <c r="BL329">
        <f t="shared" si="372"/>
        <v>15643.250432692595</v>
      </c>
      <c r="BM329">
        <f t="shared" si="373"/>
        <v>19399.533329987047</v>
      </c>
    </row>
    <row r="330" spans="1:65" hidden="1" x14ac:dyDescent="0.4">
      <c r="A330" s="9">
        <v>37</v>
      </c>
      <c r="B330" s="16">
        <f t="shared" ref="B330:I330" si="412">V330+AE330+AN330+AW330+BF330+B200</f>
        <v>435191.43355741975</v>
      </c>
      <c r="C330" s="16">
        <f t="shared" si="412"/>
        <v>1207552.2676849365</v>
      </c>
      <c r="D330" s="16">
        <f t="shared" si="412"/>
        <v>1659569.971679226</v>
      </c>
      <c r="E330" s="16">
        <f t="shared" si="412"/>
        <v>740729.74373166799</v>
      </c>
      <c r="F330" s="16">
        <f t="shared" si="412"/>
        <v>769349.99843946123</v>
      </c>
      <c r="G330" s="16">
        <f t="shared" si="412"/>
        <v>539634.15865106566</v>
      </c>
      <c r="H330" s="16">
        <f t="shared" si="412"/>
        <v>234188.75566791801</v>
      </c>
      <c r="I330" s="16">
        <f t="shared" si="412"/>
        <v>294618.70151564531</v>
      </c>
      <c r="J330" s="16">
        <f t="shared" si="295"/>
        <v>5880835.0309273414</v>
      </c>
      <c r="L330" s="9">
        <v>37</v>
      </c>
      <c r="M330" s="9">
        <f t="shared" ref="M330:T330" si="413">M135</f>
        <v>111105.36332334313</v>
      </c>
      <c r="N330" s="9">
        <f t="shared" si="413"/>
        <v>308261.22576803126</v>
      </c>
      <c r="O330" s="9">
        <f t="shared" si="413"/>
        <v>423686.39326413273</v>
      </c>
      <c r="P330" s="9">
        <f t="shared" si="413"/>
        <v>189207.42276681305</v>
      </c>
      <c r="Q330" s="9">
        <f t="shared" si="413"/>
        <v>196637.48594395726</v>
      </c>
      <c r="R330" s="9">
        <f t="shared" si="413"/>
        <v>137715.35702753422</v>
      </c>
      <c r="S330" s="9">
        <f t="shared" si="413"/>
        <v>59613.29758406437</v>
      </c>
      <c r="T330" s="9">
        <f t="shared" si="413"/>
        <v>74646.2161052632</v>
      </c>
      <c r="V330">
        <f t="shared" si="304"/>
        <v>155258.03868928822</v>
      </c>
      <c r="W330">
        <f t="shared" si="339"/>
        <v>431546.66883853229</v>
      </c>
      <c r="X330">
        <f t="shared" si="340"/>
        <v>592514.58724326803</v>
      </c>
      <c r="Y330">
        <f t="shared" si="341"/>
        <v>261545.33062685997</v>
      </c>
      <c r="Z330">
        <f t="shared" si="342"/>
        <v>267570.87446439813</v>
      </c>
      <c r="AA330">
        <f t="shared" si="343"/>
        <v>185195.27832665245</v>
      </c>
      <c r="AB330">
        <f t="shared" si="344"/>
        <v>77695.759116870977</v>
      </c>
      <c r="AC330">
        <f t="shared" si="345"/>
        <v>96352.191961101693</v>
      </c>
      <c r="AE330">
        <f t="shared" si="305"/>
        <v>109110.12280651875</v>
      </c>
      <c r="AF330">
        <f t="shared" si="346"/>
        <v>303276.47077873955</v>
      </c>
      <c r="AG330">
        <f t="shared" si="347"/>
        <v>416399.3048253489</v>
      </c>
      <c r="AH330">
        <f t="shared" si="348"/>
        <v>183805.25340319861</v>
      </c>
      <c r="AI330">
        <f t="shared" si="349"/>
        <v>188039.80276141621</v>
      </c>
      <c r="AJ330">
        <f t="shared" si="350"/>
        <v>130149.00698278329</v>
      </c>
      <c r="AK330">
        <f t="shared" si="351"/>
        <v>54601.963868376333</v>
      </c>
      <c r="AL330">
        <f t="shared" si="352"/>
        <v>67713.076799793416</v>
      </c>
      <c r="AN330">
        <f t="shared" si="306"/>
        <v>76678.921099768908</v>
      </c>
      <c r="AO330">
        <f t="shared" si="353"/>
        <v>213132.49381541327</v>
      </c>
      <c r="AP330">
        <f t="shared" si="354"/>
        <v>292631.41328619194</v>
      </c>
      <c r="AQ330">
        <f t="shared" si="355"/>
        <v>129172.14426033854</v>
      </c>
      <c r="AR330">
        <f t="shared" si="356"/>
        <v>132148.04299255449</v>
      </c>
      <c r="AS330">
        <f t="shared" si="357"/>
        <v>91464.340632951629</v>
      </c>
      <c r="AT330">
        <f t="shared" si="358"/>
        <v>38372.422023390129</v>
      </c>
      <c r="AU330">
        <f t="shared" si="359"/>
        <v>47586.470804006341</v>
      </c>
      <c r="AW330">
        <f t="shared" si="307"/>
        <v>53887.364334716105</v>
      </c>
      <c r="AX330">
        <f t="shared" si="360"/>
        <v>149782.34149713948</v>
      </c>
      <c r="AY330">
        <f t="shared" si="361"/>
        <v>205651.50575108227</v>
      </c>
      <c r="AZ330">
        <f t="shared" si="362"/>
        <v>90777.83437506335</v>
      </c>
      <c r="BA330">
        <f t="shared" si="363"/>
        <v>92869.195819722794</v>
      </c>
      <c r="BB330">
        <f t="shared" si="364"/>
        <v>64278.059560478701</v>
      </c>
      <c r="BC330">
        <f t="shared" si="365"/>
        <v>26966.846381281961</v>
      </c>
      <c r="BD330">
        <f t="shared" si="366"/>
        <v>33442.169671145115</v>
      </c>
      <c r="BF330">
        <f t="shared" si="308"/>
        <v>37870.225466858901</v>
      </c>
      <c r="BG330">
        <f t="shared" si="367"/>
        <v>105261.98698859806</v>
      </c>
      <c r="BH330">
        <f t="shared" si="368"/>
        <v>144524.95471884066</v>
      </c>
      <c r="BI330">
        <f t="shared" si="369"/>
        <v>63795.605845990271</v>
      </c>
      <c r="BJ330">
        <f t="shared" si="370"/>
        <v>65265.344260918209</v>
      </c>
      <c r="BK330">
        <f t="shared" si="371"/>
        <v>45172.457388772178</v>
      </c>
      <c r="BL330">
        <f t="shared" si="372"/>
        <v>18951.391763122054</v>
      </c>
      <c r="BM330">
        <f t="shared" si="373"/>
        <v>23502.030971132819</v>
      </c>
    </row>
    <row r="331" spans="1:65" hidden="1" x14ac:dyDescent="0.4">
      <c r="A331" s="9">
        <v>38</v>
      </c>
      <c r="B331" s="16">
        <f t="shared" ref="B331:I331" si="414">V331+AE331+AN331+AW331+BF331+B201</f>
        <v>527223.1221568801</v>
      </c>
      <c r="C331" s="16">
        <f t="shared" si="414"/>
        <v>1462918.2185723868</v>
      </c>
      <c r="D331" s="16">
        <f t="shared" si="414"/>
        <v>2010525.9304714361</v>
      </c>
      <c r="E331" s="16">
        <f t="shared" si="414"/>
        <v>897374.85190964164</v>
      </c>
      <c r="F331" s="16">
        <f t="shared" si="414"/>
        <v>932047.54768792551</v>
      </c>
      <c r="G331" s="16">
        <f t="shared" si="414"/>
        <v>653752.76687447727</v>
      </c>
      <c r="H331" s="16">
        <f t="shared" si="414"/>
        <v>283713.60478227376</v>
      </c>
      <c r="I331" s="16">
        <f t="shared" si="414"/>
        <v>356922.98449277703</v>
      </c>
      <c r="J331" s="16">
        <f t="shared" si="295"/>
        <v>7124479.0269477982</v>
      </c>
      <c r="L331" s="9">
        <v>38</v>
      </c>
      <c r="M331" s="9">
        <f t="shared" ref="M331:T331" si="415">M136</f>
        <v>134601.26282781328</v>
      </c>
      <c r="N331" s="9">
        <f t="shared" si="415"/>
        <v>373450.47104948491</v>
      </c>
      <c r="O331" s="9">
        <f t="shared" si="415"/>
        <v>513285.06446935941</v>
      </c>
      <c r="P331" s="9">
        <f t="shared" si="415"/>
        <v>229219.87993227932</v>
      </c>
      <c r="Q331" s="9">
        <f t="shared" si="415"/>
        <v>238221.20855062449</v>
      </c>
      <c r="R331" s="9">
        <f t="shared" si="415"/>
        <v>166838.57927491012</v>
      </c>
      <c r="S331" s="9">
        <f t="shared" si="415"/>
        <v>72219.962170444152</v>
      </c>
      <c r="T331" s="9">
        <f t="shared" si="415"/>
        <v>90431.952630817017</v>
      </c>
      <c r="V331">
        <f t="shared" si="304"/>
        <v>188091.08261434513</v>
      </c>
      <c r="W331">
        <f t="shared" si="339"/>
        <v>522807.58423656429</v>
      </c>
      <c r="X331">
        <f t="shared" si="340"/>
        <v>717816.03786978137</v>
      </c>
      <c r="Y331">
        <f t="shared" si="341"/>
        <v>316855.37705898506</v>
      </c>
      <c r="Z331">
        <f t="shared" si="342"/>
        <v>324155.16696558619</v>
      </c>
      <c r="AA331">
        <f t="shared" si="343"/>
        <v>224359.27111789829</v>
      </c>
      <c r="AB331">
        <f t="shared" si="344"/>
        <v>94126.394808334619</v>
      </c>
      <c r="AC331">
        <f t="shared" si="345"/>
        <v>116728.17878691379</v>
      </c>
      <c r="AE331">
        <f t="shared" si="305"/>
        <v>132184.08074790347</v>
      </c>
      <c r="AF331">
        <f t="shared" si="346"/>
        <v>367411.56980863592</v>
      </c>
      <c r="AG331">
        <f t="shared" si="347"/>
        <v>504456.94603430846</v>
      </c>
      <c r="AH331">
        <f t="shared" si="348"/>
        <v>222675.29201502926</v>
      </c>
      <c r="AI331">
        <f t="shared" si="349"/>
        <v>227805.33861290722</v>
      </c>
      <c r="AJ331">
        <f t="shared" si="350"/>
        <v>157672.14265471784</v>
      </c>
      <c r="AK331">
        <f t="shared" si="351"/>
        <v>66148.861492623662</v>
      </c>
      <c r="AL331">
        <f t="shared" si="352"/>
        <v>82032.634380447562</v>
      </c>
      <c r="AN331">
        <f t="shared" si="306"/>
        <v>92894.521953143849</v>
      </c>
      <c r="AO331">
        <f t="shared" si="353"/>
        <v>258204.48229707641</v>
      </c>
      <c r="AP331">
        <f t="shared" si="354"/>
        <v>354515.35905577044</v>
      </c>
      <c r="AQ331">
        <f t="shared" si="355"/>
        <v>156488.69883176859</v>
      </c>
      <c r="AR331">
        <f t="shared" si="356"/>
        <v>160093.92287698534</v>
      </c>
      <c r="AS331">
        <f t="shared" si="357"/>
        <v>110806.67380786745</v>
      </c>
      <c r="AT331">
        <f t="shared" si="358"/>
        <v>46487.192945883231</v>
      </c>
      <c r="AU331">
        <f t="shared" si="359"/>
        <v>57649.773801899886</v>
      </c>
      <c r="AW331">
        <f t="shared" si="307"/>
        <v>65283.142717242503</v>
      </c>
      <c r="AX331">
        <f t="shared" si="360"/>
        <v>181457.41765627638</v>
      </c>
      <c r="AY331">
        <f t="shared" si="361"/>
        <v>249141.45951863713</v>
      </c>
      <c r="AZ331">
        <f t="shared" si="362"/>
        <v>109974.98931770094</v>
      </c>
      <c r="BA331">
        <f t="shared" si="363"/>
        <v>112508.61940613863</v>
      </c>
      <c r="BB331">
        <f t="shared" si="364"/>
        <v>77871.200096715169</v>
      </c>
      <c r="BC331">
        <f t="shared" si="365"/>
        <v>32669.634202336045</v>
      </c>
      <c r="BD331">
        <f t="shared" si="366"/>
        <v>40514.320237575725</v>
      </c>
      <c r="BF331">
        <f t="shared" si="308"/>
        <v>45878.794900787507</v>
      </c>
      <c r="BG331">
        <f t="shared" si="367"/>
        <v>127522.16424286875</v>
      </c>
      <c r="BH331">
        <f t="shared" si="368"/>
        <v>175088.23023496146</v>
      </c>
      <c r="BI331">
        <f t="shared" si="369"/>
        <v>77286.720110526818</v>
      </c>
      <c r="BJ331">
        <f t="shared" si="370"/>
        <v>79067.270040320494</v>
      </c>
      <c r="BK331">
        <f t="shared" si="371"/>
        <v>54725.258474625436</v>
      </c>
      <c r="BL331">
        <f t="shared" si="372"/>
        <v>22959.119072202007</v>
      </c>
      <c r="BM331">
        <f t="shared" si="373"/>
        <v>28472.100321138969</v>
      </c>
    </row>
    <row r="332" spans="1:65" hidden="1" x14ac:dyDescent="0.4">
      <c r="A332" s="9">
        <v>39</v>
      </c>
      <c r="B332" s="16">
        <f t="shared" ref="B332:I332" si="416">V332+AE332+AN332+AW332+BF332+B202</f>
        <v>638717.12326593918</v>
      </c>
      <c r="C332" s="16">
        <f t="shared" si="416"/>
        <v>1772287.4374350072</v>
      </c>
      <c r="D332" s="16">
        <f t="shared" si="416"/>
        <v>2435699.961889687</v>
      </c>
      <c r="E332" s="16">
        <f t="shared" si="416"/>
        <v>1087146.3330806859</v>
      </c>
      <c r="F332" s="16">
        <f t="shared" si="416"/>
        <v>1129151.40397028</v>
      </c>
      <c r="G332" s="16">
        <f t="shared" si="416"/>
        <v>792004.49905867595</v>
      </c>
      <c r="H332" s="16">
        <f t="shared" si="416"/>
        <v>343711.6717598901</v>
      </c>
      <c r="I332" s="16">
        <f t="shared" si="416"/>
        <v>432402.99252501351</v>
      </c>
      <c r="J332" s="16">
        <f t="shared" si="295"/>
        <v>8631121.4229851793</v>
      </c>
      <c r="L332" s="9">
        <v>39</v>
      </c>
      <c r="M332" s="9">
        <f t="shared" ref="M332:T332" si="417">M137</f>
        <v>163065.93500905819</v>
      </c>
      <c r="N332" s="9">
        <f t="shared" si="417"/>
        <v>452425.54907645361</v>
      </c>
      <c r="O332" s="9">
        <f t="shared" si="417"/>
        <v>621831.52821494651</v>
      </c>
      <c r="P332" s="9">
        <f t="shared" si="417"/>
        <v>277693.93286923604</v>
      </c>
      <c r="Q332" s="9">
        <f t="shared" si="417"/>
        <v>288598.80877186352</v>
      </c>
      <c r="R332" s="9">
        <f t="shared" si="417"/>
        <v>202120.60684637542</v>
      </c>
      <c r="S332" s="9">
        <f t="shared" si="417"/>
        <v>87492.608986197636</v>
      </c>
      <c r="T332" s="9">
        <f t="shared" si="417"/>
        <v>109555.96255663008</v>
      </c>
      <c r="V332">
        <f t="shared" si="304"/>
        <v>227867.46282321279</v>
      </c>
      <c r="W332">
        <f t="shared" si="339"/>
        <v>633367.81366174796</v>
      </c>
      <c r="X332">
        <f t="shared" si="340"/>
        <v>869615.49186555436</v>
      </c>
      <c r="Y332">
        <f t="shared" si="341"/>
        <v>383862.06219229248</v>
      </c>
      <c r="Z332">
        <f t="shared" si="342"/>
        <v>392705.5681259057</v>
      </c>
      <c r="AA332">
        <f t="shared" si="343"/>
        <v>271805.43149577582</v>
      </c>
      <c r="AB332">
        <f t="shared" si="344"/>
        <v>114031.68332891206</v>
      </c>
      <c r="AC332">
        <f t="shared" si="345"/>
        <v>141413.1577661504</v>
      </c>
      <c r="AE332">
        <f t="shared" si="305"/>
        <v>160137.58168112428</v>
      </c>
      <c r="AF332">
        <f t="shared" si="346"/>
        <v>445109.5770226001</v>
      </c>
      <c r="AG332">
        <f t="shared" si="347"/>
        <v>611136.49195204489</v>
      </c>
      <c r="AH332">
        <f t="shared" si="348"/>
        <v>269765.33453700721</v>
      </c>
      <c r="AI332">
        <f t="shared" si="349"/>
        <v>275980.25278924668</v>
      </c>
      <c r="AJ332">
        <f t="shared" si="350"/>
        <v>191015.70688630806</v>
      </c>
      <c r="AK332">
        <f t="shared" si="351"/>
        <v>80137.62815047914</v>
      </c>
      <c r="AL332">
        <f t="shared" si="352"/>
        <v>99380.406583680684</v>
      </c>
      <c r="AN332">
        <f t="shared" si="306"/>
        <v>112539.30135052367</v>
      </c>
      <c r="AO332">
        <f t="shared" si="353"/>
        <v>312808.02605285618</v>
      </c>
      <c r="AP332">
        <f t="shared" si="354"/>
        <v>429486.15254503948</v>
      </c>
      <c r="AQ332">
        <f t="shared" si="355"/>
        <v>189581.99542339891</v>
      </c>
      <c r="AR332">
        <f t="shared" si="356"/>
        <v>193949.63074494628</v>
      </c>
      <c r="AS332">
        <f t="shared" si="357"/>
        <v>134239.40823129265</v>
      </c>
      <c r="AT332">
        <f t="shared" si="358"/>
        <v>56318.027219253447</v>
      </c>
      <c r="AU332">
        <f t="shared" si="359"/>
        <v>69841.204091173728</v>
      </c>
      <c r="AW332">
        <f t="shared" si="307"/>
        <v>79088.832335193176</v>
      </c>
      <c r="AX332">
        <f t="shared" si="360"/>
        <v>219830.94997667638</v>
      </c>
      <c r="AY332">
        <f t="shared" si="361"/>
        <v>301828.40928720374</v>
      </c>
      <c r="AZ332">
        <f t="shared" si="362"/>
        <v>133231.84407473478</v>
      </c>
      <c r="BA332">
        <f t="shared" si="363"/>
        <v>136301.27114156197</v>
      </c>
      <c r="BB332">
        <f t="shared" si="364"/>
        <v>94338.936952291318</v>
      </c>
      <c r="BC332">
        <f t="shared" si="365"/>
        <v>39578.41357410964</v>
      </c>
      <c r="BD332">
        <f t="shared" si="366"/>
        <v>49082.047019737809</v>
      </c>
      <c r="BF332">
        <f t="shared" si="308"/>
        <v>55580.968809015016</v>
      </c>
      <c r="BG332">
        <f t="shared" si="367"/>
        <v>154489.79094957258</v>
      </c>
      <c r="BH332">
        <f t="shared" si="368"/>
        <v>212114.84487679927</v>
      </c>
      <c r="BI332">
        <f t="shared" si="369"/>
        <v>93630.85471411387</v>
      </c>
      <c r="BJ332">
        <f t="shared" si="370"/>
        <v>95787.94472322955</v>
      </c>
      <c r="BK332">
        <f t="shared" si="371"/>
        <v>66298.229285670299</v>
      </c>
      <c r="BL332">
        <f t="shared" si="372"/>
        <v>27814.376637269022</v>
      </c>
      <c r="BM332">
        <f t="shared" si="373"/>
        <v>34493.210279357343</v>
      </c>
    </row>
    <row r="333" spans="1:65" hidden="1" x14ac:dyDescent="0.4">
      <c r="A333" s="9">
        <v>40</v>
      </c>
      <c r="B333" s="16">
        <f t="shared" ref="B333:I333" si="418">V333+AE333+AN333+AW333+BF333+B203</f>
        <v>773789.21065756294</v>
      </c>
      <c r="C333" s="16">
        <f t="shared" si="418"/>
        <v>2147080.2132957778</v>
      </c>
      <c r="D333" s="16">
        <f t="shared" si="418"/>
        <v>2950787.2612797157</v>
      </c>
      <c r="E333" s="16">
        <f t="shared" si="418"/>
        <v>1317049.5550489456</v>
      </c>
      <c r="F333" s="16">
        <f t="shared" si="418"/>
        <v>1367937.6079345928</v>
      </c>
      <c r="G333" s="16">
        <f t="shared" si="418"/>
        <v>959492.88387949357</v>
      </c>
      <c r="H333" s="16">
        <f t="shared" si="418"/>
        <v>416397.77064990712</v>
      </c>
      <c r="I333" s="16">
        <f t="shared" si="418"/>
        <v>523845.05148702743</v>
      </c>
      <c r="J333" s="16">
        <f t="shared" si="295"/>
        <v>10456379.554233022</v>
      </c>
      <c r="L333" s="9">
        <v>40</v>
      </c>
      <c r="M333" s="9">
        <f t="shared" ref="M333:T333" si="419">M138</f>
        <v>197550.1462745851</v>
      </c>
      <c r="N333" s="9">
        <f t="shared" si="419"/>
        <v>548101.80552699789</v>
      </c>
      <c r="O333" s="9">
        <f t="shared" si="419"/>
        <v>753332.7506458516</v>
      </c>
      <c r="P333" s="9">
        <f t="shared" si="419"/>
        <v>336418.98937895917</v>
      </c>
      <c r="Q333" s="9">
        <f t="shared" si="419"/>
        <v>349629.96339110087</v>
      </c>
      <c r="R333" s="9">
        <f t="shared" si="419"/>
        <v>244863.86715527892</v>
      </c>
      <c r="S333" s="9">
        <f t="shared" si="419"/>
        <v>105995.02405090492</v>
      </c>
      <c r="T333" s="9">
        <f t="shared" si="419"/>
        <v>132724.20402895921</v>
      </c>
      <c r="V333">
        <f t="shared" si="304"/>
        <v>276055.51465696213</v>
      </c>
      <c r="W333">
        <f t="shared" si="339"/>
        <v>767308.66092628171</v>
      </c>
      <c r="X333">
        <f t="shared" si="340"/>
        <v>1053516.5889254718</v>
      </c>
      <c r="Y333">
        <f t="shared" si="341"/>
        <v>465038.92141015781</v>
      </c>
      <c r="Z333">
        <f t="shared" si="342"/>
        <v>475752.59922808094</v>
      </c>
      <c r="AA333">
        <f t="shared" si="343"/>
        <v>329285.2228592934</v>
      </c>
      <c r="AB333">
        <f t="shared" si="344"/>
        <v>138146.42353298623</v>
      </c>
      <c r="AC333">
        <f t="shared" si="345"/>
        <v>171318.36885675829</v>
      </c>
      <c r="AE333">
        <f t="shared" si="305"/>
        <v>194002.52225216856</v>
      </c>
      <c r="AF333">
        <f t="shared" si="346"/>
        <v>539238.69534217403</v>
      </c>
      <c r="AG333">
        <f t="shared" si="347"/>
        <v>740375.99190879962</v>
      </c>
      <c r="AH333">
        <f t="shared" si="348"/>
        <v>326813.6983646499</v>
      </c>
      <c r="AI333">
        <f t="shared" si="349"/>
        <v>334342.91045757616</v>
      </c>
      <c r="AJ333">
        <f t="shared" si="350"/>
        <v>231410.56919104198</v>
      </c>
      <c r="AK333">
        <f t="shared" si="351"/>
        <v>97084.655739695605</v>
      </c>
      <c r="AL333">
        <f t="shared" si="352"/>
        <v>120396.78217491553</v>
      </c>
      <c r="AN333">
        <f t="shared" si="306"/>
        <v>136338.44151582397</v>
      </c>
      <c r="AO333">
        <f t="shared" si="353"/>
        <v>378958.80153772817</v>
      </c>
      <c r="AP333">
        <f t="shared" si="354"/>
        <v>520311.32224854222</v>
      </c>
      <c r="AQ333">
        <f t="shared" si="355"/>
        <v>229673.66498020303</v>
      </c>
      <c r="AR333">
        <f t="shared" si="356"/>
        <v>234964.94176709646</v>
      </c>
      <c r="AS333">
        <f t="shared" si="357"/>
        <v>162627.55755880038</v>
      </c>
      <c r="AT333">
        <f t="shared" si="358"/>
        <v>68227.827684866294</v>
      </c>
      <c r="AU333">
        <f t="shared" si="359"/>
        <v>84610.805337427213</v>
      </c>
      <c r="AW333">
        <f t="shared" si="307"/>
        <v>95814.066842858418</v>
      </c>
      <c r="AX333">
        <f t="shared" si="360"/>
        <v>266319.48801476625</v>
      </c>
      <c r="AY333">
        <f t="shared" si="361"/>
        <v>365657.28091612156</v>
      </c>
      <c r="AZ333">
        <f t="shared" si="362"/>
        <v>161406.91974906684</v>
      </c>
      <c r="BA333">
        <f t="shared" si="363"/>
        <v>165125.45094325414</v>
      </c>
      <c r="BB333">
        <f t="shared" si="364"/>
        <v>114289.172591792</v>
      </c>
      <c r="BC333">
        <f t="shared" si="365"/>
        <v>47948.220396681543</v>
      </c>
      <c r="BD333">
        <f t="shared" si="366"/>
        <v>59461.625555455772</v>
      </c>
      <c r="BF333">
        <f t="shared" si="308"/>
        <v>67334.900572104088</v>
      </c>
      <c r="BG333">
        <f t="shared" si="367"/>
        <v>187160.37046312448</v>
      </c>
      <c r="BH333">
        <f t="shared" si="368"/>
        <v>256971.62708200153</v>
      </c>
      <c r="BI333">
        <f t="shared" si="369"/>
        <v>113431.34939442432</v>
      </c>
      <c r="BJ333">
        <f t="shared" si="370"/>
        <v>116044.60793239574</v>
      </c>
      <c r="BK333">
        <f t="shared" si="371"/>
        <v>80318.583118980809</v>
      </c>
      <c r="BL333">
        <f t="shared" si="372"/>
        <v>33696.395105689327</v>
      </c>
      <c r="BM333">
        <f t="shared" si="373"/>
        <v>41787.628649547572</v>
      </c>
    </row>
    <row r="334" spans="1:65" hidden="1" x14ac:dyDescent="0.4">
      <c r="A334" s="9">
        <v>41</v>
      </c>
      <c r="B334" s="16">
        <f t="shared" ref="B334:I334" si="420">V334+AE334+AN334+AW334+BF334+B204</f>
        <v>937425.53738660004</v>
      </c>
      <c r="C334" s="16">
        <f t="shared" si="420"/>
        <v>2601131.9297653236</v>
      </c>
      <c r="D334" s="16">
        <f t="shared" si="420"/>
        <v>3574802.1502590608</v>
      </c>
      <c r="E334" s="16">
        <f t="shared" si="420"/>
        <v>1595571.3390019194</v>
      </c>
      <c r="F334" s="16">
        <f t="shared" si="420"/>
        <v>1657220.8938827829</v>
      </c>
      <c r="G334" s="16">
        <f t="shared" si="420"/>
        <v>1162400.7139542492</v>
      </c>
      <c r="H334" s="16">
        <f t="shared" si="420"/>
        <v>504455.09107605339</v>
      </c>
      <c r="I334" s="16">
        <f t="shared" si="420"/>
        <v>634624.72249806335</v>
      </c>
      <c r="J334" s="16">
        <f t="shared" si="295"/>
        <v>12667632.377824053</v>
      </c>
      <c r="L334" s="9">
        <v>41</v>
      </c>
      <c r="M334" s="9">
        <f t="shared" ref="M334:T334" si="421">M139</f>
        <v>239326.87284405599</v>
      </c>
      <c r="N334" s="9">
        <f t="shared" si="421"/>
        <v>664011.10599346145</v>
      </c>
      <c r="O334" s="9">
        <f t="shared" si="421"/>
        <v>912643.06720626005</v>
      </c>
      <c r="P334" s="9">
        <f t="shared" si="421"/>
        <v>407562.87055091973</v>
      </c>
      <c r="Q334" s="9">
        <f t="shared" si="421"/>
        <v>423567.62254515669</v>
      </c>
      <c r="R334" s="9">
        <f t="shared" si="421"/>
        <v>296646.21719550958</v>
      </c>
      <c r="S334" s="9">
        <f t="shared" si="421"/>
        <v>128410.21948864592</v>
      </c>
      <c r="T334" s="9">
        <f t="shared" si="421"/>
        <v>160791.92701186967</v>
      </c>
      <c r="V334">
        <f t="shared" si="304"/>
        <v>334434.08825613634</v>
      </c>
      <c r="W334">
        <f t="shared" si="339"/>
        <v>929574.51962804364</v>
      </c>
      <c r="X334">
        <f t="shared" si="340"/>
        <v>1276307.9930420043</v>
      </c>
      <c r="Y334">
        <f t="shared" si="341"/>
        <v>563382.57860446908</v>
      </c>
      <c r="Z334">
        <f t="shared" si="342"/>
        <v>576361.92110142857</v>
      </c>
      <c r="AA334">
        <f t="shared" si="343"/>
        <v>398920.49763979844</v>
      </c>
      <c r="AB334">
        <f t="shared" si="344"/>
        <v>167360.80515367136</v>
      </c>
      <c r="AC334">
        <f t="shared" si="345"/>
        <v>207547.7556075457</v>
      </c>
      <c r="AE334">
        <f t="shared" si="305"/>
        <v>235029.01845456535</v>
      </c>
      <c r="AF334">
        <f t="shared" si="346"/>
        <v>653273.67813422787</v>
      </c>
      <c r="AG334">
        <f t="shared" si="347"/>
        <v>896946.29041713581</v>
      </c>
      <c r="AH334">
        <f t="shared" si="348"/>
        <v>395926.30988740386</v>
      </c>
      <c r="AI334">
        <f t="shared" si="349"/>
        <v>405047.75484282849</v>
      </c>
      <c r="AJ334">
        <f t="shared" si="350"/>
        <v>280347.89602516772</v>
      </c>
      <c r="AK334">
        <f t="shared" si="351"/>
        <v>117615.53963634092</v>
      </c>
      <c r="AL334">
        <f t="shared" si="352"/>
        <v>145857.57551583688</v>
      </c>
      <c r="AN334">
        <f t="shared" si="306"/>
        <v>165170.48188399628</v>
      </c>
      <c r="AO334">
        <f t="shared" si="353"/>
        <v>459098.7484399511</v>
      </c>
      <c r="AP334">
        <f t="shared" si="354"/>
        <v>630343.65707867092</v>
      </c>
      <c r="AQ334">
        <f t="shared" si="355"/>
        <v>278243.68167242646</v>
      </c>
      <c r="AR334">
        <f t="shared" si="356"/>
        <v>284653.92611233634</v>
      </c>
      <c r="AS334">
        <f t="shared" si="357"/>
        <v>197019.06337492118</v>
      </c>
      <c r="AT334">
        <f t="shared" si="358"/>
        <v>82656.241712280942</v>
      </c>
      <c r="AU334">
        <f t="shared" si="359"/>
        <v>102503.79375617138</v>
      </c>
      <c r="AW334">
        <f t="shared" si="307"/>
        <v>116076.25417934121</v>
      </c>
      <c r="AX334">
        <f t="shared" si="360"/>
        <v>322639.14477624721</v>
      </c>
      <c r="AY334">
        <f t="shared" si="361"/>
        <v>442984.30158233189</v>
      </c>
      <c r="AZ334">
        <f t="shared" si="362"/>
        <v>195540.29236463498</v>
      </c>
      <c r="BA334">
        <f t="shared" si="363"/>
        <v>200045.19635517529</v>
      </c>
      <c r="BB334">
        <f t="shared" si="364"/>
        <v>138458.36507529617</v>
      </c>
      <c r="BC334">
        <f t="shared" si="365"/>
        <v>58088.024040773918</v>
      </c>
      <c r="BD334">
        <f t="shared" si="366"/>
        <v>72036.215446441493</v>
      </c>
      <c r="BF334">
        <f t="shared" si="308"/>
        <v>81574.483707481253</v>
      </c>
      <c r="BG334">
        <f t="shared" si="367"/>
        <v>226739.92923894536</v>
      </c>
      <c r="BH334">
        <f t="shared" si="368"/>
        <v>311314.45399906154</v>
      </c>
      <c r="BI334">
        <f t="shared" si="369"/>
        <v>137419.13457174558</v>
      </c>
      <c r="BJ334">
        <f t="shared" si="370"/>
        <v>140585.02943782491</v>
      </c>
      <c r="BK334">
        <f t="shared" si="371"/>
        <v>97303.87785538641</v>
      </c>
      <c r="BL334">
        <f t="shared" si="372"/>
        <v>40822.307751185435</v>
      </c>
      <c r="BM334">
        <f t="shared" si="373"/>
        <v>50624.627102501661</v>
      </c>
    </row>
    <row r="335" spans="1:65" hidden="1" x14ac:dyDescent="0.4">
      <c r="A335" s="9">
        <v>42</v>
      </c>
      <c r="B335" s="16">
        <f t="shared" ref="B335:I335" si="422">V335+AE335+AN335+AW335+BF335+B205</f>
        <v>1135666.6984108097</v>
      </c>
      <c r="C335" s="16">
        <f t="shared" si="422"/>
        <v>3151203.7948453748</v>
      </c>
      <c r="D335" s="16">
        <f t="shared" si="422"/>
        <v>4330779.9857509155</v>
      </c>
      <c r="E335" s="16">
        <f t="shared" si="422"/>
        <v>1932993.2484402356</v>
      </c>
      <c r="F335" s="16">
        <f t="shared" si="422"/>
        <v>2007680.0835336654</v>
      </c>
      <c r="G335" s="16">
        <f t="shared" si="422"/>
        <v>1408218.2820940996</v>
      </c>
      <c r="H335" s="16">
        <f t="shared" si="422"/>
        <v>611134.24752859212</v>
      </c>
      <c r="I335" s="16">
        <f t="shared" si="422"/>
        <v>768831.40992480493</v>
      </c>
      <c r="J335" s="16">
        <f t="shared" si="295"/>
        <v>15346507.750528498</v>
      </c>
      <c r="L335" s="9">
        <v>42</v>
      </c>
      <c r="M335" s="9">
        <f t="shared" ref="M335:T335" si="423">M140</f>
        <v>289938.29235490522</v>
      </c>
      <c r="N335" s="9">
        <f t="shared" si="423"/>
        <v>804432.2139364708</v>
      </c>
      <c r="O335" s="9">
        <f t="shared" si="423"/>
        <v>1105643.3792445217</v>
      </c>
      <c r="P335" s="9">
        <f t="shared" si="423"/>
        <v>493751.83534777811</v>
      </c>
      <c r="Q335" s="9">
        <f t="shared" si="423"/>
        <v>513141.17682718846</v>
      </c>
      <c r="R335" s="9">
        <f t="shared" si="423"/>
        <v>359379.1897462823</v>
      </c>
      <c r="S335" s="9">
        <f t="shared" si="423"/>
        <v>155565.6467534095</v>
      </c>
      <c r="T335" s="9">
        <f t="shared" si="423"/>
        <v>194795.24463035626</v>
      </c>
      <c r="V335">
        <f t="shared" si="304"/>
        <v>405158.21437835705</v>
      </c>
      <c r="W335">
        <f t="shared" si="339"/>
        <v>1126155.3942302314</v>
      </c>
      <c r="X335">
        <f t="shared" si="340"/>
        <v>1546213.9943751232</v>
      </c>
      <c r="Y335">
        <f t="shared" si="341"/>
        <v>682523.36581324227</v>
      </c>
      <c r="Z335">
        <f t="shared" si="342"/>
        <v>698247.50224112254</v>
      </c>
      <c r="AA335">
        <f t="shared" si="343"/>
        <v>483281.82496420672</v>
      </c>
      <c r="AB335">
        <f t="shared" si="344"/>
        <v>202753.26993895773</v>
      </c>
      <c r="AC335">
        <f t="shared" si="345"/>
        <v>251438.71696412197</v>
      </c>
      <c r="AE335">
        <f t="shared" si="305"/>
        <v>284731.55335535086</v>
      </c>
      <c r="AF335">
        <f t="shared" si="346"/>
        <v>791424.09888113581</v>
      </c>
      <c r="AG335">
        <f t="shared" si="347"/>
        <v>1086627.14172957</v>
      </c>
      <c r="AH335">
        <f t="shared" si="348"/>
        <v>479654.44424593647</v>
      </c>
      <c r="AI335">
        <f t="shared" si="349"/>
        <v>490704.83797212853</v>
      </c>
      <c r="AJ335">
        <f t="shared" si="350"/>
        <v>339634.19683248305</v>
      </c>
      <c r="AK335">
        <f t="shared" si="351"/>
        <v>142488.17239500614</v>
      </c>
      <c r="AL335">
        <f t="shared" si="352"/>
        <v>176702.6655616913</v>
      </c>
      <c r="AN335">
        <f t="shared" si="306"/>
        <v>200099.7501692808</v>
      </c>
      <c r="AO335">
        <f t="shared" si="353"/>
        <v>556186.21328708949</v>
      </c>
      <c r="AP335">
        <f t="shared" si="354"/>
        <v>763644.97374790348</v>
      </c>
      <c r="AQ335">
        <f t="shared" si="355"/>
        <v>337084.99577991513</v>
      </c>
      <c r="AR335">
        <f t="shared" si="356"/>
        <v>344850.84047758242</v>
      </c>
      <c r="AS335">
        <f t="shared" si="357"/>
        <v>238683.47970004444</v>
      </c>
      <c r="AT335">
        <f t="shared" si="358"/>
        <v>100135.89067431094</v>
      </c>
      <c r="AU335">
        <f t="shared" si="359"/>
        <v>124180.68463600415</v>
      </c>
      <c r="AW335">
        <f t="shared" si="307"/>
        <v>140623.36803166874</v>
      </c>
      <c r="AX335">
        <f t="shared" si="360"/>
        <v>390868.94660809916</v>
      </c>
      <c r="AY335">
        <f t="shared" si="361"/>
        <v>536663.97933050152</v>
      </c>
      <c r="AZ335">
        <f t="shared" si="362"/>
        <v>236891.98701853075</v>
      </c>
      <c r="BA335">
        <f t="shared" si="363"/>
        <v>242349.56123375581</v>
      </c>
      <c r="BB335">
        <f t="shared" si="364"/>
        <v>167738.71422510868</v>
      </c>
      <c r="BC335">
        <f t="shared" si="365"/>
        <v>70372.132876527437</v>
      </c>
      <c r="BD335">
        <f t="shared" si="366"/>
        <v>87270.004601306428</v>
      </c>
      <c r="BF335">
        <f t="shared" si="308"/>
        <v>98825.368943411246</v>
      </c>
      <c r="BG335">
        <f t="shared" si="367"/>
        <v>274689.53700759629</v>
      </c>
      <c r="BH335">
        <f t="shared" si="368"/>
        <v>377149.37779069669</v>
      </c>
      <c r="BI335">
        <f t="shared" si="369"/>
        <v>166479.71346819028</v>
      </c>
      <c r="BJ335">
        <f t="shared" si="370"/>
        <v>170315.1128965001</v>
      </c>
      <c r="BK335">
        <f t="shared" si="371"/>
        <v>117881.12146534128</v>
      </c>
      <c r="BL335">
        <f t="shared" si="372"/>
        <v>49455.165895979677</v>
      </c>
      <c r="BM335">
        <f t="shared" si="373"/>
        <v>61330.421274471577</v>
      </c>
    </row>
    <row r="336" spans="1:65" hidden="1" x14ac:dyDescent="0.4">
      <c r="A336" s="9">
        <v>43</v>
      </c>
      <c r="B336" s="16">
        <f t="shared" ref="B336:I336" si="424">V336+AE336+AN336+AW336+BF336+B206</f>
        <v>1375830.7176761657</v>
      </c>
      <c r="C336" s="16">
        <f t="shared" si="424"/>
        <v>3817601.5768221826</v>
      </c>
      <c r="D336" s="16">
        <f t="shared" si="424"/>
        <v>5246627.5045502931</v>
      </c>
      <c r="E336" s="16">
        <f t="shared" si="424"/>
        <v>2341771.1305796918</v>
      </c>
      <c r="F336" s="16">
        <f t="shared" si="424"/>
        <v>2432252.2921155426</v>
      </c>
      <c r="G336" s="16">
        <f t="shared" si="424"/>
        <v>1706019.8836154824</v>
      </c>
      <c r="H336" s="16">
        <f t="shared" si="424"/>
        <v>740373.27500564244</v>
      </c>
      <c r="I336" s="16">
        <f t="shared" si="424"/>
        <v>931419.32073510834</v>
      </c>
      <c r="J336" s="16">
        <f t="shared" si="295"/>
        <v>18591895.701100107</v>
      </c>
      <c r="L336" s="9">
        <v>43</v>
      </c>
      <c r="M336" s="9">
        <f t="shared" ref="M336:T336" si="425">M141</f>
        <v>351252.71297241346</v>
      </c>
      <c r="N336" s="9">
        <f t="shared" si="425"/>
        <v>974548.74019095709</v>
      </c>
      <c r="O336" s="9">
        <f t="shared" si="425"/>
        <v>1339458.2460472125</v>
      </c>
      <c r="P336" s="9">
        <f t="shared" si="425"/>
        <v>598167.52831227507</v>
      </c>
      <c r="Q336" s="9">
        <f t="shared" si="425"/>
        <v>621657.21207248303</v>
      </c>
      <c r="R336" s="9">
        <f t="shared" si="425"/>
        <v>435378.55713687965</v>
      </c>
      <c r="S336" s="9">
        <f t="shared" si="425"/>
        <v>188463.74179701813</v>
      </c>
      <c r="T336" s="9">
        <f t="shared" si="425"/>
        <v>235989.38103278793</v>
      </c>
      <c r="V336">
        <f t="shared" si="304"/>
        <v>490838.65683134884</v>
      </c>
      <c r="W336">
        <f t="shared" si="339"/>
        <v>1364308.0196102094</v>
      </c>
      <c r="X336">
        <f t="shared" si="340"/>
        <v>1873198.1069108534</v>
      </c>
      <c r="Y336">
        <f t="shared" si="341"/>
        <v>826859.3360393655</v>
      </c>
      <c r="Z336">
        <f t="shared" si="342"/>
        <v>845908.71904628654</v>
      </c>
      <c r="AA336">
        <f t="shared" si="343"/>
        <v>585483.38258523471</v>
      </c>
      <c r="AB336">
        <f t="shared" si="344"/>
        <v>245630.32206491544</v>
      </c>
      <c r="AC336">
        <f t="shared" si="345"/>
        <v>304611.47702367802</v>
      </c>
      <c r="AE336">
        <f t="shared" si="305"/>
        <v>344944.88386685395</v>
      </c>
      <c r="AF336">
        <f t="shared" si="346"/>
        <v>958789.74655568367</v>
      </c>
      <c r="AG336">
        <f t="shared" si="347"/>
        <v>1316420.5680523466</v>
      </c>
      <c r="AH336">
        <f t="shared" si="348"/>
        <v>581088.90502958931</v>
      </c>
      <c r="AI336">
        <f t="shared" si="349"/>
        <v>594476.17010662553</v>
      </c>
      <c r="AJ336">
        <f t="shared" si="350"/>
        <v>411458.01089834486</v>
      </c>
      <c r="AK336">
        <f t="shared" si="351"/>
        <v>172620.72116698191</v>
      </c>
      <c r="AL336">
        <f t="shared" si="352"/>
        <v>214070.69126290665</v>
      </c>
      <c r="AN336">
        <f t="shared" si="306"/>
        <v>242415.65176231583</v>
      </c>
      <c r="AO336">
        <f t="shared" si="353"/>
        <v>673805.15608411259</v>
      </c>
      <c r="AP336">
        <f t="shared" si="354"/>
        <v>925136.05773873674</v>
      </c>
      <c r="AQ336">
        <f t="shared" si="355"/>
        <v>408369.72001292586</v>
      </c>
      <c r="AR336">
        <f t="shared" si="356"/>
        <v>417777.83922485547</v>
      </c>
      <c r="AS336">
        <f t="shared" si="357"/>
        <v>289158.83826626372</v>
      </c>
      <c r="AT336">
        <f t="shared" si="358"/>
        <v>121312.03153465853</v>
      </c>
      <c r="AU336">
        <f t="shared" si="359"/>
        <v>150441.67509884771</v>
      </c>
      <c r="AW336">
        <f t="shared" si="307"/>
        <v>170361.55910047475</v>
      </c>
      <c r="AX336">
        <f t="shared" si="360"/>
        <v>473527.57994759432</v>
      </c>
      <c r="AY336">
        <f t="shared" si="361"/>
        <v>650154.4765392025</v>
      </c>
      <c r="AZ336">
        <f t="shared" si="362"/>
        <v>286988.49139922298</v>
      </c>
      <c r="BA336">
        <f t="shared" si="363"/>
        <v>293600.20085566916</v>
      </c>
      <c r="BB336">
        <f t="shared" si="364"/>
        <v>203211.09696257653</v>
      </c>
      <c r="BC336">
        <f t="shared" si="365"/>
        <v>85254.011775419189</v>
      </c>
      <c r="BD336">
        <f t="shared" si="366"/>
        <v>105725.34461865529</v>
      </c>
      <c r="BF336">
        <f t="shared" si="308"/>
        <v>119724.36848754001</v>
      </c>
      <c r="BG336">
        <f t="shared" si="367"/>
        <v>332779.24180784775</v>
      </c>
      <c r="BH336">
        <f t="shared" si="368"/>
        <v>456906.6785605991</v>
      </c>
      <c r="BI336">
        <f t="shared" si="369"/>
        <v>201685.8502433605</v>
      </c>
      <c r="BJ336">
        <f t="shared" si="370"/>
        <v>206332.33706512794</v>
      </c>
      <c r="BK336">
        <f t="shared" si="371"/>
        <v>142809.91784522496</v>
      </c>
      <c r="BL336">
        <f t="shared" si="372"/>
        <v>59913.649386253557</v>
      </c>
      <c r="BM336">
        <f t="shared" si="373"/>
        <v>74300.212937889009</v>
      </c>
    </row>
    <row r="337" spans="1:65" hidden="1" x14ac:dyDescent="0.4">
      <c r="A337" s="9">
        <v>44</v>
      </c>
      <c r="B337" s="16">
        <f t="shared" ref="B337:I337" si="426">V337+AE337+AN337+AW337+BF337+B207</f>
        <v>1666783.1911803361</v>
      </c>
      <c r="C337" s="16">
        <f t="shared" si="426"/>
        <v>4624925.1867345795</v>
      </c>
      <c r="D337" s="16">
        <f t="shared" si="426"/>
        <v>6356152.9936848674</v>
      </c>
      <c r="E337" s="16">
        <f t="shared" si="426"/>
        <v>2836994.9209039258</v>
      </c>
      <c r="F337" s="16">
        <f t="shared" si="426"/>
        <v>2946610.4988102429</v>
      </c>
      <c r="G337" s="16">
        <f t="shared" si="426"/>
        <v>2066798.791721995</v>
      </c>
      <c r="H337" s="16">
        <f t="shared" si="426"/>
        <v>896943.0006137538</v>
      </c>
      <c r="I337" s="16">
        <f t="shared" si="426"/>
        <v>1128390.3478298243</v>
      </c>
      <c r="J337" s="16">
        <f t="shared" si="295"/>
        <v>22523598.931479521</v>
      </c>
      <c r="L337" s="9">
        <v>44</v>
      </c>
      <c r="M337" s="9">
        <f t="shared" ref="M337:T337" si="427">M142</f>
        <v>425533.54152840428</v>
      </c>
      <c r="N337" s="9">
        <f t="shared" si="427"/>
        <v>1180640.4946915598</v>
      </c>
      <c r="O337" s="9">
        <f t="shared" si="427"/>
        <v>1622718.8862016285</v>
      </c>
      <c r="P337" s="9">
        <f t="shared" si="427"/>
        <v>724664.42919689394</v>
      </c>
      <c r="Q337" s="9">
        <f t="shared" si="427"/>
        <v>753121.57116535632</v>
      </c>
      <c r="R337" s="9">
        <f t="shared" si="427"/>
        <v>527449.81741545617</v>
      </c>
      <c r="S337" s="9">
        <f t="shared" si="427"/>
        <v>228318.92974696655</v>
      </c>
      <c r="T337" s="9">
        <f t="shared" si="427"/>
        <v>285895.00768315815</v>
      </c>
      <c r="V337">
        <f t="shared" si="304"/>
        <v>594638.28817997756</v>
      </c>
      <c r="W337">
        <f t="shared" si="339"/>
        <v>1652823.7416515891</v>
      </c>
      <c r="X337">
        <f t="shared" si="340"/>
        <v>2269330.8691417305</v>
      </c>
      <c r="Y337">
        <f t="shared" si="341"/>
        <v>1001718.6163008799</v>
      </c>
      <c r="Z337">
        <f t="shared" si="342"/>
        <v>1024796.449198651</v>
      </c>
      <c r="AA337">
        <f t="shared" si="343"/>
        <v>709297.91599101911</v>
      </c>
      <c r="AB337">
        <f t="shared" si="344"/>
        <v>297574.7574176176</v>
      </c>
      <c r="AC337">
        <f t="shared" si="345"/>
        <v>369028.89521102177</v>
      </c>
      <c r="AE337">
        <f t="shared" si="305"/>
        <v>417891.7703491014</v>
      </c>
      <c r="AF337">
        <f t="shared" si="346"/>
        <v>1161548.8830829465</v>
      </c>
      <c r="AG337">
        <f t="shared" si="347"/>
        <v>1594809.3374815998</v>
      </c>
      <c r="AH337">
        <f t="shared" si="348"/>
        <v>703974.12053447741</v>
      </c>
      <c r="AI337">
        <f t="shared" si="349"/>
        <v>720192.44457645598</v>
      </c>
      <c r="AJ337">
        <f t="shared" si="350"/>
        <v>498470.6967417897</v>
      </c>
      <c r="AK337">
        <f t="shared" si="351"/>
        <v>209125.52161594867</v>
      </c>
      <c r="AL337">
        <f t="shared" si="352"/>
        <v>259341.08414329233</v>
      </c>
      <c r="AN337">
        <f t="shared" si="306"/>
        <v>293680.26781458489</v>
      </c>
      <c r="AO337">
        <f t="shared" si="353"/>
        <v>816297.45131989813</v>
      </c>
      <c r="AP337">
        <f t="shared" si="354"/>
        <v>1120778.3128955418</v>
      </c>
      <c r="AQ337">
        <f t="shared" si="355"/>
        <v>494729.31252125755</v>
      </c>
      <c r="AR337">
        <f t="shared" si="356"/>
        <v>506127.00466574053</v>
      </c>
      <c r="AS337">
        <f t="shared" si="357"/>
        <v>350308.42458230432</v>
      </c>
      <c r="AT337">
        <f t="shared" si="358"/>
        <v>146966.37635082024</v>
      </c>
      <c r="AU337">
        <f t="shared" si="359"/>
        <v>182256.18318087718</v>
      </c>
      <c r="AW337">
        <f t="shared" si="307"/>
        <v>206388.60543139532</v>
      </c>
      <c r="AX337">
        <f t="shared" si="360"/>
        <v>573666.36801585346</v>
      </c>
      <c r="AY337">
        <f t="shared" si="361"/>
        <v>787645.26713896962</v>
      </c>
      <c r="AZ337">
        <f t="shared" si="362"/>
        <v>347679.10570607439</v>
      </c>
      <c r="BA337">
        <f t="shared" si="363"/>
        <v>355689.02004026237</v>
      </c>
      <c r="BB337">
        <f t="shared" si="364"/>
        <v>246184.96761442011</v>
      </c>
      <c r="BC337">
        <f t="shared" si="365"/>
        <v>103283.02165503887</v>
      </c>
      <c r="BD337">
        <f t="shared" si="366"/>
        <v>128083.50985875149</v>
      </c>
      <c r="BF337">
        <f t="shared" si="308"/>
        <v>145042.9637940074</v>
      </c>
      <c r="BG337">
        <f t="shared" si="367"/>
        <v>403153.41087772103</v>
      </c>
      <c r="BH337">
        <f t="shared" si="368"/>
        <v>553530.57754990086</v>
      </c>
      <c r="BI337">
        <f t="shared" si="369"/>
        <v>244337.17082129174</v>
      </c>
      <c r="BJ337">
        <f t="shared" si="370"/>
        <v>249966.26896039856</v>
      </c>
      <c r="BK337">
        <f t="shared" si="371"/>
        <v>173010.50740390073</v>
      </c>
      <c r="BL337">
        <f t="shared" si="372"/>
        <v>72583.830580836366</v>
      </c>
      <c r="BM337">
        <f t="shared" si="373"/>
        <v>90012.778778272143</v>
      </c>
    </row>
    <row r="338" spans="1:65" hidden="1" x14ac:dyDescent="0.4">
      <c r="A338" s="9">
        <v>45</v>
      </c>
      <c r="B338" s="16">
        <f t="shared" ref="B338:I338" si="428">V338+AE338+AN338+AW338+BF338+B208</f>
        <v>2019264.5582795406</v>
      </c>
      <c r="C338" s="16">
        <f t="shared" si="428"/>
        <v>5602976.77807038</v>
      </c>
      <c r="D338" s="16">
        <f t="shared" si="428"/>
        <v>7700314.3150577256</v>
      </c>
      <c r="E338" s="16">
        <f t="shared" si="428"/>
        <v>3436945.6844404936</v>
      </c>
      <c r="F338" s="16">
        <f t="shared" si="428"/>
        <v>3569742.1109449677</v>
      </c>
      <c r="G338" s="16">
        <f t="shared" si="428"/>
        <v>2503873.0714887143</v>
      </c>
      <c r="H338" s="16">
        <f t="shared" si="428"/>
        <v>1086623.1574849049</v>
      </c>
      <c r="I338" s="16">
        <f t="shared" si="428"/>
        <v>1367015.6284458083</v>
      </c>
      <c r="J338" s="16">
        <f t="shared" si="295"/>
        <v>27286755.304212533</v>
      </c>
      <c r="L338" s="9">
        <v>45</v>
      </c>
      <c r="M338" s="9">
        <f t="shared" ref="M338:T338" si="429">M143</f>
        <v>515522.83663052495</v>
      </c>
      <c r="N338" s="9">
        <f t="shared" si="429"/>
        <v>1430315.3041195273</v>
      </c>
      <c r="O338" s="9">
        <f t="shared" si="429"/>
        <v>1965881.7969176469</v>
      </c>
      <c r="P338" s="9">
        <f t="shared" si="429"/>
        <v>877912.14014062972</v>
      </c>
      <c r="Q338" s="9">
        <f t="shared" si="429"/>
        <v>912387.22874889174</v>
      </c>
      <c r="R338" s="9">
        <f t="shared" si="429"/>
        <v>638991.75862290594</v>
      </c>
      <c r="S338" s="9">
        <f t="shared" si="429"/>
        <v>276602.45511280111</v>
      </c>
      <c r="T338" s="9">
        <f t="shared" si="429"/>
        <v>346354.37857602927</v>
      </c>
      <c r="V338">
        <f t="shared" si="304"/>
        <v>720388.84641294356</v>
      </c>
      <c r="W338">
        <f t="shared" si="339"/>
        <v>2002353.0476260465</v>
      </c>
      <c r="X338">
        <f t="shared" si="340"/>
        <v>2749235.42504127</v>
      </c>
      <c r="Y338">
        <f t="shared" si="341"/>
        <v>1213556.0941359159</v>
      </c>
      <c r="Z338">
        <f t="shared" si="342"/>
        <v>1241514.2894781982</v>
      </c>
      <c r="AA338">
        <f t="shared" si="343"/>
        <v>859296.00838152086</v>
      </c>
      <c r="AB338">
        <f t="shared" si="344"/>
        <v>360504.09211592248</v>
      </c>
      <c r="AC338">
        <f t="shared" si="345"/>
        <v>447068.92475388112</v>
      </c>
      <c r="AE338">
        <f t="shared" si="305"/>
        <v>506265.02926453948</v>
      </c>
      <c r="AF338">
        <f t="shared" si="346"/>
        <v>1407186.3123672679</v>
      </c>
      <c r="AG338">
        <f t="shared" si="347"/>
        <v>1932070.1033116651</v>
      </c>
      <c r="AH338">
        <f t="shared" si="348"/>
        <v>852846.36841767863</v>
      </c>
      <c r="AI338">
        <f t="shared" si="349"/>
        <v>872494.44688755355</v>
      </c>
      <c r="AJ338">
        <f t="shared" si="350"/>
        <v>603884.30636640452</v>
      </c>
      <c r="AK338">
        <f t="shared" si="351"/>
        <v>253350.13951678312</v>
      </c>
      <c r="AL338">
        <f t="shared" si="352"/>
        <v>314184.98967715702</v>
      </c>
      <c r="AN338">
        <f t="shared" si="306"/>
        <v>355786.01908184314</v>
      </c>
      <c r="AO338">
        <f t="shared" si="353"/>
        <v>988923.16720142239</v>
      </c>
      <c r="AP338">
        <f t="shared" si="354"/>
        <v>1357793.8251885707</v>
      </c>
      <c r="AQ338">
        <f t="shared" si="355"/>
        <v>599351.7165278676</v>
      </c>
      <c r="AR338">
        <f t="shared" si="356"/>
        <v>613159.72462109826</v>
      </c>
      <c r="AS338">
        <f t="shared" si="357"/>
        <v>424389.56066204706</v>
      </c>
      <c r="AT338">
        <f t="shared" si="358"/>
        <v>178045.94898338444</v>
      </c>
      <c r="AU338">
        <f t="shared" si="359"/>
        <v>220798.63366208473</v>
      </c>
      <c r="AW338">
        <f t="shared" si="307"/>
        <v>250034.43662299006</v>
      </c>
      <c r="AX338">
        <f t="shared" si="360"/>
        <v>694981.90966787573</v>
      </c>
      <c r="AY338">
        <f t="shared" si="361"/>
        <v>954211.79001725581</v>
      </c>
      <c r="AZ338">
        <f t="shared" si="362"/>
        <v>421204.20911366603</v>
      </c>
      <c r="BA338">
        <f t="shared" si="363"/>
        <v>430908.01235300145</v>
      </c>
      <c r="BB338">
        <f t="shared" si="364"/>
        <v>298246.69609836221</v>
      </c>
      <c r="BC338">
        <f t="shared" si="365"/>
        <v>125124.69900292956</v>
      </c>
      <c r="BD338">
        <f t="shared" si="366"/>
        <v>155169.84651981434</v>
      </c>
      <c r="BF338">
        <f t="shared" si="308"/>
        <v>175715.78461270133</v>
      </c>
      <c r="BG338">
        <f t="shared" si="367"/>
        <v>488409.88944678725</v>
      </c>
      <c r="BH338">
        <f t="shared" si="368"/>
        <v>670587.92234443524</v>
      </c>
      <c r="BI338">
        <f t="shared" si="369"/>
        <v>296008.13826368307</v>
      </c>
      <c r="BJ338">
        <f t="shared" si="370"/>
        <v>302827.64450033044</v>
      </c>
      <c r="BK338">
        <f t="shared" si="371"/>
        <v>209597.73750916042</v>
      </c>
      <c r="BL338">
        <f t="shared" si="372"/>
        <v>87933.426117937619</v>
      </c>
      <c r="BM338">
        <f t="shared" si="373"/>
        <v>109048.1443185118</v>
      </c>
    </row>
    <row r="339" spans="1:65" hidden="1" x14ac:dyDescent="0.4">
      <c r="A339" s="9">
        <v>46</v>
      </c>
      <c r="B339" s="16">
        <f t="shared" ref="B339:I339" si="430">V339+AE339+AN339+AW339+BF339+B209</f>
        <v>2446286.5823790692</v>
      </c>
      <c r="C339" s="16">
        <f t="shared" si="430"/>
        <v>6787860.8859693864</v>
      </c>
      <c r="D339" s="16">
        <f t="shared" si="430"/>
        <v>9328730.8548965901</v>
      </c>
      <c r="E339" s="16">
        <f t="shared" si="430"/>
        <v>4163770.4568028827</v>
      </c>
      <c r="F339" s="16">
        <f t="shared" si="430"/>
        <v>4324649.879487671</v>
      </c>
      <c r="G339" s="16">
        <f t="shared" si="430"/>
        <v>3033377.2129715541</v>
      </c>
      <c r="H339" s="16">
        <f t="shared" si="430"/>
        <v>1316415.7422121537</v>
      </c>
      <c r="I339" s="16">
        <f t="shared" si="430"/>
        <v>1656103.9564040611</v>
      </c>
      <c r="J339" s="16">
        <f t="shared" si="295"/>
        <v>33057195.571123365</v>
      </c>
      <c r="L339" s="9">
        <v>46</v>
      </c>
      <c r="M339" s="9">
        <f t="shared" ref="M339:T339" si="431">M144</f>
        <v>624542.53108469292</v>
      </c>
      <c r="N339" s="9">
        <f t="shared" si="431"/>
        <v>1732789.8529628175</v>
      </c>
      <c r="O339" s="9">
        <f t="shared" si="431"/>
        <v>2381614.7530632452</v>
      </c>
      <c r="P339" s="9">
        <f t="shared" si="431"/>
        <v>1063567.762889174</v>
      </c>
      <c r="Q339" s="9">
        <f t="shared" si="431"/>
        <v>1105333.4375962373</v>
      </c>
      <c r="R339" s="9">
        <f t="shared" si="431"/>
        <v>774121.9242216181</v>
      </c>
      <c r="S339" s="9">
        <f t="shared" si="431"/>
        <v>335096.69241713698</v>
      </c>
      <c r="T339" s="9">
        <f t="shared" si="431"/>
        <v>419599.33659189328</v>
      </c>
      <c r="V339">
        <f t="shared" si="304"/>
        <v>872732.38261290593</v>
      </c>
      <c r="W339">
        <f t="shared" si="339"/>
        <v>2425798.7263244977</v>
      </c>
      <c r="X339">
        <f t="shared" si="340"/>
        <v>3330627.3338450771</v>
      </c>
      <c r="Y339">
        <f t="shared" si="341"/>
        <v>1470191.6981964814</v>
      </c>
      <c r="Z339">
        <f t="shared" si="342"/>
        <v>1504062.3259222198</v>
      </c>
      <c r="AA339">
        <f t="shared" si="343"/>
        <v>1041014.8026288068</v>
      </c>
      <c r="AB339">
        <f t="shared" si="344"/>
        <v>436741.34714973363</v>
      </c>
      <c r="AC339">
        <f t="shared" si="345"/>
        <v>541612.39424435678</v>
      </c>
      <c r="AE339">
        <f t="shared" si="305"/>
        <v>613326.93783874158</v>
      </c>
      <c r="AF339">
        <f t="shared" si="346"/>
        <v>1704769.6799966572</v>
      </c>
      <c r="AG339">
        <f t="shared" si="347"/>
        <v>2340652.7641764674</v>
      </c>
      <c r="AH339">
        <f t="shared" si="348"/>
        <v>1033201.2312767972</v>
      </c>
      <c r="AI339">
        <f t="shared" si="349"/>
        <v>1057004.3681828757</v>
      </c>
      <c r="AJ339">
        <f t="shared" si="350"/>
        <v>731590.15737396269</v>
      </c>
      <c r="AK339">
        <f t="shared" si="351"/>
        <v>306927.11581635277</v>
      </c>
      <c r="AL339">
        <f t="shared" si="352"/>
        <v>380626.95721551904</v>
      </c>
      <c r="AN339">
        <f t="shared" si="306"/>
        <v>431025.52417319128</v>
      </c>
      <c r="AO339">
        <f t="shared" si="353"/>
        <v>1198054.739784345</v>
      </c>
      <c r="AP339">
        <f t="shared" si="354"/>
        <v>1644931.964250118</v>
      </c>
      <c r="AQ339">
        <f t="shared" si="355"/>
        <v>726099.04247277312</v>
      </c>
      <c r="AR339">
        <f t="shared" si="356"/>
        <v>742827.08575432596</v>
      </c>
      <c r="AS339">
        <f t="shared" si="357"/>
        <v>514136.93351422576</v>
      </c>
      <c r="AT339">
        <f t="shared" si="358"/>
        <v>215698.0442500838</v>
      </c>
      <c r="AU339">
        <f t="shared" si="359"/>
        <v>267491.81166962086</v>
      </c>
      <c r="AW339">
        <f t="shared" si="307"/>
        <v>302910.22785241657</v>
      </c>
      <c r="AX339">
        <f t="shared" si="360"/>
        <v>841952.53843464912</v>
      </c>
      <c r="AY339">
        <f t="shared" si="361"/>
        <v>1156002.8076029131</v>
      </c>
      <c r="AZ339">
        <f t="shared" si="362"/>
        <v>510277.96282076684</v>
      </c>
      <c r="BA339">
        <f t="shared" si="363"/>
        <v>522033.86848704994</v>
      </c>
      <c r="BB339">
        <f t="shared" si="364"/>
        <v>361318.12838020461</v>
      </c>
      <c r="BC339">
        <f t="shared" si="365"/>
        <v>151585.32399315698</v>
      </c>
      <c r="BD339">
        <f t="shared" si="366"/>
        <v>187984.24009094952</v>
      </c>
      <c r="BF339">
        <f t="shared" si="308"/>
        <v>212875.1106178457</v>
      </c>
      <c r="BG339">
        <f t="shared" si="367"/>
        <v>591695.89955733146</v>
      </c>
      <c r="BH339">
        <f t="shared" si="368"/>
        <v>812399.85618084564</v>
      </c>
      <c r="BI339">
        <f t="shared" si="369"/>
        <v>358606.17368867458</v>
      </c>
      <c r="BJ339">
        <f t="shared" si="370"/>
        <v>366867.82842666592</v>
      </c>
      <c r="BK339">
        <f t="shared" si="371"/>
        <v>253922.21680376132</v>
      </c>
      <c r="BL339">
        <f t="shared" si="372"/>
        <v>106529.06256043361</v>
      </c>
      <c r="BM339">
        <f t="shared" si="373"/>
        <v>132108.99541916308</v>
      </c>
    </row>
    <row r="340" spans="1:65" hidden="1" x14ac:dyDescent="0.4">
      <c r="A340" s="9">
        <v>47</v>
      </c>
      <c r="B340" s="16">
        <f t="shared" ref="B340:I340" si="432">V340+AE340+AN340+AW340+BF340+B210</f>
        <v>2963612.6769951475</v>
      </c>
      <c r="C340" s="16">
        <f t="shared" si="432"/>
        <v>8223317.2173025655</v>
      </c>
      <c r="D340" s="16">
        <f t="shared" si="432"/>
        <v>11301515.211253541</v>
      </c>
      <c r="E340" s="16">
        <f t="shared" si="432"/>
        <v>5044299.7965904614</v>
      </c>
      <c r="F340" s="16">
        <f t="shared" si="432"/>
        <v>5239201.0399700794</v>
      </c>
      <c r="G340" s="16">
        <f t="shared" si="432"/>
        <v>3674857.7319567925</v>
      </c>
      <c r="H340" s="16">
        <f t="shared" si="432"/>
        <v>1594803.4918415381</v>
      </c>
      <c r="I340" s="16">
        <f t="shared" si="432"/>
        <v>2006326.9565752253</v>
      </c>
      <c r="J340" s="16">
        <f t="shared" si="295"/>
        <v>40047934.122485355</v>
      </c>
      <c r="L340" s="9">
        <v>47</v>
      </c>
      <c r="M340" s="9">
        <f t="shared" ref="M340:T340" si="433">M145</f>
        <v>756617.06023166096</v>
      </c>
      <c r="N340" s="9">
        <f t="shared" si="433"/>
        <v>2099229.9151684023</v>
      </c>
      <c r="O340" s="9">
        <f t="shared" si="433"/>
        <v>2885264.4349736115</v>
      </c>
      <c r="P340" s="9">
        <f t="shared" si="433"/>
        <v>1288484.7293214137</v>
      </c>
      <c r="Q340" s="9">
        <f t="shared" si="433"/>
        <v>1339082.7597879164</v>
      </c>
      <c r="R340" s="9">
        <f t="shared" si="433"/>
        <v>937828.61120471859</v>
      </c>
      <c r="S340" s="9">
        <f t="shared" si="433"/>
        <v>405960.94211496587</v>
      </c>
      <c r="T340" s="9">
        <f t="shared" si="433"/>
        <v>508333.70143091382</v>
      </c>
      <c r="V340">
        <f t="shared" si="304"/>
        <v>1057292.6211361655</v>
      </c>
      <c r="W340">
        <f t="shared" si="339"/>
        <v>2938792.1713476614</v>
      </c>
      <c r="X340">
        <f t="shared" si="340"/>
        <v>4034968.5355845587</v>
      </c>
      <c r="Y340">
        <f t="shared" si="341"/>
        <v>1781099.0690009047</v>
      </c>
      <c r="Z340">
        <f t="shared" si="342"/>
        <v>1822132.4550435501</v>
      </c>
      <c r="AA340">
        <f t="shared" si="343"/>
        <v>1261162.4035510868</v>
      </c>
      <c r="AB340">
        <f t="shared" si="344"/>
        <v>529100.80213133746</v>
      </c>
      <c r="AC340">
        <f t="shared" si="345"/>
        <v>656149.35272138484</v>
      </c>
      <c r="AE340">
        <f t="shared" si="305"/>
        <v>743029.66022582375</v>
      </c>
      <c r="AF340">
        <f t="shared" si="346"/>
        <v>2065284.2031605775</v>
      </c>
      <c r="AG340">
        <f t="shared" si="347"/>
        <v>2835640.0490107723</v>
      </c>
      <c r="AH340">
        <f t="shared" si="348"/>
        <v>1251696.4647366395</v>
      </c>
      <c r="AI340">
        <f t="shared" si="349"/>
        <v>1280533.3470525478</v>
      </c>
      <c r="AJ340">
        <f t="shared" si="350"/>
        <v>886302.48000138474</v>
      </c>
      <c r="AK340">
        <f t="shared" si="351"/>
        <v>371834.23148304323</v>
      </c>
      <c r="AL340">
        <f t="shared" si="352"/>
        <v>461119.67572993791</v>
      </c>
      <c r="AN340">
        <f t="shared" si="306"/>
        <v>522176.23100596643</v>
      </c>
      <c r="AO340">
        <f t="shared" si="353"/>
        <v>1451412.2098905011</v>
      </c>
      <c r="AP340">
        <f t="shared" si="354"/>
        <v>1992792.3642132927</v>
      </c>
      <c r="AQ340">
        <f t="shared" si="355"/>
        <v>879650.13687478518</v>
      </c>
      <c r="AR340">
        <f t="shared" si="356"/>
        <v>899915.72696860065</v>
      </c>
      <c r="AS340">
        <f t="shared" si="357"/>
        <v>622863.54544409423</v>
      </c>
      <c r="AT340">
        <f t="shared" si="358"/>
        <v>261312.58003321828</v>
      </c>
      <c r="AU340">
        <f t="shared" si="359"/>
        <v>324059.38444256992</v>
      </c>
      <c r="AW340">
        <f t="shared" si="307"/>
        <v>366967.87601280393</v>
      </c>
      <c r="AX340">
        <f t="shared" si="360"/>
        <v>1020003.6391094971</v>
      </c>
      <c r="AY340">
        <f t="shared" si="361"/>
        <v>1400467.3859265156</v>
      </c>
      <c r="AZ340">
        <f t="shared" si="362"/>
        <v>618188.50264676986</v>
      </c>
      <c r="BA340">
        <f t="shared" si="363"/>
        <v>632430.47712068795</v>
      </c>
      <c r="BB340">
        <f t="shared" si="364"/>
        <v>437727.53094721516</v>
      </c>
      <c r="BC340">
        <f t="shared" si="365"/>
        <v>183641.68412162038</v>
      </c>
      <c r="BD340">
        <f t="shared" si="366"/>
        <v>227738.02588028516</v>
      </c>
      <c r="BF340">
        <f t="shared" si="308"/>
        <v>257892.66923513118</v>
      </c>
      <c r="BG340">
        <f t="shared" si="367"/>
        <v>716824.21899599023</v>
      </c>
      <c r="BH340">
        <f t="shared" si="368"/>
        <v>984201.33189187944</v>
      </c>
      <c r="BI340">
        <f t="shared" si="369"/>
        <v>434442.06825472077</v>
      </c>
      <c r="BJ340">
        <f t="shared" si="370"/>
        <v>444450.84845685796</v>
      </c>
      <c r="BK340">
        <f t="shared" si="371"/>
        <v>307620.17259198293</v>
      </c>
      <c r="BL340">
        <f t="shared" si="372"/>
        <v>129057.19327679528</v>
      </c>
      <c r="BM340">
        <f t="shared" si="373"/>
        <v>160046.6177550563</v>
      </c>
    </row>
    <row r="341" spans="1:65" hidden="1" x14ac:dyDescent="0.4">
      <c r="A341" s="9">
        <v>48</v>
      </c>
      <c r="B341" s="16">
        <f t="shared" ref="B341:I341" si="434">V341+AE341+AN341+AW341+BF341+B211</f>
        <v>3590339.8083072202</v>
      </c>
      <c r="C341" s="16">
        <f t="shared" si="434"/>
        <v>9962335.2912470438</v>
      </c>
      <c r="D341" s="16">
        <f t="shared" si="434"/>
        <v>13691492.235851141</v>
      </c>
      <c r="E341" s="16">
        <f t="shared" si="434"/>
        <v>6111038.2288931832</v>
      </c>
      <c r="F341" s="16">
        <f t="shared" si="434"/>
        <v>6347156.024667765</v>
      </c>
      <c r="G341" s="16">
        <f t="shared" si="434"/>
        <v>4451994.724806211</v>
      </c>
      <c r="H341" s="16">
        <f t="shared" si="434"/>
        <v>1932063.0220351683</v>
      </c>
      <c r="I341" s="16">
        <f t="shared" si="434"/>
        <v>2430613.0252980548</v>
      </c>
      <c r="J341" s="16">
        <f t="shared" si="295"/>
        <v>48517032.361105777</v>
      </c>
      <c r="L341" s="9">
        <v>48</v>
      </c>
      <c r="M341" s="9">
        <f t="shared" ref="M341:T341" si="435">M146</f>
        <v>916621.92299273447</v>
      </c>
      <c r="N341" s="9">
        <f t="shared" si="435"/>
        <v>2543162.5359549578</v>
      </c>
      <c r="O341" s="9">
        <f t="shared" si="435"/>
        <v>3495422.9473999757</v>
      </c>
      <c r="P341" s="9">
        <f t="shared" si="435"/>
        <v>1560965.7942100228</v>
      </c>
      <c r="Q341" s="9">
        <f t="shared" si="435"/>
        <v>1622263.9943479502</v>
      </c>
      <c r="R341" s="9">
        <f t="shared" si="435"/>
        <v>1136155.0118588021</v>
      </c>
      <c r="S341" s="9">
        <f t="shared" si="435"/>
        <v>491811.14064151392</v>
      </c>
      <c r="T341" s="9">
        <f t="shared" si="435"/>
        <v>615833.08045546093</v>
      </c>
      <c r="V341">
        <f t="shared" si="304"/>
        <v>1280882.5580210024</v>
      </c>
      <c r="W341">
        <f t="shared" si="339"/>
        <v>3560270.4101754082</v>
      </c>
      <c r="X341">
        <f t="shared" si="340"/>
        <v>4888259.6133508757</v>
      </c>
      <c r="Y341">
        <f t="shared" si="341"/>
        <v>2157755.2760551171</v>
      </c>
      <c r="Z341">
        <f t="shared" si="342"/>
        <v>2207466.1578184711</v>
      </c>
      <c r="AA341">
        <f t="shared" si="343"/>
        <v>1527865.5059604254</v>
      </c>
      <c r="AB341">
        <f t="shared" si="344"/>
        <v>640991.8837385613</v>
      </c>
      <c r="AC341">
        <f t="shared" si="345"/>
        <v>794907.9039769005</v>
      </c>
      <c r="AE341">
        <f t="shared" si="305"/>
        <v>900161.14068099472</v>
      </c>
      <c r="AF341">
        <f t="shared" si="346"/>
        <v>2502038.1872541192</v>
      </c>
      <c r="AG341">
        <f t="shared" si="347"/>
        <v>3435304.292297665</v>
      </c>
      <c r="AH341">
        <f t="shared" si="348"/>
        <v>1516397.766868772</v>
      </c>
      <c r="AI341">
        <f t="shared" si="349"/>
        <v>1551332.9010480489</v>
      </c>
      <c r="AJ341">
        <f t="shared" si="350"/>
        <v>1073732.4417762358</v>
      </c>
      <c r="AK341">
        <f t="shared" si="351"/>
        <v>450467.51680719038</v>
      </c>
      <c r="AL341">
        <f t="shared" si="352"/>
        <v>558634.51422566141</v>
      </c>
      <c r="AN341">
        <f t="shared" si="306"/>
        <v>632602.94561589509</v>
      </c>
      <c r="AO341">
        <f t="shared" si="353"/>
        <v>1758348.2065255393</v>
      </c>
      <c r="AP341">
        <f t="shared" si="354"/>
        <v>2414216.2066120324</v>
      </c>
      <c r="AQ341">
        <f t="shared" si="355"/>
        <v>1065673.3008057124</v>
      </c>
      <c r="AR341">
        <f t="shared" si="356"/>
        <v>1090224.5370105742</v>
      </c>
      <c r="AS341">
        <f t="shared" si="357"/>
        <v>754583.01272273948</v>
      </c>
      <c r="AT341">
        <f t="shared" si="358"/>
        <v>316573.40575813077</v>
      </c>
      <c r="AU341">
        <f t="shared" si="359"/>
        <v>392589.53008625389</v>
      </c>
      <c r="AW341">
        <f t="shared" si="307"/>
        <v>444572.05350938509</v>
      </c>
      <c r="AX341">
        <f t="shared" si="360"/>
        <v>1235707.9244999993</v>
      </c>
      <c r="AY341">
        <f t="shared" si="361"/>
        <v>1696629.8750699041</v>
      </c>
      <c r="AZ341">
        <f t="shared" si="362"/>
        <v>748919.31976077752</v>
      </c>
      <c r="BA341">
        <f t="shared" si="363"/>
        <v>766173.10204464442</v>
      </c>
      <c r="BB341">
        <f t="shared" si="364"/>
        <v>530295.53819565463</v>
      </c>
      <c r="BC341">
        <f t="shared" si="365"/>
        <v>222477.13207741932</v>
      </c>
      <c r="BD341">
        <f t="shared" si="366"/>
        <v>275898.70516142756</v>
      </c>
      <c r="BF341">
        <f t="shared" si="308"/>
        <v>312430.2726239675</v>
      </c>
      <c r="BG341">
        <f t="shared" si="367"/>
        <v>868413.9290527436</v>
      </c>
      <c r="BH341">
        <f t="shared" si="368"/>
        <v>1192334.3589091976</v>
      </c>
      <c r="BI341">
        <f t="shared" si="369"/>
        <v>526315.28545074537</v>
      </c>
      <c r="BJ341">
        <f t="shared" si="370"/>
        <v>538440.66278877296</v>
      </c>
      <c r="BK341">
        <f t="shared" si="371"/>
        <v>372673.85176959913</v>
      </c>
      <c r="BL341">
        <f t="shared" si="372"/>
        <v>156349.43869920782</v>
      </c>
      <c r="BM341">
        <f t="shared" si="373"/>
        <v>193892.32181767075</v>
      </c>
    </row>
    <row r="342" spans="1:65" hidden="1" x14ac:dyDescent="0.4">
      <c r="A342" s="9">
        <v>49</v>
      </c>
      <c r="B342" s="16">
        <f t="shared" ref="B342:I342" si="436">V342+AE342+AN342+AW342+BF342+B212</f>
        <v>4349603.4549909588</v>
      </c>
      <c r="C342" s="16">
        <f t="shared" si="436"/>
        <v>12069110.534418676</v>
      </c>
      <c r="D342" s="16">
        <f t="shared" si="436"/>
        <v>16586887.345661715</v>
      </c>
      <c r="E342" s="16">
        <f t="shared" si="436"/>
        <v>7403364.1418806538</v>
      </c>
      <c r="F342" s="16">
        <f t="shared" si="436"/>
        <v>7689414.7206957135</v>
      </c>
      <c r="G342" s="16">
        <f t="shared" si="436"/>
        <v>5393476.0134180775</v>
      </c>
      <c r="H342" s="16">
        <f t="shared" si="436"/>
        <v>2340644.1858242322</v>
      </c>
      <c r="I342" s="16">
        <f t="shared" si="436"/>
        <v>2944624.5789648551</v>
      </c>
      <c r="J342" s="16">
        <f t="shared" si="295"/>
        <v>58777124.975854874</v>
      </c>
      <c r="L342" s="9">
        <v>49</v>
      </c>
      <c r="M342" s="9">
        <f t="shared" ref="M342:T342" si="437">M147</f>
        <v>1110463.6597192872</v>
      </c>
      <c r="N342" s="9">
        <f t="shared" si="437"/>
        <v>3080975.3793766838</v>
      </c>
      <c r="O342" s="9">
        <f t="shared" si="437"/>
        <v>4234614.1425065184</v>
      </c>
      <c r="P342" s="9">
        <f t="shared" si="437"/>
        <v>1891069.5293819904</v>
      </c>
      <c r="Q342" s="9">
        <f t="shared" si="437"/>
        <v>1965330.707248132</v>
      </c>
      <c r="R342" s="9">
        <f t="shared" si="437"/>
        <v>1376422.2967282615</v>
      </c>
      <c r="S342" s="9">
        <f t="shared" si="437"/>
        <v>595816.4270655585</v>
      </c>
      <c r="T342" s="9">
        <f t="shared" si="437"/>
        <v>746065.78693426459</v>
      </c>
      <c r="V342">
        <f t="shared" si="304"/>
        <v>1551755.9610691075</v>
      </c>
      <c r="W342">
        <f t="shared" si="339"/>
        <v>4313175.1599017866</v>
      </c>
      <c r="X342">
        <f t="shared" si="340"/>
        <v>5921999.5984567208</v>
      </c>
      <c r="Y342">
        <f t="shared" si="341"/>
        <v>2614064.4910647185</v>
      </c>
      <c r="Z342">
        <f t="shared" si="342"/>
        <v>2674287.9335834989</v>
      </c>
      <c r="AA342">
        <f t="shared" si="343"/>
        <v>1850969.3896129103</v>
      </c>
      <c r="AB342">
        <f t="shared" si="344"/>
        <v>776545.02386620815</v>
      </c>
      <c r="AC342">
        <f t="shared" si="345"/>
        <v>963010.28597258776</v>
      </c>
      <c r="AE342">
        <f t="shared" si="305"/>
        <v>1090521.8493509986</v>
      </c>
      <c r="AF342">
        <f t="shared" si="346"/>
        <v>3031154.2987147635</v>
      </c>
      <c r="AG342">
        <f t="shared" si="347"/>
        <v>4161781.9528242704</v>
      </c>
      <c r="AH342">
        <f t="shared" si="348"/>
        <v>1837076.5214619446</v>
      </c>
      <c r="AI342">
        <f t="shared" si="349"/>
        <v>1879399.52943326</v>
      </c>
      <c r="AJ342">
        <f t="shared" si="350"/>
        <v>1300798.9738683305</v>
      </c>
      <c r="AK342">
        <f t="shared" si="351"/>
        <v>545729.70027287584</v>
      </c>
      <c r="AL342">
        <f t="shared" si="352"/>
        <v>676771.2091012809</v>
      </c>
      <c r="AN342">
        <f t="shared" si="306"/>
        <v>766382.04314844497</v>
      </c>
      <c r="AO342">
        <f t="shared" si="353"/>
        <v>2130193.1968898294</v>
      </c>
      <c r="AP342">
        <f t="shared" si="354"/>
        <v>2924760.2494548485</v>
      </c>
      <c r="AQ342">
        <f t="shared" si="355"/>
        <v>1291035.5338372421</v>
      </c>
      <c r="AR342">
        <f t="shared" si="356"/>
        <v>1320778.7190293116</v>
      </c>
      <c r="AS342">
        <f t="shared" si="357"/>
        <v>914157.72724948754</v>
      </c>
      <c r="AT342">
        <f t="shared" si="358"/>
        <v>383520.46128266049</v>
      </c>
      <c r="AU342">
        <f t="shared" si="359"/>
        <v>475612.0221559577</v>
      </c>
      <c r="AW342">
        <f t="shared" si="307"/>
        <v>538587.49956264009</v>
      </c>
      <c r="AX342">
        <f t="shared" si="360"/>
        <v>1497028.0655127692</v>
      </c>
      <c r="AY342">
        <f t="shared" si="361"/>
        <v>2055423.040840968</v>
      </c>
      <c r="AZ342">
        <f t="shared" si="362"/>
        <v>907296.31028324482</v>
      </c>
      <c r="BA342">
        <f t="shared" si="363"/>
        <v>928198.81952760951</v>
      </c>
      <c r="BB342">
        <f t="shared" si="364"/>
        <v>642439.27545919712</v>
      </c>
      <c r="BC342">
        <f t="shared" si="365"/>
        <v>269525.26891777507</v>
      </c>
      <c r="BD342">
        <f t="shared" si="366"/>
        <v>334244.11762384069</v>
      </c>
      <c r="BF342">
        <f t="shared" si="308"/>
        <v>378501.16306667629</v>
      </c>
      <c r="BG342">
        <f t="shared" si="367"/>
        <v>1052060.9267763714</v>
      </c>
      <c r="BH342">
        <f t="shared" si="368"/>
        <v>1444482.1169895509</v>
      </c>
      <c r="BI342">
        <f t="shared" si="369"/>
        <v>637617.30260576145</v>
      </c>
      <c r="BJ342">
        <f t="shared" si="370"/>
        <v>652306.88241670863</v>
      </c>
      <c r="BK342">
        <f t="shared" si="371"/>
        <v>451484.69498262694</v>
      </c>
      <c r="BL342">
        <f t="shared" si="372"/>
        <v>189413.28538831352</v>
      </c>
      <c r="BM342">
        <f t="shared" si="373"/>
        <v>234895.51348954916</v>
      </c>
    </row>
    <row r="343" spans="1:65" hidden="1" x14ac:dyDescent="0.4">
      <c r="A343" s="9">
        <v>50</v>
      </c>
      <c r="B343" s="16">
        <f t="shared" ref="B343:I343" si="438">V343+AE343+AN343+AW343+BF343+B213</f>
        <v>5269431.6487517264</v>
      </c>
      <c r="C343" s="16">
        <f t="shared" si="438"/>
        <v>14621414.039335281</v>
      </c>
      <c r="D343" s="16">
        <f t="shared" si="438"/>
        <v>20094583.342583846</v>
      </c>
      <c r="E343" s="16">
        <f t="shared" si="438"/>
        <v>8968983.4303645566</v>
      </c>
      <c r="F343" s="16">
        <f t="shared" si="438"/>
        <v>9315526.2793320194</v>
      </c>
      <c r="G343" s="16">
        <f t="shared" si="438"/>
        <v>6534056.1491511287</v>
      </c>
      <c r="H343" s="16">
        <f t="shared" si="438"/>
        <v>2835629.656887461</v>
      </c>
      <c r="I343" s="16">
        <f t="shared" si="438"/>
        <v>3567336.2282885057</v>
      </c>
      <c r="J343" s="16">
        <f t="shared" si="295"/>
        <v>71206960.774694517</v>
      </c>
      <c r="L343" s="9">
        <v>50</v>
      </c>
      <c r="M343" s="9">
        <f t="shared" ref="M343:T343" si="439">M148</f>
        <v>1345297.8906843439</v>
      </c>
      <c r="N343" s="9">
        <f t="shared" si="439"/>
        <v>3732521.6749313665</v>
      </c>
      <c r="O343" s="9">
        <f t="shared" si="439"/>
        <v>5130125.0823608246</v>
      </c>
      <c r="P343" s="9">
        <f t="shared" si="439"/>
        <v>2290981.6334360139</v>
      </c>
      <c r="Q343" s="9">
        <f t="shared" si="439"/>
        <v>2380947.1222376102</v>
      </c>
      <c r="R343" s="9">
        <f t="shared" si="439"/>
        <v>1667499.8738342493</v>
      </c>
      <c r="S343" s="9">
        <f t="shared" si="439"/>
        <v>721816.13108257961</v>
      </c>
      <c r="T343" s="9">
        <f t="shared" si="439"/>
        <v>903839.32935557794</v>
      </c>
      <c r="V343">
        <f t="shared" si="304"/>
        <v>1879912.055664066</v>
      </c>
      <c r="W343">
        <f t="shared" si="339"/>
        <v>5225299.7151071019</v>
      </c>
      <c r="X343">
        <f t="shared" si="340"/>
        <v>7174348.7494685668</v>
      </c>
      <c r="Y343">
        <f t="shared" si="341"/>
        <v>3166871.2570307702</v>
      </c>
      <c r="Z343">
        <f t="shared" si="342"/>
        <v>3239830.3939472777</v>
      </c>
      <c r="AA343">
        <f t="shared" si="343"/>
        <v>2242401.3553014481</v>
      </c>
      <c r="AB343">
        <f t="shared" si="344"/>
        <v>940764.13350862637</v>
      </c>
      <c r="AC343">
        <f t="shared" si="345"/>
        <v>1166661.9570006873</v>
      </c>
      <c r="AE343">
        <f t="shared" si="305"/>
        <v>1321138.9052100531</v>
      </c>
      <c r="AF343">
        <f t="shared" si="346"/>
        <v>3672164.729308275</v>
      </c>
      <c r="AG343">
        <f t="shared" si="347"/>
        <v>5041890.7756404961</v>
      </c>
      <c r="AH343">
        <f t="shared" si="348"/>
        <v>2225570.5062633315</v>
      </c>
      <c r="AI343">
        <f t="shared" si="349"/>
        <v>2276843.7315083798</v>
      </c>
      <c r="AJ343">
        <f t="shared" si="350"/>
        <v>1575884.1817406204</v>
      </c>
      <c r="AK343">
        <f t="shared" si="351"/>
        <v>661137.36206954205</v>
      </c>
      <c r="AL343">
        <f t="shared" si="352"/>
        <v>819890.74753693433</v>
      </c>
      <c r="AN343">
        <f t="shared" si="306"/>
        <v>928451.9462497218</v>
      </c>
      <c r="AO343">
        <f t="shared" si="353"/>
        <v>2580673.7478022967</v>
      </c>
      <c r="AP343">
        <f t="shared" si="354"/>
        <v>3543271.1011395594</v>
      </c>
      <c r="AQ343">
        <f t="shared" si="355"/>
        <v>1564056.0276495935</v>
      </c>
      <c r="AR343">
        <f t="shared" si="356"/>
        <v>1600089.1242312856</v>
      </c>
      <c r="AS343">
        <f t="shared" si="357"/>
        <v>1107478.3505589091</v>
      </c>
      <c r="AT343">
        <f t="shared" si="358"/>
        <v>464625.08077776816</v>
      </c>
      <c r="AU343">
        <f t="shared" si="359"/>
        <v>576191.61562861921</v>
      </c>
      <c r="AW343">
        <f t="shared" si="307"/>
        <v>652484.77135554259</v>
      </c>
      <c r="AX343">
        <f t="shared" si="360"/>
        <v>1813610.6312012994</v>
      </c>
      <c r="AY343">
        <f t="shared" si="361"/>
        <v>2490091.6451479085</v>
      </c>
      <c r="AZ343">
        <f t="shared" si="362"/>
        <v>1099165.9220602433</v>
      </c>
      <c r="BA343">
        <f t="shared" si="363"/>
        <v>1124488.7692784606</v>
      </c>
      <c r="BB343">
        <f t="shared" si="364"/>
        <v>778298.50135434244</v>
      </c>
      <c r="BC343">
        <f t="shared" si="365"/>
        <v>326522.86510021775</v>
      </c>
      <c r="BD343">
        <f t="shared" si="366"/>
        <v>404928.06988989923</v>
      </c>
      <c r="BF343">
        <f t="shared" si="308"/>
        <v>458544.33131465816</v>
      </c>
      <c r="BG343">
        <f t="shared" si="367"/>
        <v>1274544.4961445702</v>
      </c>
      <c r="BH343">
        <f t="shared" si="368"/>
        <v>1749952.5789152593</v>
      </c>
      <c r="BI343">
        <f t="shared" si="369"/>
        <v>772456.80644450325</v>
      </c>
      <c r="BJ343">
        <f t="shared" si="370"/>
        <v>790252.85097215918</v>
      </c>
      <c r="BK343">
        <f t="shared" si="371"/>
        <v>546961.98522091203</v>
      </c>
      <c r="BL343">
        <f t="shared" si="372"/>
        <v>229469.27715304433</v>
      </c>
      <c r="BM343">
        <f t="shared" si="373"/>
        <v>284569.81555669493</v>
      </c>
    </row>
    <row r="344" spans="1:65" hidden="1" x14ac:dyDescent="0.4">
      <c r="A344" s="9">
        <v>51</v>
      </c>
      <c r="B344" s="16">
        <f t="shared" ref="B344:I344" si="440">V344+AE344+AN344+AW344+BF344+B214</f>
        <v>6383779.6222557966</v>
      </c>
      <c r="C344" s="16">
        <f t="shared" si="440"/>
        <v>17713463.465264305</v>
      </c>
      <c r="D344" s="16">
        <f t="shared" si="440"/>
        <v>24344065.965917416</v>
      </c>
      <c r="E344" s="16">
        <f t="shared" si="440"/>
        <v>10865690.547230748</v>
      </c>
      <c r="F344" s="16">
        <f t="shared" si="440"/>
        <v>11285518.210811403</v>
      </c>
      <c r="G344" s="16">
        <f t="shared" si="440"/>
        <v>7915839.3685820978</v>
      </c>
      <c r="H344" s="16">
        <f t="shared" si="440"/>
        <v>3435291.7027593539</v>
      </c>
      <c r="I344" s="16">
        <f t="shared" si="440"/>
        <v>4321735.2214125376</v>
      </c>
      <c r="J344" s="16">
        <f t="shared" si="295"/>
        <v>86265384.104233667</v>
      </c>
      <c r="L344" s="9">
        <v>51</v>
      </c>
      <c r="M344" s="9">
        <f t="shared" ref="M344:T344" si="441">M149</f>
        <v>1629793.4640537887</v>
      </c>
      <c r="N344" s="9">
        <f t="shared" si="441"/>
        <v>4521853.0946686752</v>
      </c>
      <c r="O344" s="9">
        <f t="shared" si="441"/>
        <v>6215013.3341522375</v>
      </c>
      <c r="P344" s="9">
        <f t="shared" si="441"/>
        <v>2775464.7638241043</v>
      </c>
      <c r="Q344" s="9">
        <f t="shared" si="441"/>
        <v>2884455.6175633152</v>
      </c>
      <c r="R344" s="9">
        <f t="shared" si="441"/>
        <v>2020132.8007011975</v>
      </c>
      <c r="S344" s="9">
        <f t="shared" si="441"/>
        <v>874461.50093088206</v>
      </c>
      <c r="T344" s="9">
        <f t="shared" si="441"/>
        <v>1094977.8794264959</v>
      </c>
      <c r="V344">
        <f t="shared" si="304"/>
        <v>2277464.6437293142</v>
      </c>
      <c r="W344">
        <f t="shared" si="339"/>
        <v>6330314.930525586</v>
      </c>
      <c r="X344">
        <f t="shared" si="340"/>
        <v>8691537.2288128287</v>
      </c>
      <c r="Y344">
        <f t="shared" si="341"/>
        <v>3836582.300432371</v>
      </c>
      <c r="Z344">
        <f t="shared" si="342"/>
        <v>3924970.4004308339</v>
      </c>
      <c r="AA344">
        <f t="shared" si="343"/>
        <v>2716611.0182456034</v>
      </c>
      <c r="AB344">
        <f t="shared" si="344"/>
        <v>1139711.3209094759</v>
      </c>
      <c r="AC344">
        <f t="shared" si="345"/>
        <v>1413380.6686582137</v>
      </c>
      <c r="AE344">
        <f t="shared" si="305"/>
        <v>1600525.4804370597</v>
      </c>
      <c r="AF344">
        <f t="shared" si="346"/>
        <v>4448732.2222076887</v>
      </c>
      <c r="AG344">
        <f t="shared" si="347"/>
        <v>6108119.7625545319</v>
      </c>
      <c r="AH344">
        <f t="shared" si="348"/>
        <v>2696220.8816470508</v>
      </c>
      <c r="AI344">
        <f t="shared" si="349"/>
        <v>2758337.0627278285</v>
      </c>
      <c r="AJ344">
        <f t="shared" si="350"/>
        <v>1909142.7685210346</v>
      </c>
      <c r="AK344">
        <f t="shared" si="351"/>
        <v>800950.74778908421</v>
      </c>
      <c r="AL344">
        <f t="shared" si="352"/>
        <v>993276.35226881062</v>
      </c>
      <c r="AN344">
        <f t="shared" si="306"/>
        <v>1124795.4257298876</v>
      </c>
      <c r="AO344">
        <f t="shared" si="353"/>
        <v>3126419.2385552861</v>
      </c>
      <c r="AP344">
        <f t="shared" si="354"/>
        <v>4292580.9383900277</v>
      </c>
      <c r="AQ344">
        <f t="shared" si="355"/>
        <v>1894813.2669564625</v>
      </c>
      <c r="AR344">
        <f t="shared" si="356"/>
        <v>1938466.4278698326</v>
      </c>
      <c r="AS344">
        <f t="shared" si="357"/>
        <v>1341681.2661497646</v>
      </c>
      <c r="AT344">
        <f t="shared" si="358"/>
        <v>562881.22142365505</v>
      </c>
      <c r="AU344">
        <f t="shared" si="359"/>
        <v>698041.18158277683</v>
      </c>
      <c r="AW344">
        <f t="shared" si="307"/>
        <v>790468.35880263231</v>
      </c>
      <c r="AX344">
        <f t="shared" si="360"/>
        <v>2197142.1895017978</v>
      </c>
      <c r="AY344">
        <f t="shared" si="361"/>
        <v>3016681.3731437344</v>
      </c>
      <c r="AZ344">
        <f t="shared" si="362"/>
        <v>1331610.9748549184</v>
      </c>
      <c r="BA344">
        <f t="shared" si="363"/>
        <v>1362288.946754873</v>
      </c>
      <c r="BB344">
        <f t="shared" si="364"/>
        <v>942888.42595662596</v>
      </c>
      <c r="BC344">
        <f t="shared" si="365"/>
        <v>395573.9729389929</v>
      </c>
      <c r="BD344">
        <f t="shared" si="366"/>
        <v>490559.84275925922</v>
      </c>
      <c r="BF344">
        <f t="shared" si="308"/>
        <v>555514.55133510032</v>
      </c>
      <c r="BG344">
        <f t="shared" si="367"/>
        <v>1544077.5636729347</v>
      </c>
      <c r="BH344">
        <f t="shared" si="368"/>
        <v>2120022.1120315837</v>
      </c>
      <c r="BI344">
        <f t="shared" si="369"/>
        <v>935811.36425237311</v>
      </c>
      <c r="BJ344">
        <f t="shared" si="370"/>
        <v>957370.81012530974</v>
      </c>
      <c r="BK344">
        <f t="shared" si="371"/>
        <v>662630.24328762735</v>
      </c>
      <c r="BL344">
        <f t="shared" si="372"/>
        <v>277996.07112663105</v>
      </c>
      <c r="BM344">
        <f t="shared" si="373"/>
        <v>344748.94272329705</v>
      </c>
    </row>
    <row r="345" spans="1:65" hidden="1" x14ac:dyDescent="0.4">
      <c r="A345" s="9">
        <v>52</v>
      </c>
      <c r="B345" s="16">
        <f t="shared" ref="B345:I345" si="442">V345+AE345+AN345+AW345+BF345+B215</f>
        <v>7733783.2582344739</v>
      </c>
      <c r="C345" s="16">
        <f t="shared" si="442"/>
        <v>21459401.060057133</v>
      </c>
      <c r="D345" s="16">
        <f t="shared" si="442"/>
        <v>29492203.826741315</v>
      </c>
      <c r="E345" s="16">
        <f t="shared" si="442"/>
        <v>13163501.971523754</v>
      </c>
      <c r="F345" s="16">
        <f t="shared" si="442"/>
        <v>13672112.285175256</v>
      </c>
      <c r="G345" s="16">
        <f t="shared" si="442"/>
        <v>9589833.8610945474</v>
      </c>
      <c r="H345" s="16">
        <f t="shared" si="442"/>
        <v>4161766.7011148981</v>
      </c>
      <c r="I345" s="16">
        <f t="shared" si="442"/>
        <v>5235670.012550205</v>
      </c>
      <c r="J345" s="16">
        <f t="shared" si="295"/>
        <v>104508272.97649159</v>
      </c>
      <c r="L345" s="9">
        <v>52</v>
      </c>
      <c r="M345" s="9">
        <f t="shared" ref="M345:T345" si="443">M150</f>
        <v>1974452.4642949109</v>
      </c>
      <c r="N345" s="9">
        <f t="shared" si="443"/>
        <v>5478107.6147777913</v>
      </c>
      <c r="O345" s="9">
        <f t="shared" si="443"/>
        <v>7529327.2821945874</v>
      </c>
      <c r="P345" s="9">
        <f t="shared" si="443"/>
        <v>3362403.4967386127</v>
      </c>
      <c r="Q345" s="9">
        <f t="shared" si="443"/>
        <v>3494443.0861082561</v>
      </c>
      <c r="R345" s="9">
        <f t="shared" si="443"/>
        <v>2447338.4355257298</v>
      </c>
      <c r="S345" s="9">
        <f t="shared" si="443"/>
        <v>1059387.4030820285</v>
      </c>
      <c r="T345" s="9">
        <f t="shared" si="443"/>
        <v>1326537.2699461922</v>
      </c>
      <c r="V345">
        <f t="shared" si="304"/>
        <v>2759089.2817615746</v>
      </c>
      <c r="W345">
        <f t="shared" si="339"/>
        <v>7669012.1724077575</v>
      </c>
      <c r="X345">
        <f t="shared" si="340"/>
        <v>10529571.677908065</v>
      </c>
      <c r="Y345">
        <f t="shared" si="341"/>
        <v>4647919.840540559</v>
      </c>
      <c r="Z345">
        <f t="shared" si="342"/>
        <v>4754999.7287014993</v>
      </c>
      <c r="AA345">
        <f t="shared" si="343"/>
        <v>3291103.7121012248</v>
      </c>
      <c r="AB345">
        <f t="shared" si="344"/>
        <v>1380730.6728039836</v>
      </c>
      <c r="AC345">
        <f t="shared" si="345"/>
        <v>1712273.9818073646</v>
      </c>
      <c r="AE345">
        <f t="shared" si="305"/>
        <v>1938995.062083187</v>
      </c>
      <c r="AF345">
        <f t="shared" si="346"/>
        <v>5389523.5763666369</v>
      </c>
      <c r="AG345">
        <f t="shared" si="347"/>
        <v>7399828.4956836803</v>
      </c>
      <c r="AH345">
        <f t="shared" si="348"/>
        <v>3266401.5910397116</v>
      </c>
      <c r="AI345">
        <f t="shared" si="349"/>
        <v>3341653.7315793312</v>
      </c>
      <c r="AJ345">
        <f t="shared" si="350"/>
        <v>2312876.8933833186</v>
      </c>
      <c r="AK345">
        <f t="shared" si="351"/>
        <v>970331.03434928006</v>
      </c>
      <c r="AL345">
        <f t="shared" si="352"/>
        <v>1203328.510463512</v>
      </c>
      <c r="AN345">
        <f t="shared" si="306"/>
        <v>1362660.4530834737</v>
      </c>
      <c r="AO345">
        <f t="shared" si="353"/>
        <v>3787575.7303814869</v>
      </c>
      <c r="AP345">
        <f t="shared" si="354"/>
        <v>5200350.3504722798</v>
      </c>
      <c r="AQ345">
        <f t="shared" si="355"/>
        <v>2295517.0743017565</v>
      </c>
      <c r="AR345">
        <f t="shared" si="356"/>
        <v>2348401.7452988308</v>
      </c>
      <c r="AS345">
        <f t="shared" si="357"/>
        <v>1625412.0173353995</v>
      </c>
      <c r="AT345">
        <f t="shared" si="358"/>
        <v>681915.98460636963</v>
      </c>
      <c r="AU345">
        <f t="shared" si="359"/>
        <v>845658.76692579361</v>
      </c>
      <c r="AW345">
        <f t="shared" si="307"/>
        <v>957631.89226625999</v>
      </c>
      <c r="AX345">
        <f t="shared" si="360"/>
        <v>2661780.7140285419</v>
      </c>
      <c r="AY345">
        <f t="shared" si="361"/>
        <v>3654631.1557668811</v>
      </c>
      <c r="AZ345">
        <f t="shared" si="362"/>
        <v>1613212.1209056908</v>
      </c>
      <c r="BA345">
        <f t="shared" si="363"/>
        <v>1650377.6873123529</v>
      </c>
      <c r="BB345">
        <f t="shared" si="364"/>
        <v>1142284.8460531954</v>
      </c>
      <c r="BC345">
        <f t="shared" si="365"/>
        <v>479227.59718132397</v>
      </c>
      <c r="BD345">
        <f t="shared" si="366"/>
        <v>594300.51217101805</v>
      </c>
      <c r="BF345">
        <f t="shared" si="308"/>
        <v>672991.45506886637</v>
      </c>
      <c r="BG345">
        <f t="shared" si="367"/>
        <v>1870609.8765873662</v>
      </c>
      <c r="BH345">
        <f t="shared" si="368"/>
        <v>2568351.742587659</v>
      </c>
      <c r="BI345">
        <f t="shared" si="369"/>
        <v>1133711.1695536457</v>
      </c>
      <c r="BJ345">
        <f t="shared" si="370"/>
        <v>1159829.8784400914</v>
      </c>
      <c r="BK345">
        <f t="shared" si="371"/>
        <v>802759.33462212665</v>
      </c>
      <c r="BL345">
        <f t="shared" si="372"/>
        <v>336785.022032812</v>
      </c>
      <c r="BM345">
        <f t="shared" si="373"/>
        <v>417654.39274127816</v>
      </c>
    </row>
    <row r="346" spans="1:65" hidden="1" x14ac:dyDescent="0.4">
      <c r="A346" s="9">
        <v>53</v>
      </c>
      <c r="B346" s="16">
        <f t="shared" ref="B346:I346" si="444">V346+AE346+AN346+AW346+BF346+B216</f>
        <v>9369277.6105280817</v>
      </c>
      <c r="C346" s="16">
        <f t="shared" si="444"/>
        <v>25997507.193294898</v>
      </c>
      <c r="D346" s="16">
        <f t="shared" si="444"/>
        <v>35729039.174301468</v>
      </c>
      <c r="E346" s="16">
        <f t="shared" si="444"/>
        <v>15947240.849635793</v>
      </c>
      <c r="F346" s="16">
        <f t="shared" si="444"/>
        <v>16563409.038615813</v>
      </c>
      <c r="G346" s="16">
        <f t="shared" si="444"/>
        <v>11617834.723706663</v>
      </c>
      <c r="H346" s="16">
        <f t="shared" si="444"/>
        <v>5041872.2987343976</v>
      </c>
      <c r="I346" s="16">
        <f t="shared" si="444"/>
        <v>6342878.2808561018</v>
      </c>
      <c r="J346" s="16">
        <f t="shared" si="295"/>
        <v>126609059.1696732</v>
      </c>
      <c r="L346" s="9">
        <v>53</v>
      </c>
      <c r="M346" s="9">
        <f t="shared" ref="M346:T346" si="445">M151</f>
        <v>2391997.8940543742</v>
      </c>
      <c r="N346" s="9">
        <f t="shared" si="445"/>
        <v>6636585.1368475929</v>
      </c>
      <c r="O346" s="9">
        <f t="shared" si="445"/>
        <v>9121584.5042322297</v>
      </c>
      <c r="P346" s="9">
        <f t="shared" si="445"/>
        <v>4073464.5318655372</v>
      </c>
      <c r="Q346" s="9">
        <f t="shared" si="445"/>
        <v>4233427.0659935893</v>
      </c>
      <c r="R346" s="9">
        <f t="shared" si="445"/>
        <v>2964886.9697687975</v>
      </c>
      <c r="S346" s="9">
        <f t="shared" si="445"/>
        <v>1283420.3319576348</v>
      </c>
      <c r="T346" s="9">
        <f t="shared" si="445"/>
        <v>1607065.4591469516</v>
      </c>
      <c r="V346">
        <f t="shared" si="304"/>
        <v>3342565.0254074303</v>
      </c>
      <c r="W346">
        <f t="shared" si="339"/>
        <v>9290809.1218228284</v>
      </c>
      <c r="X346">
        <f t="shared" si="340"/>
        <v>12756302.688626647</v>
      </c>
      <c r="Y346">
        <f t="shared" si="341"/>
        <v>5630834.2040925268</v>
      </c>
      <c r="Z346">
        <f t="shared" si="342"/>
        <v>5760558.7082821038</v>
      </c>
      <c r="AA346">
        <f t="shared" si="343"/>
        <v>3987086.6940683294</v>
      </c>
      <c r="AB346">
        <f t="shared" si="344"/>
        <v>1672719.3595834801</v>
      </c>
      <c r="AC346">
        <f t="shared" si="345"/>
        <v>2074375.4699558865</v>
      </c>
      <c r="AE346">
        <f t="shared" si="305"/>
        <v>2349042.171922381</v>
      </c>
      <c r="AF346">
        <f t="shared" si="346"/>
        <v>6529267.8743871972</v>
      </c>
      <c r="AG346">
        <f t="shared" si="347"/>
        <v>8964700.0867958721</v>
      </c>
      <c r="AH346">
        <f t="shared" si="348"/>
        <v>3957160.7157901349</v>
      </c>
      <c r="AI346">
        <f t="shared" si="349"/>
        <v>4048326.730140415</v>
      </c>
      <c r="AJ346">
        <f t="shared" si="350"/>
        <v>2801990.3027422717</v>
      </c>
      <c r="AK346">
        <f t="shared" si="351"/>
        <v>1175530.853576632</v>
      </c>
      <c r="AL346">
        <f t="shared" si="352"/>
        <v>1457801.2461354383</v>
      </c>
      <c r="AN346">
        <f t="shared" si="306"/>
        <v>1650827.7575833306</v>
      </c>
      <c r="AO346">
        <f t="shared" si="353"/>
        <v>4588549.6533740619</v>
      </c>
      <c r="AP346">
        <f t="shared" si="354"/>
        <v>6300089.4230779801</v>
      </c>
      <c r="AQ346">
        <f t="shared" si="355"/>
        <v>2780959.3326707343</v>
      </c>
      <c r="AR346">
        <f t="shared" si="356"/>
        <v>2845027.7384390812</v>
      </c>
      <c r="AS346">
        <f t="shared" si="357"/>
        <v>1969144.455359359</v>
      </c>
      <c r="AT346">
        <f t="shared" si="358"/>
        <v>826123.50947782479</v>
      </c>
      <c r="AU346">
        <f t="shared" si="359"/>
        <v>1024493.6386946528</v>
      </c>
      <c r="AW346">
        <f t="shared" si="307"/>
        <v>1160146.1726748669</v>
      </c>
      <c r="AX346">
        <f t="shared" si="360"/>
        <v>3224678.2222050144</v>
      </c>
      <c r="AY346">
        <f t="shared" si="361"/>
        <v>4427490.7531195804</v>
      </c>
      <c r="AZ346">
        <f t="shared" si="362"/>
        <v>1954364.5976037239</v>
      </c>
      <c r="BA346">
        <f t="shared" si="363"/>
        <v>1999389.7163055919</v>
      </c>
      <c r="BB346">
        <f t="shared" si="364"/>
        <v>1383848.4316942976</v>
      </c>
      <c r="BC346">
        <f t="shared" si="365"/>
        <v>580571.79089384689</v>
      </c>
      <c r="BD346">
        <f t="shared" si="366"/>
        <v>719979.63954840577</v>
      </c>
      <c r="BF346">
        <f t="shared" si="308"/>
        <v>815311.67366756336</v>
      </c>
      <c r="BG346">
        <f t="shared" si="367"/>
        <v>2266195.2953079538</v>
      </c>
      <c r="BH346">
        <f t="shared" si="368"/>
        <v>3111491.4491772698</v>
      </c>
      <c r="BI346">
        <f t="shared" si="369"/>
        <v>1373461.6452296684</v>
      </c>
      <c r="BJ346">
        <f t="shared" si="370"/>
        <v>1405103.7828762222</v>
      </c>
      <c r="BK346">
        <f t="shared" si="371"/>
        <v>972522.09033766109</v>
      </c>
      <c r="BL346">
        <f t="shared" si="372"/>
        <v>408006.30960706796</v>
      </c>
      <c r="BM346">
        <f t="shared" si="373"/>
        <v>505977.45245614817</v>
      </c>
    </row>
    <row r="347" spans="1:65" hidden="1" x14ac:dyDescent="0.4">
      <c r="A347" s="9">
        <v>54</v>
      </c>
      <c r="B347" s="16">
        <f t="shared" ref="B347:I347" si="446">V347+AE347+AN347+AW347+BF347+B217</f>
        <v>11350636.552902533</v>
      </c>
      <c r="C347" s="16">
        <f t="shared" si="446"/>
        <v>31495304.942290656</v>
      </c>
      <c r="D347" s="16">
        <f t="shared" si="446"/>
        <v>43284803.259133369</v>
      </c>
      <c r="E347" s="16">
        <f t="shared" si="446"/>
        <v>19319668.220997401</v>
      </c>
      <c r="F347" s="16">
        <f t="shared" si="446"/>
        <v>20066139.98320917</v>
      </c>
      <c r="G347" s="16">
        <f t="shared" si="446"/>
        <v>14074705.111954575</v>
      </c>
      <c r="H347" s="16">
        <f t="shared" si="446"/>
        <v>6108097.3783716196</v>
      </c>
      <c r="I347" s="16">
        <f t="shared" si="446"/>
        <v>7684232.3485953882</v>
      </c>
      <c r="J347" s="16">
        <f t="shared" si="295"/>
        <v>153383587.79745468</v>
      </c>
      <c r="L347" s="9">
        <v>54</v>
      </c>
      <c r="M347" s="9">
        <f t="shared" ref="M347:T347" si="447">M152</f>
        <v>2897843.3406872619</v>
      </c>
      <c r="N347" s="9">
        <f t="shared" si="447"/>
        <v>8040050.575094983</v>
      </c>
      <c r="O347" s="9">
        <f t="shared" si="447"/>
        <v>11050562.785948934</v>
      </c>
      <c r="P347" s="9">
        <f t="shared" si="447"/>
        <v>4934896.5133010149</v>
      </c>
      <c r="Q347" s="9">
        <f t="shared" si="447"/>
        <v>5128686.9699877203</v>
      </c>
      <c r="R347" s="9">
        <f t="shared" si="447"/>
        <v>3591883.5809140722</v>
      </c>
      <c r="S347" s="9">
        <f t="shared" si="447"/>
        <v>1554830.4083003195</v>
      </c>
      <c r="T347" s="9">
        <f t="shared" si="447"/>
        <v>1946918.0764804003</v>
      </c>
      <c r="V347">
        <f t="shared" si="304"/>
        <v>4049430.7389515154</v>
      </c>
      <c r="W347">
        <f t="shared" si="339"/>
        <v>11255574.016261548</v>
      </c>
      <c r="X347">
        <f t="shared" si="340"/>
        <v>15453929.491288859</v>
      </c>
      <c r="Y347">
        <f t="shared" si="341"/>
        <v>6821609.4342734674</v>
      </c>
      <c r="Z347">
        <f t="shared" si="342"/>
        <v>6978767.3028167998</v>
      </c>
      <c r="AA347">
        <f t="shared" si="343"/>
        <v>4830252.005600662</v>
      </c>
      <c r="AB347">
        <f t="shared" si="344"/>
        <v>2026456.0721630226</v>
      </c>
      <c r="AC347">
        <f t="shared" si="345"/>
        <v>2513052.0209229039</v>
      </c>
      <c r="AE347">
        <f t="shared" si="305"/>
        <v>2845803.5986649054</v>
      </c>
      <c r="AF347">
        <f t="shared" si="346"/>
        <v>7910038.4981050119</v>
      </c>
      <c r="AG347">
        <f t="shared" si="347"/>
        <v>10860501.38771126</v>
      </c>
      <c r="AH347">
        <f t="shared" si="348"/>
        <v>4793997.4599413313</v>
      </c>
      <c r="AI347">
        <f t="shared" si="349"/>
        <v>4904442.7192112599</v>
      </c>
      <c r="AJ347">
        <f t="shared" si="350"/>
        <v>3394538.4984053005</v>
      </c>
      <c r="AK347">
        <f t="shared" si="351"/>
        <v>1424125.1065800558</v>
      </c>
      <c r="AL347">
        <f t="shared" si="352"/>
        <v>1766088.3580456625</v>
      </c>
      <c r="AN347">
        <f t="shared" si="306"/>
        <v>1999934.9647528562</v>
      </c>
      <c r="AO347">
        <f t="shared" si="353"/>
        <v>5558908.7638806291</v>
      </c>
      <c r="AP347">
        <f t="shared" si="354"/>
        <v>7632394.7549369251</v>
      </c>
      <c r="AQ347">
        <f t="shared" si="355"/>
        <v>3369060.024230435</v>
      </c>
      <c r="AR347">
        <f t="shared" si="356"/>
        <v>3446677.2342897477</v>
      </c>
      <c r="AS347">
        <f t="shared" si="357"/>
        <v>2385567.379050815</v>
      </c>
      <c r="AT347">
        <f t="shared" si="358"/>
        <v>1000827.1815272283</v>
      </c>
      <c r="AU347">
        <f t="shared" si="359"/>
        <v>1241147.4424150456</v>
      </c>
      <c r="AW347">
        <f t="shared" si="307"/>
        <v>1405486.9651290986</v>
      </c>
      <c r="AX347">
        <f t="shared" si="360"/>
        <v>3906613.9377895379</v>
      </c>
      <c r="AY347">
        <f t="shared" si="361"/>
        <v>5363790.0880987803</v>
      </c>
      <c r="AZ347">
        <f t="shared" si="362"/>
        <v>2367661.9651372293</v>
      </c>
      <c r="BA347">
        <f t="shared" si="363"/>
        <v>2422208.7273723367</v>
      </c>
      <c r="BB347">
        <f t="shared" si="364"/>
        <v>1676496.4435268284</v>
      </c>
      <c r="BC347">
        <f t="shared" si="365"/>
        <v>703347.6501858359</v>
      </c>
      <c r="BD347">
        <f t="shared" si="366"/>
        <v>872236.6391215293</v>
      </c>
      <c r="BF347">
        <f t="shared" si="308"/>
        <v>987728.92317121511</v>
      </c>
      <c r="BG347">
        <f t="shared" si="367"/>
        <v>2745436.7587564844</v>
      </c>
      <c r="BH347">
        <f t="shared" si="368"/>
        <v>3769491.1011484251</v>
      </c>
      <c r="BI347">
        <f t="shared" si="369"/>
        <v>1663913.1214166959</v>
      </c>
      <c r="BJ347">
        <f t="shared" si="370"/>
        <v>1702246.7495909068</v>
      </c>
      <c r="BK347">
        <f t="shared" si="371"/>
        <v>1178185.2610159793</v>
      </c>
      <c r="BL347">
        <f t="shared" si="372"/>
        <v>494289.05025045743</v>
      </c>
      <c r="BM347">
        <f t="shared" si="373"/>
        <v>612978.54600227706</v>
      </c>
    </row>
    <row r="348" spans="1:65" hidden="1" x14ac:dyDescent="0.4">
      <c r="A348" s="9">
        <v>55</v>
      </c>
      <c r="B348" s="16">
        <f t="shared" ref="B348:I348" si="448">V348+AE348+AN348+AW348+BF348+B218</f>
        <v>13751001.465824282</v>
      </c>
      <c r="C348" s="16">
        <f t="shared" si="448"/>
        <v>38155744.165491067</v>
      </c>
      <c r="D348" s="16">
        <f t="shared" si="448"/>
        <v>52438415.263331912</v>
      </c>
      <c r="E348" s="16">
        <f t="shared" si="448"/>
        <v>23405276.416699644</v>
      </c>
      <c r="F348" s="16">
        <f t="shared" si="448"/>
        <v>24309607.574563552</v>
      </c>
      <c r="G348" s="16">
        <f t="shared" si="448"/>
        <v>17051139.79495782</v>
      </c>
      <c r="H348" s="16">
        <f t="shared" si="448"/>
        <v>7399801.3779099509</v>
      </c>
      <c r="I348" s="16">
        <f t="shared" si="448"/>
        <v>9309247.9729174729</v>
      </c>
      <c r="J348" s="16">
        <f t="shared" si="295"/>
        <v>185820234.03169572</v>
      </c>
      <c r="L348" s="9">
        <v>55</v>
      </c>
      <c r="M348" s="9">
        <f t="shared" ref="M348:T348" si="449">M153</f>
        <v>3510661.9650621735</v>
      </c>
      <c r="N348" s="9">
        <f t="shared" si="449"/>
        <v>9740312.5127074905</v>
      </c>
      <c r="O348" s="9">
        <f t="shared" si="449"/>
        <v>13387469.888541911</v>
      </c>
      <c r="P348" s="9">
        <f t="shared" si="449"/>
        <v>5978498.9918243876</v>
      </c>
      <c r="Q348" s="9">
        <f t="shared" si="449"/>
        <v>6213271.0983526502</v>
      </c>
      <c r="R348" s="9">
        <f t="shared" si="449"/>
        <v>4351473.6954192119</v>
      </c>
      <c r="S348" s="9">
        <f t="shared" si="449"/>
        <v>1883636.6686569985</v>
      </c>
      <c r="T348" s="9">
        <f t="shared" si="449"/>
        <v>2358640.6981444159</v>
      </c>
      <c r="V348">
        <f t="shared" si="304"/>
        <v>4905780.197220441</v>
      </c>
      <c r="W348">
        <f t="shared" si="339"/>
        <v>13635835.670971818</v>
      </c>
      <c r="X348">
        <f t="shared" si="340"/>
        <v>18722034.319133855</v>
      </c>
      <c r="Y348">
        <f t="shared" si="341"/>
        <v>8264202.7072911002</v>
      </c>
      <c r="Z348">
        <f t="shared" si="342"/>
        <v>8454595.3844447471</v>
      </c>
      <c r="AA348">
        <f t="shared" si="343"/>
        <v>5851724.8878284283</v>
      </c>
      <c r="AB348">
        <f t="shared" si="344"/>
        <v>2454998.9147186903</v>
      </c>
      <c r="AC348">
        <f t="shared" si="345"/>
        <v>3044497.2722315281</v>
      </c>
      <c r="AE348">
        <f t="shared" si="305"/>
        <v>3447617.1688082106</v>
      </c>
      <c r="AF348">
        <f t="shared" si="346"/>
        <v>9582806.2571832798</v>
      </c>
      <c r="AG348">
        <f t="shared" si="347"/>
        <v>13157215.439500062</v>
      </c>
      <c r="AH348">
        <f t="shared" si="348"/>
        <v>5807803.4471073989</v>
      </c>
      <c r="AI348">
        <f t="shared" si="349"/>
        <v>5941605.0110140303</v>
      </c>
      <c r="AJ348">
        <f t="shared" si="350"/>
        <v>4112395.2520029815</v>
      </c>
      <c r="AK348">
        <f t="shared" si="351"/>
        <v>1725290.589371539</v>
      </c>
      <c r="AL348">
        <f t="shared" si="352"/>
        <v>2139570.1894842829</v>
      </c>
      <c r="AN348">
        <f t="shared" si="306"/>
        <v>2422869.2817088803</v>
      </c>
      <c r="AO348">
        <f t="shared" si="353"/>
        <v>6734473.6309928205</v>
      </c>
      <c r="AP348">
        <f t="shared" si="354"/>
        <v>9246448.0713240914</v>
      </c>
      <c r="AQ348">
        <f t="shared" si="355"/>
        <v>4081528.7420858834</v>
      </c>
      <c r="AR348">
        <f t="shared" si="356"/>
        <v>4175559.9767505038</v>
      </c>
      <c r="AS348">
        <f t="shared" si="357"/>
        <v>2890052.9387280578</v>
      </c>
      <c r="AT348">
        <f t="shared" si="358"/>
        <v>1212476.1440536422</v>
      </c>
      <c r="AU348">
        <f t="shared" si="359"/>
        <v>1503617.9002303542</v>
      </c>
      <c r="AW348">
        <f t="shared" si="307"/>
        <v>1702710.9649409773</v>
      </c>
      <c r="AX348">
        <f t="shared" si="360"/>
        <v>4732761.3508350831</v>
      </c>
      <c r="AY348">
        <f t="shared" si="361"/>
        <v>6498092.4215178527</v>
      </c>
      <c r="AZ348">
        <f t="shared" si="362"/>
        <v>2868360.9946838324</v>
      </c>
      <c r="BA348">
        <f t="shared" si="363"/>
        <v>2934442.9808310419</v>
      </c>
      <c r="BB348">
        <f t="shared" si="364"/>
        <v>2031031.9112888216</v>
      </c>
      <c r="BC348">
        <f t="shared" si="365"/>
        <v>852087.41585653205</v>
      </c>
      <c r="BD348">
        <f t="shared" si="366"/>
        <v>1056692.0407682874</v>
      </c>
      <c r="BF348">
        <f t="shared" si="308"/>
        <v>1196607.9441501568</v>
      </c>
      <c r="BG348">
        <f t="shared" si="367"/>
        <v>3326025.3482730109</v>
      </c>
      <c r="BH348">
        <f t="shared" si="368"/>
        <v>4566640.5946236029</v>
      </c>
      <c r="BI348">
        <f t="shared" si="369"/>
        <v>2015787.5432769626</v>
      </c>
      <c r="BJ348">
        <f t="shared" si="370"/>
        <v>2062227.7384816215</v>
      </c>
      <c r="BK348">
        <f t="shared" si="371"/>
        <v>1427340.8522714037</v>
      </c>
      <c r="BL348">
        <f t="shared" si="372"/>
        <v>598818.35021814669</v>
      </c>
      <c r="BM348">
        <f t="shared" si="373"/>
        <v>742607.59256190318</v>
      </c>
    </row>
    <row r="349" spans="1:65" hidden="1" x14ac:dyDescent="0.4">
      <c r="A349" s="9">
        <v>56</v>
      </c>
      <c r="B349" s="16">
        <f t="shared" ref="B349:I349" si="450">V349+AE349+AN349+AW349+BF349+B219</f>
        <v>16658981.232620617</v>
      </c>
      <c r="C349" s="16">
        <f t="shared" si="450"/>
        <v>46224693.346833721</v>
      </c>
      <c r="D349" s="16">
        <f t="shared" si="450"/>
        <v>63527778.533899464</v>
      </c>
      <c r="E349" s="16">
        <f t="shared" si="450"/>
        <v>28354884.663429763</v>
      </c>
      <c r="F349" s="16">
        <f t="shared" si="450"/>
        <v>29450458.380324341</v>
      </c>
      <c r="G349" s="16">
        <f t="shared" si="450"/>
        <v>20657013.130625896</v>
      </c>
      <c r="H349" s="16">
        <f t="shared" si="450"/>
        <v>8964667.2343797106</v>
      </c>
      <c r="I349" s="16">
        <f t="shared" si="450"/>
        <v>11277912.207913257</v>
      </c>
      <c r="J349" s="16">
        <f t="shared" si="295"/>
        <v>225116388.73002675</v>
      </c>
      <c r="L349" s="9">
        <v>56</v>
      </c>
      <c r="M349" s="9">
        <f t="shared" ref="M349:T349" si="451">M154</f>
        <v>4253075.8167248704</v>
      </c>
      <c r="N349" s="9">
        <f t="shared" si="451"/>
        <v>11800135.703012701</v>
      </c>
      <c r="O349" s="9">
        <f t="shared" si="451"/>
        <v>16218572.16579997</v>
      </c>
      <c r="P349" s="9">
        <f t="shared" si="451"/>
        <v>7242796.2975330241</v>
      </c>
      <c r="Q349" s="9">
        <f t="shared" si="451"/>
        <v>7527216.6087603467</v>
      </c>
      <c r="R349" s="9">
        <f t="shared" si="451"/>
        <v>5271697.3964692419</v>
      </c>
      <c r="S349" s="9">
        <f t="shared" si="451"/>
        <v>2281976.9156610891</v>
      </c>
      <c r="T349" s="9">
        <f t="shared" si="451"/>
        <v>2857431.9639582341</v>
      </c>
      <c r="V349">
        <f t="shared" si="304"/>
        <v>5943225.3308946844</v>
      </c>
      <c r="W349">
        <f t="shared" si="339"/>
        <v>16519460.862423848</v>
      </c>
      <c r="X349">
        <f t="shared" si="340"/>
        <v>22681258.462089244</v>
      </c>
      <c r="Y349">
        <f t="shared" si="341"/>
        <v>10011867.000777872</v>
      </c>
      <c r="Z349">
        <f t="shared" si="342"/>
        <v>10242522.785624804</v>
      </c>
      <c r="AA349">
        <f t="shared" si="343"/>
        <v>7089212.7622174472</v>
      </c>
      <c r="AB349">
        <f t="shared" si="344"/>
        <v>2974167.4414075776</v>
      </c>
      <c r="AC349">
        <f t="shared" si="345"/>
        <v>3688329.3952750107</v>
      </c>
      <c r="AE349">
        <f t="shared" si="305"/>
        <v>4176698.6830143258</v>
      </c>
      <c r="AF349">
        <f t="shared" si="346"/>
        <v>11609320.964077549</v>
      </c>
      <c r="AG349">
        <f t="shared" si="347"/>
        <v>15939624.879316956</v>
      </c>
      <c r="AH349">
        <f t="shared" si="348"/>
        <v>7036003.0771992495</v>
      </c>
      <c r="AI349">
        <f t="shared" si="349"/>
        <v>7198100.1977293901</v>
      </c>
      <c r="AJ349">
        <f t="shared" si="350"/>
        <v>4982060.0699157044</v>
      </c>
      <c r="AK349">
        <f t="shared" si="351"/>
        <v>2090144.752045115</v>
      </c>
      <c r="AL349">
        <f t="shared" si="352"/>
        <v>2592033.730857905</v>
      </c>
      <c r="AN349">
        <f t="shared" si="306"/>
        <v>2935243.2252585455</v>
      </c>
      <c r="AO349">
        <f t="shared" si="353"/>
        <v>8158639.9440880502</v>
      </c>
      <c r="AP349">
        <f t="shared" si="354"/>
        <v>11201831.755412078</v>
      </c>
      <c r="AQ349">
        <f t="shared" si="355"/>
        <v>4944666.0945966411</v>
      </c>
      <c r="AR349">
        <f t="shared" si="356"/>
        <v>5058582.4938822668</v>
      </c>
      <c r="AS349">
        <f t="shared" si="357"/>
        <v>3501224.0953655201</v>
      </c>
      <c r="AT349">
        <f t="shared" si="358"/>
        <v>1468883.3667125904</v>
      </c>
      <c r="AU349">
        <f t="shared" si="359"/>
        <v>1821594.0448573183</v>
      </c>
      <c r="AW349">
        <f t="shared" si="307"/>
        <v>2062790.1233249288</v>
      </c>
      <c r="AX349">
        <f t="shared" si="360"/>
        <v>5733617.4909139518</v>
      </c>
      <c r="AY349">
        <f t="shared" si="361"/>
        <v>7872270.246420972</v>
      </c>
      <c r="AZ349">
        <f t="shared" si="362"/>
        <v>3474944.8683848586</v>
      </c>
      <c r="BA349">
        <f t="shared" si="363"/>
        <v>3555001.4787907731</v>
      </c>
      <c r="BB349">
        <f t="shared" si="364"/>
        <v>2460542.4250084395</v>
      </c>
      <c r="BC349">
        <f t="shared" si="365"/>
        <v>1032281.7799550871</v>
      </c>
      <c r="BD349">
        <f t="shared" si="366"/>
        <v>1280154.9704993209</v>
      </c>
      <c r="BF349">
        <f t="shared" si="308"/>
        <v>1449659.454545567</v>
      </c>
      <c r="BG349">
        <f t="shared" si="367"/>
        <v>4029393.349554047</v>
      </c>
      <c r="BH349">
        <f t="shared" si="368"/>
        <v>5532366.5080707278</v>
      </c>
      <c r="BI349">
        <f t="shared" si="369"/>
        <v>2442074.2689803974</v>
      </c>
      <c r="BJ349">
        <f t="shared" si="370"/>
        <v>2498335.3596563316</v>
      </c>
      <c r="BK349">
        <f t="shared" si="371"/>
        <v>1729186.3817801124</v>
      </c>
      <c r="BL349">
        <f t="shared" si="372"/>
        <v>725452.88303733943</v>
      </c>
      <c r="BM349">
        <f t="shared" si="373"/>
        <v>899649.81666509539</v>
      </c>
    </row>
    <row r="350" spans="1:65" hidden="1" x14ac:dyDescent="0.4">
      <c r="A350" s="9">
        <v>57</v>
      </c>
      <c r="B350" s="16">
        <f t="shared" ref="B350:I350" si="452">V350+AE350+AN350+AW350+BF350+B220</f>
        <v>20181923.214722734</v>
      </c>
      <c r="C350" s="16">
        <f t="shared" si="452"/>
        <v>56000015.770661123</v>
      </c>
      <c r="D350" s="16">
        <f t="shared" si="452"/>
        <v>76962254.202106491</v>
      </c>
      <c r="E350" s="16">
        <f t="shared" si="452"/>
        <v>34351206.538314864</v>
      </c>
      <c r="F350" s="16">
        <f t="shared" si="452"/>
        <v>35678465.649883121</v>
      </c>
      <c r="G350" s="16">
        <f t="shared" si="452"/>
        <v>25025435.050691195</v>
      </c>
      <c r="H350" s="16">
        <f t="shared" si="452"/>
        <v>10860461.587909454</v>
      </c>
      <c r="I350" s="16">
        <f t="shared" si="452"/>
        <v>13662897.812036408</v>
      </c>
      <c r="J350" s="16">
        <f t="shared" si="295"/>
        <v>272722659.82632542</v>
      </c>
      <c r="L350" s="9">
        <v>57</v>
      </c>
      <c r="M350" s="9">
        <f t="shared" ref="M350:T350" si="453">M155</f>
        <v>5152490.9213210372</v>
      </c>
      <c r="N350" s="9">
        <f t="shared" si="453"/>
        <v>14295558.014987135</v>
      </c>
      <c r="O350" s="9">
        <f t="shared" si="453"/>
        <v>19648379.065441962</v>
      </c>
      <c r="P350" s="9">
        <f t="shared" si="453"/>
        <v>8774459.6560599338</v>
      </c>
      <c r="Q350" s="9">
        <f t="shared" si="453"/>
        <v>9119027.4781700484</v>
      </c>
      <c r="R350" s="9">
        <f t="shared" si="453"/>
        <v>6386524.5167851755</v>
      </c>
      <c r="S350" s="9">
        <f t="shared" si="453"/>
        <v>2764555.7820462799</v>
      </c>
      <c r="T350" s="9">
        <f t="shared" si="453"/>
        <v>3461704.6314318641</v>
      </c>
      <c r="V350">
        <f t="shared" si="304"/>
        <v>7200063.1731933756</v>
      </c>
      <c r="W350">
        <f t="shared" si="339"/>
        <v>20012897.908860207</v>
      </c>
      <c r="X350">
        <f t="shared" si="340"/>
        <v>27477755.710464627</v>
      </c>
      <c r="Y350">
        <f t="shared" si="341"/>
        <v>12129116.914427854</v>
      </c>
      <c r="Z350">
        <f t="shared" si="342"/>
        <v>12408550.408818077</v>
      </c>
      <c r="AA350">
        <f t="shared" si="343"/>
        <v>8588397.1908045467</v>
      </c>
      <c r="AB350">
        <f t="shared" si="344"/>
        <v>3603126.6313380385</v>
      </c>
      <c r="AC350">
        <f t="shared" si="345"/>
        <v>4468315.2953126319</v>
      </c>
      <c r="AE350">
        <f t="shared" si="305"/>
        <v>5059962.0069545051</v>
      </c>
      <c r="AF350">
        <f t="shared" si="346"/>
        <v>14064390.9132507</v>
      </c>
      <c r="AG350">
        <f t="shared" si="347"/>
        <v>19310441.670703098</v>
      </c>
      <c r="AH350">
        <f t="shared" si="348"/>
        <v>8523935.0389885604</v>
      </c>
      <c r="AI350">
        <f t="shared" si="349"/>
        <v>8720311.4916770961</v>
      </c>
      <c r="AJ350">
        <f t="shared" si="350"/>
        <v>6035636.4160665758</v>
      </c>
      <c r="AK350">
        <f t="shared" si="351"/>
        <v>2532156.0967263458</v>
      </c>
      <c r="AL350">
        <f t="shared" si="352"/>
        <v>3140181.5630664583</v>
      </c>
      <c r="AN350">
        <f t="shared" si="306"/>
        <v>3555970.9541364359</v>
      </c>
      <c r="AO350">
        <f t="shared" si="353"/>
        <v>9883980.4540828001</v>
      </c>
      <c r="AP350">
        <f t="shared" si="354"/>
        <v>13570728.317364518</v>
      </c>
      <c r="AQ350">
        <f t="shared" si="355"/>
        <v>5990334.5858979458</v>
      </c>
      <c r="AR350">
        <f t="shared" si="356"/>
        <v>6128341.3458058285</v>
      </c>
      <c r="AS350">
        <f t="shared" si="357"/>
        <v>4241642.0826406125</v>
      </c>
      <c r="AT350">
        <f t="shared" si="358"/>
        <v>1779514.0593788526</v>
      </c>
      <c r="AU350">
        <f t="shared" si="359"/>
        <v>2206813.8878576118</v>
      </c>
      <c r="AW350">
        <f t="shared" si="307"/>
        <v>2499016.6742917374</v>
      </c>
      <c r="AX350">
        <f t="shared" si="360"/>
        <v>6946128.7175010005</v>
      </c>
      <c r="AY350">
        <f t="shared" si="361"/>
        <v>9537051.0009165257</v>
      </c>
      <c r="AZ350">
        <f t="shared" si="362"/>
        <v>4209805.4814907499</v>
      </c>
      <c r="BA350">
        <f t="shared" si="363"/>
        <v>4306791.9863365199</v>
      </c>
      <c r="BB350">
        <f t="shared" si="364"/>
        <v>2980883.26018698</v>
      </c>
      <c r="BC350">
        <f t="shared" si="365"/>
        <v>1250582.5733338387</v>
      </c>
      <c r="BD350">
        <f t="shared" si="366"/>
        <v>1550874.5076783197</v>
      </c>
      <c r="BF350">
        <f t="shared" si="308"/>
        <v>1756224.7889352478</v>
      </c>
      <c r="BG350">
        <f t="shared" si="367"/>
        <v>4881505.4202339994</v>
      </c>
      <c r="BH350">
        <f t="shared" si="368"/>
        <v>6702318.3772458499</v>
      </c>
      <c r="BI350">
        <f t="shared" si="369"/>
        <v>2958509.5686826278</v>
      </c>
      <c r="BJ350">
        <f t="shared" si="370"/>
        <v>3026668.4192235516</v>
      </c>
      <c r="BK350">
        <f t="shared" si="371"/>
        <v>2094864.4033942763</v>
      </c>
      <c r="BL350">
        <f t="shared" si="372"/>
        <v>878867.33149621333</v>
      </c>
      <c r="BM350">
        <f t="shared" si="373"/>
        <v>1089902.3935822081</v>
      </c>
    </row>
    <row r="351" spans="1:65" hidden="1" x14ac:dyDescent="0.4">
      <c r="A351" s="9">
        <v>58</v>
      </c>
      <c r="B351" s="16">
        <f t="shared" ref="B351:I351" si="454">V351+AE351+AN351+AW351+BF351+B221</f>
        <v>24449875.953242198</v>
      </c>
      <c r="C351" s="16">
        <f t="shared" si="454"/>
        <v>67842565.07196711</v>
      </c>
      <c r="D351" s="16">
        <f t="shared" si="454"/>
        <v>93237772.649470851</v>
      </c>
      <c r="E351" s="16">
        <f t="shared" si="454"/>
        <v>41615594.795906663</v>
      </c>
      <c r="F351" s="16">
        <f t="shared" si="454"/>
        <v>43223534.747436471</v>
      </c>
      <c r="G351" s="16">
        <f t="shared" si="454"/>
        <v>30317664.781263351</v>
      </c>
      <c r="H351" s="16">
        <f t="shared" si="454"/>
        <v>13157167.223109387</v>
      </c>
      <c r="I351" s="16">
        <f t="shared" si="454"/>
        <v>16552245.945196675</v>
      </c>
      <c r="J351" s="16">
        <f t="shared" si="295"/>
        <v>330396421.1675927</v>
      </c>
      <c r="L351" s="9">
        <v>58</v>
      </c>
      <c r="M351" s="9">
        <f t="shared" ref="M351:T351" si="455">M156</f>
        <v>6242108.9673260115</v>
      </c>
      <c r="N351" s="9">
        <f t="shared" si="455"/>
        <v>17318697.352581028</v>
      </c>
      <c r="O351" s="9">
        <f t="shared" si="455"/>
        <v>23803501.069803074</v>
      </c>
      <c r="P351" s="9">
        <f t="shared" si="455"/>
        <v>10630030.045446321</v>
      </c>
      <c r="Q351" s="9">
        <f t="shared" si="455"/>
        <v>11047465.015267499</v>
      </c>
      <c r="R351" s="9">
        <f t="shared" si="455"/>
        <v>7737108.6266855868</v>
      </c>
      <c r="S351" s="9">
        <f t="shared" si="455"/>
        <v>3349187.5485652783</v>
      </c>
      <c r="T351" s="9">
        <f t="shared" si="455"/>
        <v>4193765.2782034795</v>
      </c>
      <c r="V351">
        <f t="shared" si="304"/>
        <v>8722689.5854832772</v>
      </c>
      <c r="W351">
        <f t="shared" si="339"/>
        <v>24245106.183913</v>
      </c>
      <c r="X351">
        <f t="shared" si="340"/>
        <v>33288587.586353138</v>
      </c>
      <c r="Y351">
        <f t="shared" si="341"/>
        <v>14694110.210655984</v>
      </c>
      <c r="Z351">
        <f t="shared" si="342"/>
        <v>15032636.633650096</v>
      </c>
      <c r="AA351">
        <f t="shared" si="343"/>
        <v>10404620.19988066</v>
      </c>
      <c r="AB351">
        <f t="shared" si="344"/>
        <v>4365094.359083293</v>
      </c>
      <c r="AC351">
        <f t="shared" si="345"/>
        <v>5413247.9609609582</v>
      </c>
      <c r="AE351">
        <f t="shared" si="305"/>
        <v>6130012.5900739394</v>
      </c>
      <c r="AF351">
        <f t="shared" si="346"/>
        <v>17038644.411055453</v>
      </c>
      <c r="AG351">
        <f t="shared" si="347"/>
        <v>23394098.690583862</v>
      </c>
      <c r="AH351">
        <f t="shared" si="348"/>
        <v>10326525.976708207</v>
      </c>
      <c r="AI351">
        <f t="shared" si="349"/>
        <v>10564430.950247586</v>
      </c>
      <c r="AJ351">
        <f t="shared" si="350"/>
        <v>7312016.8034355622</v>
      </c>
      <c r="AK351">
        <f t="shared" si="351"/>
        <v>3067641.3640321926</v>
      </c>
      <c r="AL351">
        <f t="shared" si="352"/>
        <v>3804248.4291895451</v>
      </c>
      <c r="AN351">
        <f t="shared" si="306"/>
        <v>4307966.4805454705</v>
      </c>
      <c r="AO351">
        <f t="shared" si="353"/>
        <v>11974185.683666751</v>
      </c>
      <c r="AP351">
        <f t="shared" si="354"/>
        <v>16440584.994033808</v>
      </c>
      <c r="AQ351">
        <f t="shared" si="355"/>
        <v>7257134.8124432527</v>
      </c>
      <c r="AR351">
        <f t="shared" si="356"/>
        <v>7424326.4187414628</v>
      </c>
      <c r="AS351">
        <f t="shared" si="357"/>
        <v>5138639.2493535941</v>
      </c>
      <c r="AT351">
        <f t="shared" si="358"/>
        <v>2155835.078052599</v>
      </c>
      <c r="AU351">
        <f t="shared" si="359"/>
        <v>2673497.7254620353</v>
      </c>
      <c r="AW351">
        <f t="shared" si="307"/>
        <v>3027493.8142140862</v>
      </c>
      <c r="AX351">
        <f t="shared" si="360"/>
        <v>8415054.5857919008</v>
      </c>
      <c r="AY351">
        <f t="shared" si="361"/>
        <v>11553889.659140522</v>
      </c>
      <c r="AZ351">
        <f t="shared" si="362"/>
        <v>5100070.0336943474</v>
      </c>
      <c r="BA351">
        <f t="shared" si="363"/>
        <v>5217566.6660711737</v>
      </c>
      <c r="BB351">
        <f t="shared" si="364"/>
        <v>3611262.671413797</v>
      </c>
      <c r="BC351">
        <f t="shared" si="365"/>
        <v>1515048.3163563455</v>
      </c>
      <c r="BD351">
        <f t="shared" si="366"/>
        <v>1878844.197767966</v>
      </c>
      <c r="BF351">
        <f t="shared" si="308"/>
        <v>2127620.7316134926</v>
      </c>
      <c r="BG351">
        <f t="shared" si="367"/>
        <v>5913817.0688675009</v>
      </c>
      <c r="BH351">
        <f t="shared" si="368"/>
        <v>8119684.6890811883</v>
      </c>
      <c r="BI351">
        <f t="shared" si="369"/>
        <v>3584157.5250866888</v>
      </c>
      <c r="BJ351">
        <f t="shared" si="370"/>
        <v>3666730.2027800358</v>
      </c>
      <c r="BK351">
        <f t="shared" si="371"/>
        <v>2537873.8317906279</v>
      </c>
      <c r="BL351">
        <f t="shared" si="372"/>
        <v>1064724.9524150258</v>
      </c>
      <c r="BM351">
        <f t="shared" si="373"/>
        <v>1320388.4506302639</v>
      </c>
    </row>
    <row r="352" spans="1:65" hidden="1" x14ac:dyDescent="0.4">
      <c r="A352" s="9">
        <v>59</v>
      </c>
      <c r="B352" s="16">
        <f t="shared" ref="B352:I352" si="456">V352+AE352+AN352+AW352+BF352+B222</f>
        <v>29620389.87903975</v>
      </c>
      <c r="C352" s="16">
        <f t="shared" si="456"/>
        <v>82189506.060022146</v>
      </c>
      <c r="D352" s="16">
        <f t="shared" si="456"/>
        <v>112955140.65642416</v>
      </c>
      <c r="E352" s="16">
        <f t="shared" si="456"/>
        <v>50416212.550944909</v>
      </c>
      <c r="F352" s="16">
        <f t="shared" si="456"/>
        <v>52364190.052241206</v>
      </c>
      <c r="G352" s="16">
        <f t="shared" si="456"/>
        <v>36729063.687696569</v>
      </c>
      <c r="H352" s="16">
        <f t="shared" si="456"/>
        <v>15939566.466438653</v>
      </c>
      <c r="I352" s="16">
        <f t="shared" si="456"/>
        <v>20052616.186631959</v>
      </c>
      <c r="J352" s="16">
        <f t="shared" si="295"/>
        <v>400266685.53943938</v>
      </c>
      <c r="L352" s="9">
        <v>59</v>
      </c>
      <c r="M352" s="9">
        <f t="shared" ref="M352:T352" si="457">M157</f>
        <v>7562152.9382495098</v>
      </c>
      <c r="N352" s="9">
        <f t="shared" si="457"/>
        <v>20981152.164598942</v>
      </c>
      <c r="O352" s="9">
        <f t="shared" si="457"/>
        <v>28837323.490805276</v>
      </c>
      <c r="P352" s="9">
        <f t="shared" si="457"/>
        <v>12878005.392508889</v>
      </c>
      <c r="Q352" s="9">
        <f t="shared" si="457"/>
        <v>13383717.019794622</v>
      </c>
      <c r="R352" s="9">
        <f t="shared" si="457"/>
        <v>9373306.2080635466</v>
      </c>
      <c r="S352" s="9">
        <f t="shared" si="457"/>
        <v>4057453.7538041691</v>
      </c>
      <c r="T352" s="9">
        <f t="shared" si="457"/>
        <v>5080637.7438939167</v>
      </c>
      <c r="V352">
        <f t="shared" si="304"/>
        <v>10567311.949146833</v>
      </c>
      <c r="W352">
        <f t="shared" si="339"/>
        <v>29372316.620321717</v>
      </c>
      <c r="X352">
        <f t="shared" si="340"/>
        <v>40328259.526387893</v>
      </c>
      <c r="Y352">
        <f t="shared" si="341"/>
        <v>17801532.989270344</v>
      </c>
      <c r="Z352">
        <f t="shared" si="342"/>
        <v>18211648.960926749</v>
      </c>
      <c r="AA352">
        <f t="shared" si="343"/>
        <v>12604927.217347693</v>
      </c>
      <c r="AB352">
        <f t="shared" si="344"/>
        <v>5288198.4768392565</v>
      </c>
      <c r="AC352">
        <f t="shared" si="345"/>
        <v>6558009.3503222074</v>
      </c>
      <c r="AE352">
        <f t="shared" si="305"/>
        <v>7426351.0877786074</v>
      </c>
      <c r="AF352">
        <f t="shared" si="346"/>
        <v>20641875.297484227</v>
      </c>
      <c r="AG352">
        <f t="shared" si="347"/>
        <v>28341343.1384685</v>
      </c>
      <c r="AH352">
        <f t="shared" si="348"/>
        <v>12510318.093682094</v>
      </c>
      <c r="AI352">
        <f t="shared" si="349"/>
        <v>12798533.79194884</v>
      </c>
      <c r="AJ352">
        <f t="shared" si="350"/>
        <v>8858318.5016581118</v>
      </c>
      <c r="AK352">
        <f t="shared" si="351"/>
        <v>3716367.8615577435</v>
      </c>
      <c r="AL352">
        <f t="shared" si="352"/>
        <v>4608748.1950752512</v>
      </c>
      <c r="AN352">
        <f t="shared" si="306"/>
        <v>5218989.535309705</v>
      </c>
      <c r="AO352">
        <f t="shared" si="353"/>
        <v>14506415.047361102</v>
      </c>
      <c r="AP352">
        <f t="shared" si="354"/>
        <v>19917341.842308838</v>
      </c>
      <c r="AQ352">
        <f t="shared" si="355"/>
        <v>8791830.39457573</v>
      </c>
      <c r="AR352">
        <f t="shared" si="356"/>
        <v>8994378.6844945252</v>
      </c>
      <c r="AS352">
        <f t="shared" si="357"/>
        <v>6225328.0263945777</v>
      </c>
      <c r="AT352">
        <f t="shared" si="358"/>
        <v>2611738.2210423956</v>
      </c>
      <c r="AU352">
        <f t="shared" si="359"/>
        <v>3238873.0773257907</v>
      </c>
      <c r="AW352">
        <f t="shared" si="307"/>
        <v>3667730.1473797783</v>
      </c>
      <c r="AX352">
        <f t="shared" si="360"/>
        <v>10194620.134729326</v>
      </c>
      <c r="AY352">
        <f t="shared" si="361"/>
        <v>13997237.326587167</v>
      </c>
      <c r="AZ352">
        <f t="shared" si="362"/>
        <v>6178602.4230688</v>
      </c>
      <c r="BA352">
        <f t="shared" si="363"/>
        <v>6320946.5424063187</v>
      </c>
      <c r="BB352">
        <f t="shared" si="364"/>
        <v>4374950.9603836946</v>
      </c>
      <c r="BC352">
        <f t="shared" si="365"/>
        <v>1835441.6972044723</v>
      </c>
      <c r="BD352">
        <f t="shared" si="366"/>
        <v>2276170.9616150009</v>
      </c>
      <c r="BF352">
        <f t="shared" si="308"/>
        <v>2577557.2729137894</v>
      </c>
      <c r="BG352">
        <f t="shared" si="367"/>
        <v>7164435.8273297008</v>
      </c>
      <c r="BH352">
        <f t="shared" si="368"/>
        <v>9836787.174110854</v>
      </c>
      <c r="BI352">
        <f t="shared" si="369"/>
        <v>4342113.7793905176</v>
      </c>
      <c r="BJ352">
        <f t="shared" si="370"/>
        <v>4442148.4344256045</v>
      </c>
      <c r="BK352">
        <f t="shared" si="371"/>
        <v>3074568.2516022129</v>
      </c>
      <c r="BL352">
        <f t="shared" si="372"/>
        <v>1289886.6343856857</v>
      </c>
      <c r="BM352">
        <f t="shared" si="373"/>
        <v>1599616.3241991152</v>
      </c>
    </row>
    <row r="353" spans="1:65" hidden="1" x14ac:dyDescent="0.4">
      <c r="A353" s="9">
        <v>60</v>
      </c>
      <c r="B353" s="16">
        <f t="shared" ref="B353:H353" si="458">V353+AE353+AN353+AW353+BF353+B223</f>
        <v>35884333.248323746</v>
      </c>
      <c r="C353" s="16">
        <f t="shared" si="458"/>
        <v>99570452.550321758</v>
      </c>
      <c r="D353" s="16">
        <f t="shared" si="458"/>
        <v>136842220.03757799</v>
      </c>
      <c r="E353" s="16">
        <f t="shared" si="458"/>
        <v>61077932.454111271</v>
      </c>
      <c r="F353" s="16">
        <f t="shared" si="458"/>
        <v>63437856.617912412</v>
      </c>
      <c r="G353" s="16">
        <f t="shared" si="458"/>
        <v>44496306.991581537</v>
      </c>
      <c r="H353" s="16">
        <f t="shared" si="458"/>
        <v>19310370.905038148</v>
      </c>
      <c r="I353" s="16">
        <f>AC353+AL353+AU353+BD353+BM353+I223</f>
        <v>24293223.847173411</v>
      </c>
      <c r="J353" s="16">
        <f t="shared" si="295"/>
        <v>484912696.6520403</v>
      </c>
      <c r="L353" s="9">
        <v>60</v>
      </c>
      <c r="M353" s="9">
        <f t="shared" ref="M353:T353" si="459">M158</f>
        <v>9161351.9342282545</v>
      </c>
      <c r="N353" s="9">
        <f t="shared" si="459"/>
        <v>25418121.074126285</v>
      </c>
      <c r="O353" s="9">
        <f t="shared" si="459"/>
        <v>34935668.651209444</v>
      </c>
      <c r="P353" s="9">
        <f t="shared" si="459"/>
        <v>15601369.15704501</v>
      </c>
      <c r="Q353" s="9">
        <f t="shared" si="459"/>
        <v>16214025.66275545</v>
      </c>
      <c r="R353" s="9">
        <f t="shared" si="459"/>
        <v>11355517.094214495</v>
      </c>
      <c r="S353" s="9">
        <f t="shared" si="459"/>
        <v>4915499.8713977411</v>
      </c>
      <c r="T353" s="9">
        <f t="shared" si="459"/>
        <v>6155060.7085328251</v>
      </c>
      <c r="V353">
        <f t="shared" si="304"/>
        <v>12802024.047310462</v>
      </c>
      <c r="W353">
        <f t="shared" si="339"/>
        <v>35583798.936581433</v>
      </c>
      <c r="X353">
        <f t="shared" si="340"/>
        <v>48856639.297440052</v>
      </c>
      <c r="Y353">
        <f t="shared" si="341"/>
        <v>21566095.001674376</v>
      </c>
      <c r="Z353">
        <f t="shared" si="342"/>
        <v>22062939.852720458</v>
      </c>
      <c r="AA353">
        <f t="shared" si="343"/>
        <v>15270542.038281707</v>
      </c>
      <c r="AB353">
        <f t="shared" si="344"/>
        <v>6406515.1472047288</v>
      </c>
      <c r="AC353">
        <f t="shared" si="345"/>
        <v>7944858.0499310466</v>
      </c>
      <c r="AE353">
        <f t="shared" si="305"/>
        <v>8996831.5184627213</v>
      </c>
      <c r="AF353">
        <f t="shared" si="346"/>
        <v>25007095.958902974</v>
      </c>
      <c r="AG353">
        <f t="shared" si="347"/>
        <v>34334801.332428195</v>
      </c>
      <c r="AH353">
        <f t="shared" si="348"/>
        <v>15155925.54147622</v>
      </c>
      <c r="AI353">
        <f t="shared" si="349"/>
        <v>15505091.376437794</v>
      </c>
      <c r="AJ353">
        <f t="shared" si="350"/>
        <v>10731622.859502902</v>
      </c>
      <c r="AK353">
        <f t="shared" si="351"/>
        <v>4502283.1691985</v>
      </c>
      <c r="AL353">
        <f t="shared" si="352"/>
        <v>5583378.7726987293</v>
      </c>
      <c r="AN353">
        <f t="shared" si="306"/>
        <v>6322670.3115441557</v>
      </c>
      <c r="AO353">
        <f t="shared" si="353"/>
        <v>17574145.172422662</v>
      </c>
      <c r="AP353">
        <f t="shared" si="354"/>
        <v>24129342.490388669</v>
      </c>
      <c r="AQ353">
        <f t="shared" si="355"/>
        <v>10651074.244128913</v>
      </c>
      <c r="AR353">
        <f t="shared" si="356"/>
        <v>10896456.238221683</v>
      </c>
      <c r="AS353">
        <f t="shared" si="357"/>
        <v>7541823.2640263448</v>
      </c>
      <c r="AT353">
        <f t="shared" si="358"/>
        <v>3164053.0413000691</v>
      </c>
      <c r="AU353">
        <f t="shared" si="359"/>
        <v>3923810.6362005211</v>
      </c>
      <c r="AW353">
        <f t="shared" si="307"/>
        <v>4443359.8413447421</v>
      </c>
      <c r="AX353">
        <f t="shared" si="360"/>
        <v>12350517.591045216</v>
      </c>
      <c r="AY353">
        <f t="shared" si="361"/>
        <v>16957289.584448002</v>
      </c>
      <c r="AZ353">
        <f t="shared" si="362"/>
        <v>7485216.4088222645</v>
      </c>
      <c r="BA353">
        <f t="shared" si="363"/>
        <v>7657662.613450422</v>
      </c>
      <c r="BB353">
        <f t="shared" si="364"/>
        <v>5300139.4933891362</v>
      </c>
      <c r="BC353">
        <f t="shared" si="365"/>
        <v>2223589.9591234336</v>
      </c>
      <c r="BD353">
        <f t="shared" si="366"/>
        <v>2757522.019470396</v>
      </c>
      <c r="BF353">
        <f t="shared" si="308"/>
        <v>3122643.7101467839</v>
      </c>
      <c r="BG353">
        <f t="shared" si="367"/>
        <v>8679527.9810295142</v>
      </c>
      <c r="BH353">
        <f t="shared" si="368"/>
        <v>11917012.250349011</v>
      </c>
      <c r="BI353">
        <f t="shared" si="369"/>
        <v>5260358.1012296584</v>
      </c>
      <c r="BJ353">
        <f t="shared" si="370"/>
        <v>5381547.4884159621</v>
      </c>
      <c r="BK353">
        <f t="shared" si="371"/>
        <v>3724759.6059929538</v>
      </c>
      <c r="BL353">
        <f t="shared" si="372"/>
        <v>1562664.165795079</v>
      </c>
      <c r="BM353">
        <f t="shared" si="373"/>
        <v>1937893.6429070584</v>
      </c>
    </row>
  </sheetData>
  <sheetProtection algorithmName="SHA-512" hashValue="Vakf89tx9kN0uO9urTZ4ue/u1+908Skfdwq2f7hiPSy+heE/AjA8pqNPMiAV5m0YZgx/fC6t2L0Sa1qbBhyL2A==" saltValue="fV009P5ZhdI/gmRbiQySYA==" spinCount="100000" sheet="1" objects="1" scenarios="1"/>
  <phoneticPr fontId="10"/>
  <dataValidations count="6">
    <dataValidation type="decimal" operator="greaterThanOrEqual" allowBlank="1" showInputMessage="1" showErrorMessage="1" sqref="B27:B29 B3:I3 B24">
      <formula1>0</formula1>
    </dataValidation>
    <dataValidation type="decimal" allowBlank="1" showInputMessage="1" showErrorMessage="1" sqref="B7:I7 B4:I5 B10:I10 B14">
      <formula1>0</formula1>
      <formula2>100</formula2>
    </dataValidation>
    <dataValidation type="whole" allowBlank="1" showInputMessage="1" showErrorMessage="1" sqref="B39:B40 B32 B34">
      <formula1>0</formula1>
      <formula2>100</formula2>
    </dataValidation>
    <dataValidation type="decimal" operator="greaterThanOrEqual" allowBlank="1" showInputMessage="1" showErrorMessage="1" sqref="B18:I18">
      <formula1>2</formula1>
    </dataValidation>
    <dataValidation type="decimal" operator="greaterThanOrEqual" allowBlank="1" showInputMessage="1" showErrorMessage="1" sqref="B21:I21">
      <formula1>B18+2</formula1>
    </dataValidation>
    <dataValidation type="whole" allowBlank="1" showInputMessage="1" showErrorMessage="1" sqref="B33 B35">
      <formula1>B32</formula1>
      <formula2>100</formula2>
    </dataValidation>
  </dataValidations>
  <pageMargins left="0.7" right="0.7" top="0.75" bottom="0.75" header="0.3" footer="0.3"/>
  <pageSetup scale="39" orientation="portrait" r:id="rId1"/>
  <colBreaks count="1" manualBreakCount="1">
    <brk id="1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3"/>
  <sheetViews>
    <sheetView workbookViewId="0"/>
  </sheetViews>
  <sheetFormatPr defaultRowHeight="18.75" x14ac:dyDescent="0.4"/>
  <sheetData>
    <row r="1" spans="3:5" x14ac:dyDescent="0.4">
      <c r="C1" t="s">
        <v>8</v>
      </c>
      <c r="E1" t="s">
        <v>11</v>
      </c>
    </row>
    <row r="2" spans="3:5" x14ac:dyDescent="0.4">
      <c r="C2" t="s">
        <v>7</v>
      </c>
      <c r="E2" t="s">
        <v>8</v>
      </c>
    </row>
    <row r="3" spans="3:5" x14ac:dyDescent="0.4">
      <c r="C3" t="s">
        <v>9</v>
      </c>
      <c r="E3" t="s">
        <v>10</v>
      </c>
    </row>
  </sheetData>
  <sheetProtection algorithmName="SHA-512" hashValue="oAA3inJiLJjMDRflUp/YLSeWJUaww+HdBcHRybVyUCFFMKhOOOST3nrZMGIfvxX7YvXBLa7bTEzUpzTixISOSw==" saltValue="xj9UikI4mK5yA6RH+zmMZg==" spinCount="100000" sheet="1" objects="1" scenarios="1"/>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短期予測</vt:lpstr>
      <vt:lpstr>var</vt:lpstr>
      <vt:lpstr>短期予測!Print_Area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 FURUSE</dc:creator>
  <cp:lastModifiedBy>千葉県</cp:lastModifiedBy>
  <dcterms:created xsi:type="dcterms:W3CDTF">2021-09-26T06:42:21Z</dcterms:created>
  <dcterms:modified xsi:type="dcterms:W3CDTF">2022-01-20T12:41:25Z</dcterms:modified>
</cp:coreProperties>
</file>