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Data\y.shmz31\Desktop\０１１６\"/>
    </mc:Choice>
  </mc:AlternateContent>
  <bookViews>
    <workbookView xWindow="-105" yWindow="495" windowWidth="38625" windowHeight="21225"/>
  </bookViews>
  <sheets>
    <sheet name="短期予測" sheetId="5" r:id="rId1"/>
    <sheet name="var" sheetId="3" state="hidden" r:id="rId2"/>
  </sheets>
  <definedNames>
    <definedName name="_xlnm.Print_Area" localSheetId="0">短期予測!$A$1:$AS$105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M294" i="5" l="1"/>
  <c r="BL294" i="5"/>
  <c r="BJ294" i="5"/>
  <c r="BI294" i="5"/>
  <c r="BH294" i="5"/>
  <c r="BG294" i="5"/>
  <c r="BF294" i="5"/>
  <c r="BD294" i="5"/>
  <c r="BC294" i="5"/>
  <c r="BA294" i="5"/>
  <c r="AZ294" i="5"/>
  <c r="AY294" i="5"/>
  <c r="AX294" i="5"/>
  <c r="AW294" i="5"/>
  <c r="AU294" i="5"/>
  <c r="AT294" i="5"/>
  <c r="AR294" i="5"/>
  <c r="AQ294" i="5"/>
  <c r="AP294" i="5"/>
  <c r="AO294" i="5"/>
  <c r="AN294" i="5"/>
  <c r="AL294" i="5"/>
  <c r="AK294" i="5"/>
  <c r="AI294" i="5"/>
  <c r="AH294" i="5"/>
  <c r="AG294" i="5"/>
  <c r="AF294" i="5"/>
  <c r="AE294" i="5"/>
  <c r="AA98" i="5"/>
  <c r="F74" i="5"/>
  <c r="AI99" i="5" s="1"/>
  <c r="I67" i="5"/>
  <c r="B67" i="5"/>
  <c r="I61" i="5"/>
  <c r="I68" i="5" s="1"/>
  <c r="B74" i="5"/>
  <c r="AE99" i="5" s="1"/>
  <c r="H67" i="5"/>
  <c r="G67" i="5"/>
  <c r="F67" i="5"/>
  <c r="E67" i="5"/>
  <c r="D67" i="5"/>
  <c r="C67" i="5"/>
  <c r="B48" i="5"/>
  <c r="I53" i="5"/>
  <c r="I57" i="5" s="1"/>
  <c r="H53" i="5"/>
  <c r="H57" i="5" s="1"/>
  <c r="G53" i="5"/>
  <c r="G57" i="5" s="1"/>
  <c r="F53" i="5"/>
  <c r="F57" i="5" s="1"/>
  <c r="E53" i="5"/>
  <c r="E57" i="5" s="1"/>
  <c r="D53" i="5"/>
  <c r="D57" i="5" s="1"/>
  <c r="C53" i="5"/>
  <c r="C57" i="5" s="1"/>
  <c r="B53" i="5"/>
  <c r="B57" i="5" s="1"/>
  <c r="I52" i="5"/>
  <c r="H52" i="5"/>
  <c r="G52" i="5"/>
  <c r="F52" i="5"/>
  <c r="E52" i="5"/>
  <c r="D52" i="5"/>
  <c r="D51" i="5" s="1"/>
  <c r="D55" i="5" s="1"/>
  <c r="C52" i="5"/>
  <c r="C51" i="5" s="1"/>
  <c r="C55" i="5" s="1"/>
  <c r="B52" i="5"/>
  <c r="B51" i="5" s="1"/>
  <c r="B55" i="5" s="1"/>
  <c r="B49" i="5"/>
  <c r="H61" i="5"/>
  <c r="G61" i="5"/>
  <c r="F61" i="5"/>
  <c r="E61" i="5"/>
  <c r="D61" i="5"/>
  <c r="C61" i="5"/>
  <c r="B61" i="5"/>
  <c r="B45" i="5"/>
  <c r="C45" i="5" s="1"/>
  <c r="BK293" i="5"/>
  <c r="BB293" i="5"/>
  <c r="AS293" i="5"/>
  <c r="AJ293" i="5"/>
  <c r="AA293" i="5"/>
  <c r="AS160" i="5"/>
  <c r="AJ294" i="5" l="1"/>
  <c r="AS294" i="5"/>
  <c r="BK294" i="5"/>
  <c r="BB294" i="5"/>
  <c r="AN295" i="5"/>
  <c r="AT295" i="5"/>
  <c r="AZ295" i="5"/>
  <c r="AR295" i="5"/>
  <c r="BA295" i="5"/>
  <c r="AP295" i="5"/>
  <c r="BC295" i="5"/>
  <c r="BC296" i="5" s="1"/>
  <c r="AW295" i="5"/>
  <c r="AW296" i="5" s="1"/>
  <c r="BD295" i="5"/>
  <c r="BF295" i="5"/>
  <c r="AQ295" i="5"/>
  <c r="AY295" i="5"/>
  <c r="AY296" i="5" s="1"/>
  <c r="BG295" i="5"/>
  <c r="AX295" i="5"/>
  <c r="BI295" i="5"/>
  <c r="BI296" i="5" s="1"/>
  <c r="BJ295" i="5"/>
  <c r="BJ296" i="5" s="1"/>
  <c r="BL295" i="5"/>
  <c r="BL296" i="5" s="1"/>
  <c r="AO295" i="5"/>
  <c r="AU295" i="5"/>
  <c r="BH295" i="5"/>
  <c r="BH296" i="5" s="1"/>
  <c r="BH297" i="5" s="1"/>
  <c r="BM295" i="5"/>
  <c r="BM296" i="5" s="1"/>
  <c r="AZ296" i="5"/>
  <c r="AX296" i="5"/>
  <c r="BD296" i="5"/>
  <c r="I51" i="5"/>
  <c r="I55" i="5" s="1"/>
  <c r="G51" i="5"/>
  <c r="G55" i="5" s="1"/>
  <c r="F51" i="5"/>
  <c r="F55" i="5" s="1"/>
  <c r="E51" i="5"/>
  <c r="E55" i="5" s="1"/>
  <c r="H51" i="5"/>
  <c r="H55" i="5" s="1"/>
  <c r="I56" i="5"/>
  <c r="B68" i="5"/>
  <c r="AN161" i="5" s="1"/>
  <c r="AN162" i="5" s="1"/>
  <c r="D56" i="5"/>
  <c r="D59" i="5" s="1"/>
  <c r="D64" i="5" s="1"/>
  <c r="F56" i="5"/>
  <c r="E56" i="5"/>
  <c r="G56" i="5"/>
  <c r="H56" i="5"/>
  <c r="F59" i="5"/>
  <c r="F64" i="5" s="1"/>
  <c r="B56" i="5"/>
  <c r="B59" i="5" s="1"/>
  <c r="B64" i="5" s="1"/>
  <c r="C56" i="5"/>
  <c r="C59" i="5" s="1"/>
  <c r="C64" i="5" s="1"/>
  <c r="AJ98" i="5"/>
  <c r="AS222" i="5"/>
  <c r="BB98" i="5"/>
  <c r="BK98" i="5"/>
  <c r="BT98" i="5"/>
  <c r="B228" i="5"/>
  <c r="I163" i="5"/>
  <c r="I293" i="5" s="1"/>
  <c r="H163" i="5"/>
  <c r="H293" i="5" s="1"/>
  <c r="F163" i="5"/>
  <c r="F293" i="5" s="1"/>
  <c r="E163" i="5"/>
  <c r="E293" i="5" s="1"/>
  <c r="D163" i="5"/>
  <c r="D293" i="5" s="1"/>
  <c r="C163" i="5"/>
  <c r="C293" i="5" s="1"/>
  <c r="B163" i="5"/>
  <c r="B293" i="5" s="1"/>
  <c r="T98" i="5"/>
  <c r="S98" i="5"/>
  <c r="R98" i="5"/>
  <c r="Q98" i="5"/>
  <c r="P98" i="5"/>
  <c r="O98" i="5"/>
  <c r="N98" i="5"/>
  <c r="M98" i="5"/>
  <c r="C74" i="5"/>
  <c r="D74" i="5"/>
  <c r="E74" i="5"/>
  <c r="G74" i="5"/>
  <c r="H74" i="5"/>
  <c r="I74" i="5"/>
  <c r="B75" i="5"/>
  <c r="C75" i="5"/>
  <c r="D75" i="5"/>
  <c r="E75" i="5"/>
  <c r="F75" i="5"/>
  <c r="G75" i="5"/>
  <c r="H75" i="5"/>
  <c r="I75" i="5"/>
  <c r="BF296" i="5" l="1"/>
  <c r="G59" i="5"/>
  <c r="G64" i="5" s="1"/>
  <c r="BA296" i="5"/>
  <c r="BJ297" i="5" s="1"/>
  <c r="AS295" i="5"/>
  <c r="BK295" i="5"/>
  <c r="E59" i="5"/>
  <c r="E64" i="5" s="1"/>
  <c r="E65" i="5" s="1"/>
  <c r="I59" i="5"/>
  <c r="I64" i="5" s="1"/>
  <c r="BB295" i="5"/>
  <c r="BB296" i="5" s="1"/>
  <c r="H59" i="5"/>
  <c r="H64" i="5" s="1"/>
  <c r="H65" i="5" s="1"/>
  <c r="BM297" i="5"/>
  <c r="BI297" i="5"/>
  <c r="BG296" i="5"/>
  <c r="BG297" i="5" s="1"/>
  <c r="BL297" i="5"/>
  <c r="BF297" i="5"/>
  <c r="AN223" i="5"/>
  <c r="AN224" i="5" s="1"/>
  <c r="AU161" i="5"/>
  <c r="AU223" i="5"/>
  <c r="AL99" i="5"/>
  <c r="AQ161" i="5"/>
  <c r="AH99" i="5"/>
  <c r="AG99" i="5"/>
  <c r="AT161" i="5"/>
  <c r="AK99" i="5"/>
  <c r="AF99" i="5"/>
  <c r="AO223" i="5"/>
  <c r="AJ99" i="5"/>
  <c r="BM99" i="5"/>
  <c r="BV99" i="5"/>
  <c r="BD99" i="5"/>
  <c r="BD100" i="5" s="1"/>
  <c r="BC99" i="5"/>
  <c r="BU99" i="5"/>
  <c r="BL99" i="5"/>
  <c r="BB99" i="5"/>
  <c r="BK99" i="5"/>
  <c r="BT99" i="5"/>
  <c r="BJ99" i="5"/>
  <c r="BA99" i="5"/>
  <c r="BS99" i="5"/>
  <c r="BI99" i="5"/>
  <c r="AZ99" i="5"/>
  <c r="BR99" i="5"/>
  <c r="AY99" i="5"/>
  <c r="BH99" i="5"/>
  <c r="BQ99" i="5"/>
  <c r="BG99" i="5"/>
  <c r="AX99" i="5"/>
  <c r="BP99" i="5"/>
  <c r="BO99" i="5"/>
  <c r="AW99" i="5"/>
  <c r="BF99" i="5"/>
  <c r="Q293" i="5"/>
  <c r="B98" i="5"/>
  <c r="N293" i="5"/>
  <c r="M293" i="5"/>
  <c r="D98" i="5"/>
  <c r="O293" i="5"/>
  <c r="G98" i="5"/>
  <c r="R293" i="5"/>
  <c r="H98" i="5"/>
  <c r="S293" i="5"/>
  <c r="I98" i="5"/>
  <c r="T293" i="5"/>
  <c r="E98" i="5"/>
  <c r="P293" i="5"/>
  <c r="I65" i="5"/>
  <c r="G163" i="5"/>
  <c r="D65" i="5"/>
  <c r="E68" i="5"/>
  <c r="AQ223" i="5" s="1"/>
  <c r="G65" i="5"/>
  <c r="C65" i="5"/>
  <c r="B65" i="5"/>
  <c r="V99" i="5" s="1"/>
  <c r="AE100" i="5" s="1"/>
  <c r="F65" i="5"/>
  <c r="Z99" i="5" s="1"/>
  <c r="AI100" i="5" s="1"/>
  <c r="F68" i="5"/>
  <c r="G68" i="5"/>
  <c r="AS161" i="5" s="1"/>
  <c r="C68" i="5"/>
  <c r="C228" i="5" s="1"/>
  <c r="H68" i="5"/>
  <c r="AT223" i="5" s="1"/>
  <c r="D68" i="5"/>
  <c r="AP223" i="5" s="1"/>
  <c r="I228" i="5"/>
  <c r="O99" i="5"/>
  <c r="S99" i="5"/>
  <c r="R99" i="5"/>
  <c r="N99" i="5"/>
  <c r="Q99" i="5"/>
  <c r="M99" i="5"/>
  <c r="T99" i="5"/>
  <c r="P99" i="5"/>
  <c r="F98" i="5"/>
  <c r="C98" i="5"/>
  <c r="AS223" i="5" l="1"/>
  <c r="BB100" i="5" s="1"/>
  <c r="AO161" i="5"/>
  <c r="BC100" i="5"/>
  <c r="AN225" i="5"/>
  <c r="BK296" i="5"/>
  <c r="BK297" i="5" s="1"/>
  <c r="AO224" i="5"/>
  <c r="AW100" i="5"/>
  <c r="AW101" i="5" s="1"/>
  <c r="BH100" i="5"/>
  <c r="AT224" i="5"/>
  <c r="BP100" i="5"/>
  <c r="BQ100" i="5"/>
  <c r="BQ101" i="5" s="1"/>
  <c r="BV100" i="5"/>
  <c r="BT100" i="5"/>
  <c r="BF100" i="5"/>
  <c r="AO162" i="5"/>
  <c r="AT162" i="5"/>
  <c r="Y294" i="5"/>
  <c r="AH295" i="5" s="1"/>
  <c r="Z294" i="5"/>
  <c r="AI295" i="5" s="1"/>
  <c r="W294" i="5"/>
  <c r="AF295" i="5" s="1"/>
  <c r="AP161" i="5"/>
  <c r="AP162" i="5" s="1"/>
  <c r="AS162" i="5"/>
  <c r="AU162" i="5"/>
  <c r="AR161" i="5"/>
  <c r="AR162" i="5" s="1"/>
  <c r="AR163" i="5" s="1"/>
  <c r="AR223" i="5"/>
  <c r="AR224" i="5" s="1"/>
  <c r="AR225" i="5" s="1"/>
  <c r="AZ100" i="5"/>
  <c r="X99" i="5"/>
  <c r="AG100" i="5" s="1"/>
  <c r="X294" i="5"/>
  <c r="I69" i="5"/>
  <c r="AC294" i="5"/>
  <c r="Y99" i="5"/>
  <c r="AH100" i="5" s="1"/>
  <c r="B69" i="5"/>
  <c r="V294" i="5"/>
  <c r="AA99" i="5"/>
  <c r="AJ100" i="5" s="1"/>
  <c r="AA294" i="5"/>
  <c r="AB99" i="5"/>
  <c r="AK100" i="5" s="1"/>
  <c r="AB294" i="5"/>
  <c r="BK100" i="5"/>
  <c r="BL100" i="5"/>
  <c r="BL101" i="5" s="1"/>
  <c r="BS100" i="5"/>
  <c r="AP224" i="5"/>
  <c r="AQ224" i="5"/>
  <c r="AS224" i="5"/>
  <c r="AX100" i="5"/>
  <c r="AX101" i="5" s="1"/>
  <c r="AY100" i="5"/>
  <c r="AQ162" i="5"/>
  <c r="BR100" i="5"/>
  <c r="AU224" i="5"/>
  <c r="BD101" i="5" s="1"/>
  <c r="AN163" i="5"/>
  <c r="BM100" i="5"/>
  <c r="BM101" i="5" s="1"/>
  <c r="BU100" i="5"/>
  <c r="BJ100" i="5"/>
  <c r="BI100" i="5"/>
  <c r="BG100" i="5"/>
  <c r="BO100" i="5"/>
  <c r="BO101" i="5" s="1"/>
  <c r="AC99" i="5"/>
  <c r="AL100" i="5" s="1"/>
  <c r="W99" i="5"/>
  <c r="AF100" i="5" s="1"/>
  <c r="Z100" i="5"/>
  <c r="AI101" i="5" s="1"/>
  <c r="V100" i="5"/>
  <c r="AE101" i="5" s="1"/>
  <c r="J163" i="5"/>
  <c r="G293" i="5"/>
  <c r="J293" i="5" s="1"/>
  <c r="Q100" i="5"/>
  <c r="Q294" i="5"/>
  <c r="Z295" i="5" s="1"/>
  <c r="M100" i="5"/>
  <c r="M295" i="5" s="1"/>
  <c r="M294" i="5"/>
  <c r="T100" i="5"/>
  <c r="T295" i="5" s="1"/>
  <c r="T294" i="5"/>
  <c r="P100" i="5"/>
  <c r="P295" i="5" s="1"/>
  <c r="P294" i="5"/>
  <c r="N100" i="5"/>
  <c r="N294" i="5"/>
  <c r="R100" i="5"/>
  <c r="R294" i="5"/>
  <c r="S100" i="5"/>
  <c r="S295" i="5" s="1"/>
  <c r="S294" i="5"/>
  <c r="O100" i="5"/>
  <c r="O294" i="5"/>
  <c r="E69" i="5"/>
  <c r="F228" i="5"/>
  <c r="F69" i="5"/>
  <c r="G228" i="5"/>
  <c r="G69" i="5"/>
  <c r="D228" i="5"/>
  <c r="C69" i="5"/>
  <c r="H69" i="5"/>
  <c r="D69" i="5"/>
  <c r="H228" i="5"/>
  <c r="I229" i="5"/>
  <c r="E228" i="5"/>
  <c r="G229" i="5"/>
  <c r="F99" i="5"/>
  <c r="E99" i="5"/>
  <c r="H99" i="5"/>
  <c r="I99" i="5"/>
  <c r="G99" i="5"/>
  <c r="J98" i="5"/>
  <c r="B99" i="5"/>
  <c r="C99" i="5"/>
  <c r="D99" i="5"/>
  <c r="AW102" i="5" l="1"/>
  <c r="BC101" i="5"/>
  <c r="BF101" i="5"/>
  <c r="BF102" i="5" s="1"/>
  <c r="Y295" i="5"/>
  <c r="Y296" i="5" s="1"/>
  <c r="W295" i="5"/>
  <c r="AF296" i="5" s="1"/>
  <c r="BK101" i="5"/>
  <c r="BO102" i="5"/>
  <c r="BO103" i="5" s="1"/>
  <c r="AY101" i="5"/>
  <c r="AS163" i="5"/>
  <c r="BI101" i="5"/>
  <c r="X100" i="5"/>
  <c r="AG101" i="5" s="1"/>
  <c r="BL102" i="5"/>
  <c r="BT101" i="5"/>
  <c r="Y100" i="5"/>
  <c r="Y101" i="5" s="1"/>
  <c r="BU101" i="5"/>
  <c r="BU102" i="5" s="1"/>
  <c r="AA100" i="5"/>
  <c r="AJ101" i="5" s="1"/>
  <c r="BM102" i="5"/>
  <c r="BA100" i="5"/>
  <c r="BA101" i="5" s="1"/>
  <c r="BA102" i="5" s="1"/>
  <c r="AB100" i="5"/>
  <c r="AK101" i="5" s="1"/>
  <c r="AQ225" i="5"/>
  <c r="AP163" i="5"/>
  <c r="AI296" i="5"/>
  <c r="AR296" i="5"/>
  <c r="AQ163" i="5"/>
  <c r="AB295" i="5"/>
  <c r="AB296" i="5" s="1"/>
  <c r="AK295" i="5"/>
  <c r="AQ296" i="5"/>
  <c r="AS225" i="5"/>
  <c r="AC295" i="5"/>
  <c r="AC296" i="5" s="1"/>
  <c r="AL295" i="5"/>
  <c r="AJ295" i="5"/>
  <c r="AA295" i="5"/>
  <c r="AO296" i="5"/>
  <c r="X295" i="5"/>
  <c r="AG295" i="5"/>
  <c r="V295" i="5"/>
  <c r="V296" i="5" s="1"/>
  <c r="AE295" i="5"/>
  <c r="AN226" i="5"/>
  <c r="AW103" i="5" s="1"/>
  <c r="AP225" i="5"/>
  <c r="BH101" i="5"/>
  <c r="BF103" i="5"/>
  <c r="AT225" i="5"/>
  <c r="BG101" i="5"/>
  <c r="BG102" i="5" s="1"/>
  <c r="AO225" i="5"/>
  <c r="AX102" i="5" s="1"/>
  <c r="AT163" i="5"/>
  <c r="AR226" i="5"/>
  <c r="AO163" i="5"/>
  <c r="AR164" i="5"/>
  <c r="AU225" i="5"/>
  <c r="BB101" i="5"/>
  <c r="AU163" i="5"/>
  <c r="AZ101" i="5"/>
  <c r="AN164" i="5"/>
  <c r="BV101" i="5"/>
  <c r="BV102" i="5" s="1"/>
  <c r="BS101" i="5"/>
  <c r="BR101" i="5"/>
  <c r="BR102" i="5" s="1"/>
  <c r="BP101" i="5"/>
  <c r="Z101" i="5"/>
  <c r="AI102" i="5" s="1"/>
  <c r="V101" i="5"/>
  <c r="AE102" i="5" s="1"/>
  <c r="W100" i="5"/>
  <c r="W101" i="5" s="1"/>
  <c r="AC100" i="5"/>
  <c r="AC101" i="5" s="1"/>
  <c r="F229" i="5"/>
  <c r="M101" i="5"/>
  <c r="M102" i="5" s="1"/>
  <c r="P101" i="5"/>
  <c r="P102" i="5" s="1"/>
  <c r="T101" i="5"/>
  <c r="T296" i="5" s="1"/>
  <c r="O101" i="5"/>
  <c r="O295" i="5"/>
  <c r="N101" i="5"/>
  <c r="N295" i="5"/>
  <c r="Q101" i="5"/>
  <c r="Q295" i="5"/>
  <c r="Z296" i="5" s="1"/>
  <c r="R101" i="5"/>
  <c r="R295" i="5"/>
  <c r="S101" i="5"/>
  <c r="I164" i="5"/>
  <c r="I294" i="5" s="1"/>
  <c r="C164" i="5"/>
  <c r="C294" i="5" s="1"/>
  <c r="E164" i="5"/>
  <c r="E294" i="5" s="1"/>
  <c r="D164" i="5"/>
  <c r="D294" i="5" s="1"/>
  <c r="F164" i="5"/>
  <c r="F294" i="5" s="1"/>
  <c r="B164" i="5"/>
  <c r="B294" i="5" s="1"/>
  <c r="H164" i="5"/>
  <c r="H294" i="5" s="1"/>
  <c r="G164" i="5"/>
  <c r="G294" i="5" s="1"/>
  <c r="C229" i="5"/>
  <c r="H229" i="5"/>
  <c r="I230" i="5"/>
  <c r="J228" i="5"/>
  <c r="E229" i="5"/>
  <c r="D230" i="5"/>
  <c r="D229" i="5"/>
  <c r="J99" i="5"/>
  <c r="E100" i="5"/>
  <c r="C100" i="5"/>
  <c r="F100" i="5"/>
  <c r="D100" i="5"/>
  <c r="B100" i="5"/>
  <c r="H100" i="5"/>
  <c r="B229" i="5"/>
  <c r="G100" i="5"/>
  <c r="I100" i="5"/>
  <c r="G230" i="5"/>
  <c r="W296" i="5" l="1"/>
  <c r="AF297" i="5" s="1"/>
  <c r="AH296" i="5"/>
  <c r="AH297" i="5" s="1"/>
  <c r="BU103" i="5"/>
  <c r="BV103" i="5"/>
  <c r="AB101" i="5"/>
  <c r="AK102" i="5" s="1"/>
  <c r="X101" i="5"/>
  <c r="D166" i="5" s="1"/>
  <c r="AP164" i="5"/>
  <c r="AS164" i="5"/>
  <c r="W102" i="5"/>
  <c r="BT102" i="5"/>
  <c r="AA101" i="5"/>
  <c r="AJ102" i="5" s="1"/>
  <c r="X296" i="5"/>
  <c r="AA296" i="5"/>
  <c r="AZ102" i="5"/>
  <c r="AH101" i="5"/>
  <c r="AH102" i="5" s="1"/>
  <c r="Y102" i="5"/>
  <c r="Y103" i="5" s="1"/>
  <c r="AS226" i="5"/>
  <c r="AT164" i="5"/>
  <c r="AC297" i="5"/>
  <c r="M296" i="5"/>
  <c r="V297" i="5" s="1"/>
  <c r="P296" i="5"/>
  <c r="Y297" i="5" s="1"/>
  <c r="AI297" i="5"/>
  <c r="BJ101" i="5"/>
  <c r="BJ102" i="5" s="1"/>
  <c r="BJ103" i="5" s="1"/>
  <c r="AP226" i="5"/>
  <c r="BF104" i="5"/>
  <c r="AG296" i="5"/>
  <c r="AP296" i="5"/>
  <c r="AO297" i="5"/>
  <c r="AX297" i="5"/>
  <c r="AQ297" i="5"/>
  <c r="AQ298" i="5" s="1"/>
  <c r="AZ297" i="5"/>
  <c r="AE296" i="5"/>
  <c r="AE297" i="5" s="1"/>
  <c r="AN296" i="5"/>
  <c r="AJ296" i="5"/>
  <c r="AS296" i="5"/>
  <c r="AL101" i="5"/>
  <c r="AL102" i="5" s="1"/>
  <c r="AK296" i="5"/>
  <c r="AK297" i="5" s="1"/>
  <c r="AT296" i="5"/>
  <c r="AR297" i="5"/>
  <c r="BA297" i="5"/>
  <c r="AL296" i="5"/>
  <c r="AL297" i="5" s="1"/>
  <c r="AU296" i="5"/>
  <c r="BO104" i="5"/>
  <c r="BI102" i="5"/>
  <c r="AT226" i="5"/>
  <c r="BC102" i="5"/>
  <c r="BG103" i="5"/>
  <c r="AR165" i="5"/>
  <c r="BD102" i="5"/>
  <c r="BB102" i="5"/>
  <c r="BK102" i="5"/>
  <c r="AN227" i="5"/>
  <c r="AR227" i="5"/>
  <c r="BP102" i="5"/>
  <c r="BP103" i="5" s="1"/>
  <c r="AY102" i="5"/>
  <c r="AF101" i="5"/>
  <c r="AF102" i="5" s="1"/>
  <c r="BH102" i="5"/>
  <c r="BQ102" i="5"/>
  <c r="AN165" i="5"/>
  <c r="BA103" i="5"/>
  <c r="T102" i="5"/>
  <c r="T103" i="5" s="1"/>
  <c r="AC102" i="5"/>
  <c r="V102" i="5"/>
  <c r="V103" i="5" s="1"/>
  <c r="Z102" i="5"/>
  <c r="AI103" i="5" s="1"/>
  <c r="D165" i="5"/>
  <c r="D295" i="5" s="1"/>
  <c r="J294" i="5"/>
  <c r="S102" i="5"/>
  <c r="S296" i="5"/>
  <c r="AB297" i="5" s="1"/>
  <c r="P103" i="5"/>
  <c r="P297" i="5"/>
  <c r="N102" i="5"/>
  <c r="N296" i="5"/>
  <c r="W297" i="5" s="1"/>
  <c r="R102" i="5"/>
  <c r="R296" i="5"/>
  <c r="O102" i="5"/>
  <c r="O296" i="5"/>
  <c r="I165" i="5"/>
  <c r="I295" i="5" s="1"/>
  <c r="Q102" i="5"/>
  <c r="Q296" i="5"/>
  <c r="Z297" i="5" s="1"/>
  <c r="M103" i="5"/>
  <c r="M297" i="5"/>
  <c r="B166" i="5"/>
  <c r="B165" i="5"/>
  <c r="B295" i="5" s="1"/>
  <c r="E165" i="5"/>
  <c r="E295" i="5" s="1"/>
  <c r="H165" i="5"/>
  <c r="H295" i="5" s="1"/>
  <c r="F165" i="5"/>
  <c r="F295" i="5" s="1"/>
  <c r="C165" i="5"/>
  <c r="C295" i="5" s="1"/>
  <c r="G165" i="5"/>
  <c r="G295" i="5" s="1"/>
  <c r="E230" i="5"/>
  <c r="F230" i="5"/>
  <c r="C230" i="5"/>
  <c r="H230" i="5"/>
  <c r="I231" i="5"/>
  <c r="J229" i="5"/>
  <c r="J164" i="5"/>
  <c r="I101" i="5"/>
  <c r="B230" i="5"/>
  <c r="D231" i="5"/>
  <c r="C101" i="5"/>
  <c r="E101" i="5"/>
  <c r="B101" i="5"/>
  <c r="G101" i="5"/>
  <c r="H101" i="5"/>
  <c r="J100" i="5"/>
  <c r="D101" i="5"/>
  <c r="F101" i="5"/>
  <c r="AH298" i="5" l="1"/>
  <c r="AB102" i="5"/>
  <c r="X102" i="5"/>
  <c r="X103" i="5" s="1"/>
  <c r="AG102" i="5"/>
  <c r="AP227" i="5" s="1"/>
  <c r="AA102" i="5"/>
  <c r="AA103" i="5" s="1"/>
  <c r="AY103" i="5"/>
  <c r="AH103" i="5"/>
  <c r="AH104" i="5" s="1"/>
  <c r="X297" i="5"/>
  <c r="AG297" i="5"/>
  <c r="AA297" i="5"/>
  <c r="BB103" i="5"/>
  <c r="AJ297" i="5"/>
  <c r="BI103" i="5"/>
  <c r="AO298" i="5"/>
  <c r="W103" i="5"/>
  <c r="AF103" i="5"/>
  <c r="AJ103" i="5"/>
  <c r="AQ226" i="5"/>
  <c r="AQ164" i="5"/>
  <c r="AQ165" i="5" s="1"/>
  <c r="AR298" i="5"/>
  <c r="D296" i="5"/>
  <c r="AL298" i="5"/>
  <c r="BH103" i="5"/>
  <c r="AT165" i="5"/>
  <c r="BQ103" i="5"/>
  <c r="AK298" i="5"/>
  <c r="AT227" i="5"/>
  <c r="AQ299" i="5"/>
  <c r="V298" i="5"/>
  <c r="Y298" i="5"/>
  <c r="AH299" i="5" s="1"/>
  <c r="AE298" i="5"/>
  <c r="AU164" i="5"/>
  <c r="AU165" i="5" s="1"/>
  <c r="AF298" i="5"/>
  <c r="AI298" i="5"/>
  <c r="AO164" i="5"/>
  <c r="AO165" i="5" s="1"/>
  <c r="BO105" i="5"/>
  <c r="AU226" i="5"/>
  <c r="AU227" i="5" s="1"/>
  <c r="BS102" i="5"/>
  <c r="BS103" i="5" s="1"/>
  <c r="BS104" i="5" s="1"/>
  <c r="BJ104" i="5"/>
  <c r="Y104" i="5"/>
  <c r="AB103" i="5"/>
  <c r="T297" i="5"/>
  <c r="AC298" i="5" s="1"/>
  <c r="AC103" i="5"/>
  <c r="AC104" i="5" s="1"/>
  <c r="AS227" i="5"/>
  <c r="AO226" i="5"/>
  <c r="AO227" i="5" s="1"/>
  <c r="AT297" i="5"/>
  <c r="AT298" i="5" s="1"/>
  <c r="BC297" i="5"/>
  <c r="AS297" i="5"/>
  <c r="BB297" i="5"/>
  <c r="AU297" i="5"/>
  <c r="AU298" i="5" s="1"/>
  <c r="BD297" i="5"/>
  <c r="BA298" i="5"/>
  <c r="BJ298" i="5"/>
  <c r="AN297" i="5"/>
  <c r="AN298" i="5" s="1"/>
  <c r="AW297" i="5"/>
  <c r="BP104" i="5"/>
  <c r="AZ298" i="5"/>
  <c r="AZ299" i="5" s="1"/>
  <c r="BI298" i="5"/>
  <c r="AX298" i="5"/>
  <c r="BG298" i="5"/>
  <c r="AP297" i="5"/>
  <c r="AY297" i="5"/>
  <c r="BR103" i="5"/>
  <c r="AR166" i="5"/>
  <c r="BM103" i="5"/>
  <c r="AR228" i="5"/>
  <c r="AE103" i="5"/>
  <c r="AE104" i="5" s="1"/>
  <c r="AL103" i="5"/>
  <c r="AS165" i="5"/>
  <c r="AK103" i="5"/>
  <c r="AW104" i="5"/>
  <c r="BA104" i="5"/>
  <c r="BK103" i="5"/>
  <c r="BT103" i="5"/>
  <c r="BC103" i="5"/>
  <c r="BL103" i="5"/>
  <c r="Z103" i="5"/>
  <c r="AI104" i="5" s="1"/>
  <c r="V104" i="5"/>
  <c r="I166" i="5"/>
  <c r="I296" i="5" s="1"/>
  <c r="J295" i="5"/>
  <c r="B296" i="5"/>
  <c r="N103" i="5"/>
  <c r="N297" i="5"/>
  <c r="W298" i="5" s="1"/>
  <c r="R103" i="5"/>
  <c r="R297" i="5"/>
  <c r="P104" i="5"/>
  <c r="P298" i="5"/>
  <c r="T104" i="5"/>
  <c r="T298" i="5"/>
  <c r="Q103" i="5"/>
  <c r="Q297" i="5"/>
  <c r="Z298" i="5" s="1"/>
  <c r="O103" i="5"/>
  <c r="O297" i="5"/>
  <c r="X298" i="5" s="1"/>
  <c r="S103" i="5"/>
  <c r="S297" i="5"/>
  <c r="AB298" i="5" s="1"/>
  <c r="M104" i="5"/>
  <c r="M298" i="5"/>
  <c r="H166" i="5"/>
  <c r="H296" i="5" s="1"/>
  <c r="E231" i="5"/>
  <c r="F166" i="5"/>
  <c r="F296" i="5" s="1"/>
  <c r="C166" i="5"/>
  <c r="C296" i="5" s="1"/>
  <c r="E166" i="5"/>
  <c r="E296" i="5" s="1"/>
  <c r="F231" i="5"/>
  <c r="G166" i="5"/>
  <c r="G296" i="5" s="1"/>
  <c r="C231" i="5"/>
  <c r="G231" i="5"/>
  <c r="J230" i="5"/>
  <c r="D232" i="5"/>
  <c r="J165" i="5"/>
  <c r="C102" i="5"/>
  <c r="F102" i="5"/>
  <c r="B102" i="5"/>
  <c r="E102" i="5"/>
  <c r="B231" i="5"/>
  <c r="I102" i="5"/>
  <c r="G102" i="5"/>
  <c r="J101" i="5"/>
  <c r="D102" i="5"/>
  <c r="H102" i="5"/>
  <c r="H231" i="5"/>
  <c r="AP165" i="5" l="1"/>
  <c r="D167" i="5"/>
  <c r="AG103" i="5"/>
  <c r="AP228" i="5" s="1"/>
  <c r="BH104" i="5"/>
  <c r="AQ166" i="5"/>
  <c r="AG298" i="5"/>
  <c r="AG299" i="5" s="1"/>
  <c r="W104" i="5"/>
  <c r="BK104" i="5"/>
  <c r="AP298" i="5"/>
  <c r="AF104" i="5"/>
  <c r="AS298" i="5"/>
  <c r="AO166" i="5"/>
  <c r="AG104" i="5"/>
  <c r="AY104" i="5"/>
  <c r="AJ298" i="5"/>
  <c r="AS228" i="5"/>
  <c r="AJ104" i="5"/>
  <c r="AA298" i="5"/>
  <c r="AZ300" i="5"/>
  <c r="V299" i="5"/>
  <c r="AS166" i="5"/>
  <c r="AS167" i="5" s="1"/>
  <c r="BR104" i="5"/>
  <c r="AX299" i="5"/>
  <c r="AE299" i="5"/>
  <c r="AE300" i="5" s="1"/>
  <c r="AU166" i="5"/>
  <c r="AU299" i="5"/>
  <c r="AO228" i="5"/>
  <c r="AH105" i="5"/>
  <c r="AB104" i="5"/>
  <c r="BA299" i="5"/>
  <c r="Y299" i="5"/>
  <c r="AH300" i="5" s="1"/>
  <c r="AQ227" i="5"/>
  <c r="AQ228" i="5" s="1"/>
  <c r="AQ229" i="5" s="1"/>
  <c r="AQ230" i="5" s="1"/>
  <c r="AZ103" i="5"/>
  <c r="AC299" i="5"/>
  <c r="BQ104" i="5"/>
  <c r="BI299" i="5"/>
  <c r="BI300" i="5" s="1"/>
  <c r="AQ167" i="5"/>
  <c r="BH105" i="5"/>
  <c r="AT299" i="5"/>
  <c r="BC104" i="5"/>
  <c r="BS105" i="5"/>
  <c r="AN299" i="5"/>
  <c r="AA104" i="5"/>
  <c r="V105" i="5"/>
  <c r="BJ299" i="5"/>
  <c r="BB104" i="5"/>
  <c r="AL299" i="5"/>
  <c r="AI299" i="5"/>
  <c r="AF299" i="5"/>
  <c r="AK299" i="5"/>
  <c r="Y105" i="5"/>
  <c r="AO299" i="5"/>
  <c r="BG299" i="5"/>
  <c r="AR299" i="5"/>
  <c r="BD103" i="5"/>
  <c r="BD104" i="5" s="1"/>
  <c r="AQ300" i="5"/>
  <c r="AX103" i="5"/>
  <c r="AX104" i="5" s="1"/>
  <c r="I167" i="5"/>
  <c r="I297" i="5" s="1"/>
  <c r="I232" i="5"/>
  <c r="AK104" i="5"/>
  <c r="BT104" i="5"/>
  <c r="AE105" i="5"/>
  <c r="AY298" i="5"/>
  <c r="BH298" i="5"/>
  <c r="AW298" i="5"/>
  <c r="AW299" i="5" s="1"/>
  <c r="BF298" i="5"/>
  <c r="BD298" i="5"/>
  <c r="BD299" i="5" s="1"/>
  <c r="BM298" i="5"/>
  <c r="D297" i="5"/>
  <c r="BA105" i="5"/>
  <c r="BB298" i="5"/>
  <c r="BK298" i="5"/>
  <c r="BC298" i="5"/>
  <c r="BC299" i="5" s="1"/>
  <c r="BL298" i="5"/>
  <c r="AR229" i="5"/>
  <c r="BF105" i="5"/>
  <c r="AR167" i="5"/>
  <c r="AN228" i="5"/>
  <c r="AN229" i="5" s="1"/>
  <c r="AT166" i="5"/>
  <c r="AT228" i="5"/>
  <c r="AN166" i="5"/>
  <c r="AN167" i="5" s="1"/>
  <c r="BV104" i="5"/>
  <c r="BJ105" i="5"/>
  <c r="AL104" i="5"/>
  <c r="AL105" i="5" s="1"/>
  <c r="AU228" i="5"/>
  <c r="BL104" i="5"/>
  <c r="BU104" i="5"/>
  <c r="AC105" i="5"/>
  <c r="Z104" i="5"/>
  <c r="AI105" i="5" s="1"/>
  <c r="X104" i="5"/>
  <c r="J296" i="5"/>
  <c r="P105" i="5"/>
  <c r="P299" i="5"/>
  <c r="N104" i="5"/>
  <c r="N298" i="5"/>
  <c r="W299" i="5" s="1"/>
  <c r="S104" i="5"/>
  <c r="S298" i="5"/>
  <c r="AB299" i="5" s="1"/>
  <c r="T105" i="5"/>
  <c r="T299" i="5"/>
  <c r="R104" i="5"/>
  <c r="R298" i="5"/>
  <c r="Q104" i="5"/>
  <c r="Q298" i="5"/>
  <c r="Z299" i="5" s="1"/>
  <c r="B167" i="5"/>
  <c r="B297" i="5" s="1"/>
  <c r="M105" i="5"/>
  <c r="M299" i="5"/>
  <c r="O104" i="5"/>
  <c r="O298" i="5"/>
  <c r="X299" i="5" s="1"/>
  <c r="E232" i="5"/>
  <c r="F233" i="5"/>
  <c r="F167" i="5"/>
  <c r="F297" i="5" s="1"/>
  <c r="F232" i="5"/>
  <c r="H167" i="5"/>
  <c r="H297" i="5" s="1"/>
  <c r="D168" i="5"/>
  <c r="C167" i="5"/>
  <c r="C297" i="5" s="1"/>
  <c r="E167" i="5"/>
  <c r="E297" i="5" s="1"/>
  <c r="G167" i="5"/>
  <c r="G297" i="5" s="1"/>
  <c r="G232" i="5"/>
  <c r="C232" i="5"/>
  <c r="D233" i="5"/>
  <c r="I103" i="5"/>
  <c r="H103" i="5"/>
  <c r="F103" i="5"/>
  <c r="C103" i="5"/>
  <c r="H232" i="5"/>
  <c r="B232" i="5"/>
  <c r="G103" i="5"/>
  <c r="E103" i="5"/>
  <c r="B103" i="5"/>
  <c r="D103" i="5"/>
  <c r="J231" i="5"/>
  <c r="J102" i="5"/>
  <c r="J166" i="5"/>
  <c r="AP166" i="5" l="1"/>
  <c r="BQ105" i="5"/>
  <c r="AY299" i="5"/>
  <c r="BT105" i="5"/>
  <c r="AP299" i="5"/>
  <c r="AO167" i="5"/>
  <c r="W105" i="5"/>
  <c r="BB299" i="5"/>
  <c r="BB105" i="5"/>
  <c r="AJ105" i="5"/>
  <c r="AS168" i="5" s="1"/>
  <c r="AF105" i="5"/>
  <c r="AF106" i="5" s="1"/>
  <c r="AO229" i="5"/>
  <c r="AY105" i="5"/>
  <c r="BH106" i="5" s="1"/>
  <c r="AS299" i="5"/>
  <c r="AJ299" i="5"/>
  <c r="AS229" i="5"/>
  <c r="AP229" i="5"/>
  <c r="AP167" i="5"/>
  <c r="AK105" i="5"/>
  <c r="AX105" i="5"/>
  <c r="AX106" i="5" s="1"/>
  <c r="AA299" i="5"/>
  <c r="Y300" i="5"/>
  <c r="AH301" i="5" s="1"/>
  <c r="BI301" i="5"/>
  <c r="AN300" i="5"/>
  <c r="AN301" i="5" s="1"/>
  <c r="V300" i="5"/>
  <c r="AE301" i="5" s="1"/>
  <c r="AR300" i="5"/>
  <c r="AH106" i="5"/>
  <c r="AQ231" i="5" s="1"/>
  <c r="AQ168" i="5"/>
  <c r="AB105" i="5"/>
  <c r="BG300" i="5"/>
  <c r="BD300" i="5"/>
  <c r="AC300" i="5"/>
  <c r="AO300" i="5"/>
  <c r="AL300" i="5"/>
  <c r="BJ300" i="5"/>
  <c r="BQ106" i="5"/>
  <c r="AA105" i="5"/>
  <c r="AQ301" i="5"/>
  <c r="AZ104" i="5"/>
  <c r="AZ105" i="5" s="1"/>
  <c r="AZ106" i="5" s="1"/>
  <c r="AZ107" i="5" s="1"/>
  <c r="BI104" i="5"/>
  <c r="BC300" i="5"/>
  <c r="V106" i="5"/>
  <c r="BA106" i="5"/>
  <c r="AU300" i="5"/>
  <c r="BL299" i="5"/>
  <c r="BL300" i="5" s="1"/>
  <c r="BL301" i="5" s="1"/>
  <c r="BF299" i="5"/>
  <c r="BF300" i="5" s="1"/>
  <c r="BM299" i="5"/>
  <c r="BM300" i="5" s="1"/>
  <c r="AP300" i="5"/>
  <c r="AW300" i="5"/>
  <c r="BL105" i="5"/>
  <c r="BK105" i="5"/>
  <c r="D298" i="5"/>
  <c r="AU229" i="5"/>
  <c r="AU230" i="5" s="1"/>
  <c r="BK299" i="5"/>
  <c r="AE106" i="5"/>
  <c r="BU105" i="5"/>
  <c r="AN168" i="5"/>
  <c r="AT229" i="5"/>
  <c r="AK300" i="5"/>
  <c r="AT167" i="5"/>
  <c r="AT168" i="5" s="1"/>
  <c r="Y106" i="5"/>
  <c r="X105" i="5"/>
  <c r="I168" i="5"/>
  <c r="I298" i="5" s="1"/>
  <c r="BA300" i="5"/>
  <c r="BG104" i="5"/>
  <c r="BG105" i="5" s="1"/>
  <c r="AI300" i="5"/>
  <c r="BM104" i="5"/>
  <c r="BM105" i="5" s="1"/>
  <c r="AX300" i="5"/>
  <c r="AZ301" i="5"/>
  <c r="AF300" i="5"/>
  <c r="I233" i="5"/>
  <c r="AG300" i="5"/>
  <c r="AT300" i="5"/>
  <c r="BH299" i="5"/>
  <c r="AN230" i="5"/>
  <c r="BJ106" i="5"/>
  <c r="BD105" i="5"/>
  <c r="BS106" i="5"/>
  <c r="BO106" i="5"/>
  <c r="BC105" i="5"/>
  <c r="AW105" i="5"/>
  <c r="AW106" i="5" s="1"/>
  <c r="AL106" i="5"/>
  <c r="AU167" i="5"/>
  <c r="AU168" i="5" s="1"/>
  <c r="AR168" i="5"/>
  <c r="AG105" i="5"/>
  <c r="AR230" i="5"/>
  <c r="Z105" i="5"/>
  <c r="AI106" i="5" s="1"/>
  <c r="AC106" i="5"/>
  <c r="B168" i="5"/>
  <c r="B298" i="5" s="1"/>
  <c r="J297" i="5"/>
  <c r="H168" i="5"/>
  <c r="H298" i="5" s="1"/>
  <c r="T106" i="5"/>
  <c r="T300" i="5"/>
  <c r="M106" i="5"/>
  <c r="M300" i="5"/>
  <c r="O105" i="5"/>
  <c r="O299" i="5"/>
  <c r="X300" i="5" s="1"/>
  <c r="N105" i="5"/>
  <c r="W106" i="5" s="1"/>
  <c r="N299" i="5"/>
  <c r="W300" i="5" s="1"/>
  <c r="Q105" i="5"/>
  <c r="Q299" i="5"/>
  <c r="Z300" i="5" s="1"/>
  <c r="S105" i="5"/>
  <c r="S299" i="5"/>
  <c r="AB300" i="5" s="1"/>
  <c r="P106" i="5"/>
  <c r="P300" i="5"/>
  <c r="R105" i="5"/>
  <c r="R299" i="5"/>
  <c r="E233" i="5"/>
  <c r="C168" i="5"/>
  <c r="C298" i="5" s="1"/>
  <c r="F168" i="5"/>
  <c r="F298" i="5" s="1"/>
  <c r="D169" i="5"/>
  <c r="E168" i="5"/>
  <c r="E298" i="5" s="1"/>
  <c r="G168" i="5"/>
  <c r="G298" i="5" s="1"/>
  <c r="G233" i="5"/>
  <c r="D234" i="5"/>
  <c r="J232" i="5"/>
  <c r="H79" i="5" s="1"/>
  <c r="J167" i="5"/>
  <c r="C79" i="5" s="1"/>
  <c r="C233" i="5"/>
  <c r="C104" i="5"/>
  <c r="H104" i="5"/>
  <c r="D104" i="5"/>
  <c r="J103" i="5"/>
  <c r="G104" i="5"/>
  <c r="F104" i="5"/>
  <c r="E104" i="5"/>
  <c r="B233" i="5"/>
  <c r="B104" i="5"/>
  <c r="H233" i="5"/>
  <c r="I104" i="5"/>
  <c r="BH300" i="5" l="1"/>
  <c r="BK300" i="5"/>
  <c r="BB300" i="5"/>
  <c r="AY300" i="5"/>
  <c r="AY301" i="5" s="1"/>
  <c r="AO168" i="5"/>
  <c r="BU106" i="5"/>
  <c r="AJ106" i="5"/>
  <c r="AS169" i="5" s="1"/>
  <c r="AO230" i="5"/>
  <c r="AX107" i="5" s="1"/>
  <c r="AY106" i="5"/>
  <c r="BH107" i="5" s="1"/>
  <c r="BK106" i="5"/>
  <c r="AS230" i="5"/>
  <c r="BG106" i="5"/>
  <c r="BG107" i="5" s="1"/>
  <c r="AS300" i="5"/>
  <c r="BB106" i="5"/>
  <c r="AK106" i="5"/>
  <c r="AT169" i="5" s="1"/>
  <c r="AJ300" i="5"/>
  <c r="AP168" i="5"/>
  <c r="AN169" i="5"/>
  <c r="AA300" i="5"/>
  <c r="V301" i="5"/>
  <c r="AE302" i="5" s="1"/>
  <c r="AB106" i="5"/>
  <c r="BT106" i="5"/>
  <c r="BT107" i="5" s="1"/>
  <c r="BD301" i="5"/>
  <c r="AC301" i="5"/>
  <c r="BA107" i="5"/>
  <c r="AT230" i="5"/>
  <c r="AW301" i="5"/>
  <c r="AW302" i="5" s="1"/>
  <c r="AL301" i="5"/>
  <c r="AR301" i="5"/>
  <c r="Y301" i="5"/>
  <c r="AH302" i="5" s="1"/>
  <c r="AU301" i="5"/>
  <c r="BD302" i="5" s="1"/>
  <c r="BH301" i="5"/>
  <c r="AQ169" i="5"/>
  <c r="BM301" i="5"/>
  <c r="AZ108" i="5"/>
  <c r="AH107" i="5"/>
  <c r="AQ232" i="5" s="1"/>
  <c r="AZ302" i="5"/>
  <c r="AO301" i="5"/>
  <c r="BJ107" i="5"/>
  <c r="AX301" i="5"/>
  <c r="AE107" i="5"/>
  <c r="BC106" i="5"/>
  <c r="BC301" i="5"/>
  <c r="BL302" i="5" s="1"/>
  <c r="AA106" i="5"/>
  <c r="BD106" i="5"/>
  <c r="BD107" i="5" s="1"/>
  <c r="AN231" i="5"/>
  <c r="BF301" i="5"/>
  <c r="BI105" i="5"/>
  <c r="BI106" i="5" s="1"/>
  <c r="BI107" i="5" s="1"/>
  <c r="BI108" i="5" s="1"/>
  <c r="BR105" i="5"/>
  <c r="V107" i="5"/>
  <c r="BK301" i="5"/>
  <c r="AT301" i="5"/>
  <c r="BS107" i="5"/>
  <c r="X106" i="5"/>
  <c r="BG301" i="5"/>
  <c r="AG106" i="5"/>
  <c r="AP169" i="5" s="1"/>
  <c r="BP105" i="5"/>
  <c r="BP106" i="5" s="1"/>
  <c r="AQ302" i="5"/>
  <c r="BV105" i="5"/>
  <c r="BV106" i="5" s="1"/>
  <c r="Y107" i="5"/>
  <c r="I234" i="5"/>
  <c r="AI301" i="5"/>
  <c r="BI302" i="5"/>
  <c r="AG301" i="5"/>
  <c r="I169" i="5"/>
  <c r="I299" i="5" s="1"/>
  <c r="AK301" i="5"/>
  <c r="D299" i="5"/>
  <c r="AW107" i="5"/>
  <c r="AP301" i="5"/>
  <c r="BA301" i="5"/>
  <c r="BJ301" i="5"/>
  <c r="AN302" i="5"/>
  <c r="AF107" i="5"/>
  <c r="AF301" i="5"/>
  <c r="AL107" i="5"/>
  <c r="AU169" i="5"/>
  <c r="AP230" i="5"/>
  <c r="BM106" i="5"/>
  <c r="AU231" i="5"/>
  <c r="AO169" i="5"/>
  <c r="BQ107" i="5"/>
  <c r="BF106" i="5"/>
  <c r="BF107" i="5" s="1"/>
  <c r="AR169" i="5"/>
  <c r="AR231" i="5"/>
  <c r="BL106" i="5"/>
  <c r="AC107" i="5"/>
  <c r="Z106" i="5"/>
  <c r="AI107" i="5" s="1"/>
  <c r="H169" i="5"/>
  <c r="H299" i="5" s="1"/>
  <c r="H170" i="5"/>
  <c r="H300" i="5" s="1"/>
  <c r="J298" i="5"/>
  <c r="R106" i="5"/>
  <c r="R300" i="5"/>
  <c r="S106" i="5"/>
  <c r="S300" i="5"/>
  <c r="AB301" i="5" s="1"/>
  <c r="M107" i="5"/>
  <c r="M301" i="5"/>
  <c r="P107" i="5"/>
  <c r="P301" i="5"/>
  <c r="O106" i="5"/>
  <c r="O300" i="5"/>
  <c r="X301" i="5" s="1"/>
  <c r="T107" i="5"/>
  <c r="T301" i="5"/>
  <c r="Q106" i="5"/>
  <c r="Q300" i="5"/>
  <c r="Z301" i="5" s="1"/>
  <c r="N106" i="5"/>
  <c r="W107" i="5" s="1"/>
  <c r="N300" i="5"/>
  <c r="W301" i="5" s="1"/>
  <c r="C85" i="5"/>
  <c r="C91" i="5"/>
  <c r="B169" i="5"/>
  <c r="B299" i="5" s="1"/>
  <c r="F234" i="5"/>
  <c r="E234" i="5"/>
  <c r="F169" i="5"/>
  <c r="F299" i="5" s="1"/>
  <c r="C169" i="5"/>
  <c r="C299" i="5" s="1"/>
  <c r="E169" i="5"/>
  <c r="E299" i="5" s="1"/>
  <c r="D170" i="5"/>
  <c r="G169" i="5"/>
  <c r="G299" i="5" s="1"/>
  <c r="G234" i="5"/>
  <c r="J233" i="5"/>
  <c r="B105" i="5"/>
  <c r="I105" i="5"/>
  <c r="J104" i="5"/>
  <c r="F105" i="5"/>
  <c r="D105" i="5"/>
  <c r="B234" i="5"/>
  <c r="H234" i="5"/>
  <c r="J168" i="5"/>
  <c r="E105" i="5"/>
  <c r="H105" i="5"/>
  <c r="C105" i="5"/>
  <c r="C234" i="5"/>
  <c r="G105" i="5"/>
  <c r="D300" i="5" l="1"/>
  <c r="AJ107" i="5"/>
  <c r="AS170" i="5" s="1"/>
  <c r="BB301" i="5"/>
  <c r="BK302" i="5" s="1"/>
  <c r="BK107" i="5"/>
  <c r="BT108" i="5" s="1"/>
  <c r="AO231" i="5"/>
  <c r="AX108" i="5" s="1"/>
  <c r="AC302" i="5"/>
  <c r="AP231" i="5"/>
  <c r="BB107" i="5"/>
  <c r="AY302" i="5"/>
  <c r="BP107" i="5"/>
  <c r="BP108" i="5" s="1"/>
  <c r="AS231" i="5"/>
  <c r="BG108" i="5"/>
  <c r="BM302" i="5"/>
  <c r="BM303" i="5" s="1"/>
  <c r="AT231" i="5"/>
  <c r="AK107" i="5"/>
  <c r="BF302" i="5"/>
  <c r="BF303" i="5" s="1"/>
  <c r="AS301" i="5"/>
  <c r="AT302" i="5"/>
  <c r="AN170" i="5"/>
  <c r="AJ301" i="5"/>
  <c r="AL302" i="5"/>
  <c r="AL303" i="5" s="1"/>
  <c r="AA301" i="5"/>
  <c r="V302" i="5"/>
  <c r="AE303" i="5" s="1"/>
  <c r="AB107" i="5"/>
  <c r="BA302" i="5"/>
  <c r="BC107" i="5"/>
  <c r="BJ108" i="5"/>
  <c r="BI303" i="5"/>
  <c r="V108" i="5"/>
  <c r="Y302" i="5"/>
  <c r="AH303" i="5" s="1"/>
  <c r="AR302" i="5"/>
  <c r="BH302" i="5"/>
  <c r="BH303" i="5" s="1"/>
  <c r="AU302" i="5"/>
  <c r="BD303" i="5" s="1"/>
  <c r="BM107" i="5"/>
  <c r="BM108" i="5" s="1"/>
  <c r="AG107" i="5"/>
  <c r="AP170" i="5" s="1"/>
  <c r="BI109" i="5"/>
  <c r="AX302" i="5"/>
  <c r="AZ109" i="5"/>
  <c r="X107" i="5"/>
  <c r="AH108" i="5"/>
  <c r="AQ233" i="5" s="1"/>
  <c r="BS108" i="5"/>
  <c r="AW108" i="5"/>
  <c r="AQ170" i="5"/>
  <c r="AE108" i="5"/>
  <c r="AN232" i="5"/>
  <c r="BG302" i="5"/>
  <c r="BC302" i="5"/>
  <c r="BL303" i="5" s="1"/>
  <c r="AO232" i="5"/>
  <c r="AU170" i="5"/>
  <c r="AA107" i="5"/>
  <c r="AJ108" i="5" s="1"/>
  <c r="AO170" i="5"/>
  <c r="AQ303" i="5"/>
  <c r="BR106" i="5"/>
  <c r="BR107" i="5" s="1"/>
  <c r="BR108" i="5" s="1"/>
  <c r="BR109" i="5" s="1"/>
  <c r="Y108" i="5"/>
  <c r="AZ303" i="5"/>
  <c r="I170" i="5"/>
  <c r="I300" i="5" s="1"/>
  <c r="BF108" i="5"/>
  <c r="BJ302" i="5"/>
  <c r="AL108" i="5"/>
  <c r="AG302" i="5"/>
  <c r="AF302" i="5"/>
  <c r="AY107" i="5"/>
  <c r="AO302" i="5"/>
  <c r="AN303" i="5"/>
  <c r="AW303" i="5"/>
  <c r="AP302" i="5"/>
  <c r="AF108" i="5"/>
  <c r="AI302" i="5"/>
  <c r="BQ108" i="5"/>
  <c r="BV107" i="5"/>
  <c r="AK302" i="5"/>
  <c r="AR170" i="5"/>
  <c r="BO107" i="5"/>
  <c r="BO108" i="5" s="1"/>
  <c r="BL107" i="5"/>
  <c r="BU107" i="5"/>
  <c r="AU232" i="5"/>
  <c r="BD108" i="5"/>
  <c r="AR232" i="5"/>
  <c r="BA108" i="5"/>
  <c r="AC108" i="5"/>
  <c r="Z107" i="5"/>
  <c r="AI108" i="5" s="1"/>
  <c r="B170" i="5"/>
  <c r="B300" i="5" s="1"/>
  <c r="J299" i="5"/>
  <c r="P108" i="5"/>
  <c r="P302" i="5"/>
  <c r="M108" i="5"/>
  <c r="M302" i="5"/>
  <c r="N107" i="5"/>
  <c r="W108" i="5" s="1"/>
  <c r="N301" i="5"/>
  <c r="W302" i="5" s="1"/>
  <c r="T108" i="5"/>
  <c r="T302" i="5"/>
  <c r="O107" i="5"/>
  <c r="O301" i="5"/>
  <c r="X302" i="5" s="1"/>
  <c r="S107" i="5"/>
  <c r="S301" i="5"/>
  <c r="AB302" i="5" s="1"/>
  <c r="R107" i="5"/>
  <c r="R301" i="5"/>
  <c r="Q107" i="5"/>
  <c r="Q301" i="5"/>
  <c r="Z302" i="5" s="1"/>
  <c r="F170" i="5"/>
  <c r="F300" i="5" s="1"/>
  <c r="C170" i="5"/>
  <c r="C300" i="5" s="1"/>
  <c r="E170" i="5"/>
  <c r="E300" i="5" s="1"/>
  <c r="I171" i="5"/>
  <c r="I301" i="5" s="1"/>
  <c r="G170" i="5"/>
  <c r="G300" i="5" s="1"/>
  <c r="G235" i="5"/>
  <c r="F235" i="5"/>
  <c r="I235" i="5"/>
  <c r="J234" i="5"/>
  <c r="C235" i="5"/>
  <c r="D235" i="5"/>
  <c r="E235" i="5"/>
  <c r="I106" i="5"/>
  <c r="C106" i="5"/>
  <c r="J105" i="5"/>
  <c r="G106" i="5"/>
  <c r="E106" i="5"/>
  <c r="H235" i="5"/>
  <c r="B235" i="5"/>
  <c r="F106" i="5"/>
  <c r="H106" i="5"/>
  <c r="D106" i="5"/>
  <c r="J169" i="5"/>
  <c r="B106" i="5"/>
  <c r="BB302" i="5" l="1"/>
  <c r="BK108" i="5"/>
  <c r="BT109" i="5" s="1"/>
  <c r="AT232" i="5"/>
  <c r="BB108" i="5"/>
  <c r="BK109" i="5" s="1"/>
  <c r="BP109" i="5"/>
  <c r="AC303" i="5"/>
  <c r="AB108" i="5"/>
  <c r="BC108" i="5"/>
  <c r="AY108" i="5"/>
  <c r="AS302" i="5"/>
  <c r="BB303" i="5" s="1"/>
  <c r="BA303" i="5"/>
  <c r="AS232" i="5"/>
  <c r="V109" i="5"/>
  <c r="BL108" i="5"/>
  <c r="AE109" i="5"/>
  <c r="BJ303" i="5"/>
  <c r="AU303" i="5"/>
  <c r="BD304" i="5" s="1"/>
  <c r="AT170" i="5"/>
  <c r="AK108" i="5"/>
  <c r="AT233" i="5" s="1"/>
  <c r="AT303" i="5"/>
  <c r="BV108" i="5"/>
  <c r="BV109" i="5" s="1"/>
  <c r="AJ302" i="5"/>
  <c r="V303" i="5"/>
  <c r="AE304" i="5" s="1"/>
  <c r="AO303" i="5"/>
  <c r="AA302" i="5"/>
  <c r="BS109" i="5"/>
  <c r="BG303" i="5"/>
  <c r="AH109" i="5"/>
  <c r="AQ234" i="5" s="1"/>
  <c r="Y303" i="5"/>
  <c r="AH304" i="5" s="1"/>
  <c r="BM304" i="5"/>
  <c r="AR303" i="5"/>
  <c r="BA304" i="5" s="1"/>
  <c r="AG108" i="5"/>
  <c r="AP171" i="5" s="1"/>
  <c r="BI110" i="5"/>
  <c r="BA109" i="5"/>
  <c r="AP232" i="5"/>
  <c r="X108" i="5"/>
  <c r="BR110" i="5"/>
  <c r="BF109" i="5"/>
  <c r="AQ171" i="5"/>
  <c r="BC303" i="5"/>
  <c r="BC304" i="5" s="1"/>
  <c r="AO171" i="5"/>
  <c r="AN171" i="5"/>
  <c r="AN233" i="5"/>
  <c r="AS171" i="5"/>
  <c r="AU171" i="5"/>
  <c r="AZ304" i="5"/>
  <c r="AW109" i="5"/>
  <c r="AX109" i="5"/>
  <c r="AA108" i="5"/>
  <c r="AJ109" i="5" s="1"/>
  <c r="BI304" i="5"/>
  <c r="AP303" i="5"/>
  <c r="AX303" i="5"/>
  <c r="BO109" i="5"/>
  <c r="AU233" i="5"/>
  <c r="AW304" i="5"/>
  <c r="Y109" i="5"/>
  <c r="AN304" i="5"/>
  <c r="AZ110" i="5"/>
  <c r="BF304" i="5"/>
  <c r="AL109" i="5"/>
  <c r="BU108" i="5"/>
  <c r="AF109" i="5"/>
  <c r="AK303" i="5"/>
  <c r="AL304" i="5"/>
  <c r="AY303" i="5"/>
  <c r="AG303" i="5"/>
  <c r="BH108" i="5"/>
  <c r="BG109" i="5"/>
  <c r="AQ304" i="5"/>
  <c r="AO233" i="5"/>
  <c r="AI303" i="5"/>
  <c r="AF303" i="5"/>
  <c r="BK303" i="5"/>
  <c r="BJ109" i="5"/>
  <c r="AR171" i="5"/>
  <c r="BD109" i="5"/>
  <c r="BM109" i="5"/>
  <c r="AR233" i="5"/>
  <c r="B171" i="5"/>
  <c r="B301" i="5" s="1"/>
  <c r="H171" i="5"/>
  <c r="H301" i="5" s="1"/>
  <c r="Z108" i="5"/>
  <c r="AI109" i="5" s="1"/>
  <c r="AC109" i="5"/>
  <c r="D171" i="5"/>
  <c r="D301" i="5" s="1"/>
  <c r="C172" i="5"/>
  <c r="C302" i="5" s="1"/>
  <c r="J300" i="5"/>
  <c r="N79" i="5" s="1"/>
  <c r="T109" i="5"/>
  <c r="T303" i="5"/>
  <c r="AC304" i="5" s="1"/>
  <c r="S108" i="5"/>
  <c r="S302" i="5"/>
  <c r="AB303" i="5" s="1"/>
  <c r="Q108" i="5"/>
  <c r="Q302" i="5"/>
  <c r="Z303" i="5" s="1"/>
  <c r="N108" i="5"/>
  <c r="W109" i="5" s="1"/>
  <c r="N302" i="5"/>
  <c r="W303" i="5" s="1"/>
  <c r="O108" i="5"/>
  <c r="O302" i="5"/>
  <c r="X303" i="5" s="1"/>
  <c r="R108" i="5"/>
  <c r="R302" i="5"/>
  <c r="M109" i="5"/>
  <c r="M303" i="5"/>
  <c r="P109" i="5"/>
  <c r="P303" i="5"/>
  <c r="F171" i="5"/>
  <c r="F301" i="5" s="1"/>
  <c r="F172" i="5"/>
  <c r="F302" i="5" s="1"/>
  <c r="C171" i="5"/>
  <c r="C301" i="5" s="1"/>
  <c r="D172" i="5"/>
  <c r="D302" i="5" s="1"/>
  <c r="H172" i="5"/>
  <c r="H302" i="5" s="1"/>
  <c r="E171" i="5"/>
  <c r="E301" i="5" s="1"/>
  <c r="I172" i="5"/>
  <c r="I302" i="5" s="1"/>
  <c r="G171" i="5"/>
  <c r="G301" i="5" s="1"/>
  <c r="G236" i="5"/>
  <c r="I237" i="5"/>
  <c r="I236" i="5"/>
  <c r="J235" i="5"/>
  <c r="H107" i="5"/>
  <c r="D107" i="5"/>
  <c r="J170" i="5"/>
  <c r="H236" i="5"/>
  <c r="I107" i="5"/>
  <c r="J106" i="5"/>
  <c r="E107" i="5"/>
  <c r="C107" i="5"/>
  <c r="C236" i="5"/>
  <c r="B236" i="5"/>
  <c r="F236" i="5"/>
  <c r="B107" i="5"/>
  <c r="F107" i="5"/>
  <c r="G107" i="5"/>
  <c r="E236" i="5"/>
  <c r="D236" i="5"/>
  <c r="AB109" i="5" l="1"/>
  <c r="AN172" i="5"/>
  <c r="BB109" i="5"/>
  <c r="BC109" i="5"/>
  <c r="BL110" i="5" s="1"/>
  <c r="BL109" i="5"/>
  <c r="AS233" i="5"/>
  <c r="AO304" i="5"/>
  <c r="AY109" i="5"/>
  <c r="BU109" i="5"/>
  <c r="BU110" i="5" s="1"/>
  <c r="BH109" i="5"/>
  <c r="AS303" i="5"/>
  <c r="BJ304" i="5"/>
  <c r="BJ305" i="5" s="1"/>
  <c r="AT304" i="5"/>
  <c r="BC305" i="5" s="1"/>
  <c r="AQ172" i="5"/>
  <c r="AU304" i="5"/>
  <c r="AU305" i="5" s="1"/>
  <c r="BM305" i="5"/>
  <c r="V110" i="5"/>
  <c r="BR111" i="5"/>
  <c r="AU234" i="5"/>
  <c r="AE110" i="5"/>
  <c r="AK109" i="5"/>
  <c r="AT234" i="5" s="1"/>
  <c r="AN234" i="5"/>
  <c r="AG109" i="5"/>
  <c r="AP172" i="5" s="1"/>
  <c r="AA303" i="5"/>
  <c r="BO110" i="5"/>
  <c r="AT171" i="5"/>
  <c r="BJ110" i="5"/>
  <c r="BF110" i="5"/>
  <c r="V304" i="5"/>
  <c r="AE305" i="5" s="1"/>
  <c r="BA110" i="5"/>
  <c r="BK304" i="5"/>
  <c r="AR304" i="5"/>
  <c r="BA305" i="5" s="1"/>
  <c r="AH110" i="5"/>
  <c r="AX304" i="5"/>
  <c r="AJ303" i="5"/>
  <c r="BG110" i="5"/>
  <c r="AP233" i="5"/>
  <c r="AW110" i="5"/>
  <c r="Y304" i="5"/>
  <c r="AH305" i="5" s="1"/>
  <c r="BG304" i="5"/>
  <c r="BF305" i="5"/>
  <c r="BI111" i="5"/>
  <c r="X109" i="5"/>
  <c r="AS172" i="5"/>
  <c r="BL304" i="5"/>
  <c r="BL305" i="5" s="1"/>
  <c r="AO172" i="5"/>
  <c r="BI305" i="5"/>
  <c r="AX110" i="5"/>
  <c r="BG111" i="5" s="1"/>
  <c r="AP304" i="5"/>
  <c r="Y110" i="5"/>
  <c r="AA109" i="5"/>
  <c r="AJ110" i="5" s="1"/>
  <c r="AS234" i="5"/>
  <c r="AW305" i="5"/>
  <c r="AU172" i="5"/>
  <c r="AN305" i="5"/>
  <c r="AZ111" i="5"/>
  <c r="BD110" i="5"/>
  <c r="AF110" i="5"/>
  <c r="AO234" i="5"/>
  <c r="BB304" i="5"/>
  <c r="AQ305" i="5"/>
  <c r="AZ305" i="5"/>
  <c r="AY304" i="5"/>
  <c r="BH304" i="5"/>
  <c r="AC110" i="5"/>
  <c r="AF304" i="5"/>
  <c r="BP110" i="5"/>
  <c r="BS110" i="5"/>
  <c r="AI304" i="5"/>
  <c r="AG304" i="5"/>
  <c r="AK304" i="5"/>
  <c r="AL305" i="5"/>
  <c r="BD305" i="5"/>
  <c r="BQ109" i="5"/>
  <c r="BT110" i="5"/>
  <c r="AL110" i="5"/>
  <c r="AR234" i="5"/>
  <c r="BM110" i="5"/>
  <c r="BV110" i="5"/>
  <c r="AR172" i="5"/>
  <c r="Z109" i="5"/>
  <c r="AI110" i="5" s="1"/>
  <c r="B172" i="5"/>
  <c r="B302" i="5" s="1"/>
  <c r="J301" i="5"/>
  <c r="N109" i="5"/>
  <c r="W110" i="5" s="1"/>
  <c r="N303" i="5"/>
  <c r="W304" i="5" s="1"/>
  <c r="M110" i="5"/>
  <c r="V111" i="5" s="1"/>
  <c r="M304" i="5"/>
  <c r="Q109" i="5"/>
  <c r="Q303" i="5"/>
  <c r="Z304" i="5" s="1"/>
  <c r="T110" i="5"/>
  <c r="T304" i="5"/>
  <c r="AC305" i="5" s="1"/>
  <c r="S109" i="5"/>
  <c r="AB110" i="5" s="1"/>
  <c r="S303" i="5"/>
  <c r="AB304" i="5" s="1"/>
  <c r="R109" i="5"/>
  <c r="R303" i="5"/>
  <c r="P110" i="5"/>
  <c r="P304" i="5"/>
  <c r="O109" i="5"/>
  <c r="O303" i="5"/>
  <c r="X304" i="5" s="1"/>
  <c r="H173" i="5"/>
  <c r="H303" i="5" s="1"/>
  <c r="D173" i="5"/>
  <c r="D303" i="5" s="1"/>
  <c r="I173" i="5"/>
  <c r="I303" i="5" s="1"/>
  <c r="E172" i="5"/>
  <c r="E302" i="5" s="1"/>
  <c r="G172" i="5"/>
  <c r="G302" i="5" s="1"/>
  <c r="B173" i="5"/>
  <c r="G237" i="5"/>
  <c r="I238" i="5"/>
  <c r="D237" i="5"/>
  <c r="E108" i="5"/>
  <c r="J107" i="5"/>
  <c r="B237" i="5"/>
  <c r="G108" i="5"/>
  <c r="I108" i="5"/>
  <c r="F108" i="5"/>
  <c r="B108" i="5"/>
  <c r="C108" i="5"/>
  <c r="J171" i="5"/>
  <c r="H108" i="5"/>
  <c r="J236" i="5"/>
  <c r="E237" i="5"/>
  <c r="F237" i="5"/>
  <c r="C237" i="5"/>
  <c r="H237" i="5"/>
  <c r="D108" i="5"/>
  <c r="BB110" i="5" l="1"/>
  <c r="BK110" i="5"/>
  <c r="BC110" i="5"/>
  <c r="AG110" i="5"/>
  <c r="AP173" i="5" s="1"/>
  <c r="AS304" i="5"/>
  <c r="AY110" i="5"/>
  <c r="AN235" i="5"/>
  <c r="BH110" i="5"/>
  <c r="BD111" i="5"/>
  <c r="AX305" i="5"/>
  <c r="AT305" i="5"/>
  <c r="BR112" i="5"/>
  <c r="AW111" i="5"/>
  <c r="AW112" i="5" s="1"/>
  <c r="AE111" i="5"/>
  <c r="AE112" i="5" s="1"/>
  <c r="BP111" i="5"/>
  <c r="BP112" i="5" s="1"/>
  <c r="BQ110" i="5"/>
  <c r="AQ173" i="5"/>
  <c r="BI112" i="5"/>
  <c r="AN173" i="5"/>
  <c r="BM306" i="5"/>
  <c r="BU111" i="5"/>
  <c r="BO111" i="5"/>
  <c r="AK110" i="5"/>
  <c r="AT235" i="5" s="1"/>
  <c r="AT172" i="5"/>
  <c r="BL111" i="5"/>
  <c r="BL112" i="5" s="1"/>
  <c r="BK305" i="5"/>
  <c r="AA304" i="5"/>
  <c r="AS173" i="5"/>
  <c r="BJ111" i="5"/>
  <c r="BS111" i="5"/>
  <c r="AP234" i="5"/>
  <c r="AY111" i="5" s="1"/>
  <c r="BF111" i="5"/>
  <c r="BC111" i="5"/>
  <c r="BG305" i="5"/>
  <c r="BG306" i="5" s="1"/>
  <c r="AP305" i="5"/>
  <c r="AH111" i="5"/>
  <c r="V305" i="5"/>
  <c r="AE306" i="5" s="1"/>
  <c r="AQ235" i="5"/>
  <c r="BF306" i="5"/>
  <c r="AJ304" i="5"/>
  <c r="X110" i="5"/>
  <c r="AG111" i="5" s="1"/>
  <c r="Y305" i="5"/>
  <c r="AH306" i="5" s="1"/>
  <c r="AX111" i="5"/>
  <c r="BG112" i="5" s="1"/>
  <c r="AN306" i="5"/>
  <c r="AY305" i="5"/>
  <c r="AN236" i="5"/>
  <c r="Y111" i="5"/>
  <c r="AO173" i="5"/>
  <c r="AF111" i="5"/>
  <c r="BK111" i="5"/>
  <c r="BM111" i="5"/>
  <c r="BB111" i="5"/>
  <c r="AA110" i="5"/>
  <c r="AJ111" i="5" s="1"/>
  <c r="AS235" i="5"/>
  <c r="BJ306" i="5"/>
  <c r="BB305" i="5"/>
  <c r="AW306" i="5"/>
  <c r="AO235" i="5"/>
  <c r="BL306" i="5"/>
  <c r="BH305" i="5"/>
  <c r="BV111" i="5"/>
  <c r="AU306" i="5"/>
  <c r="AC111" i="5"/>
  <c r="AI305" i="5"/>
  <c r="BC306" i="5"/>
  <c r="BD306" i="5"/>
  <c r="AR305" i="5"/>
  <c r="AL306" i="5"/>
  <c r="AF305" i="5"/>
  <c r="AZ306" i="5"/>
  <c r="BI306" i="5"/>
  <c r="AK305" i="5"/>
  <c r="AQ306" i="5"/>
  <c r="AO305" i="5"/>
  <c r="AG305" i="5"/>
  <c r="BT111" i="5"/>
  <c r="AR173" i="5"/>
  <c r="AR235" i="5"/>
  <c r="AL111" i="5"/>
  <c r="AU235" i="5"/>
  <c r="BA111" i="5"/>
  <c r="BH111" i="5"/>
  <c r="BQ111" i="5"/>
  <c r="AU173" i="5"/>
  <c r="Z110" i="5"/>
  <c r="AI111" i="5" s="1"/>
  <c r="C173" i="5"/>
  <c r="C303" i="5" s="1"/>
  <c r="B303" i="5"/>
  <c r="J302" i="5"/>
  <c r="S110" i="5"/>
  <c r="AB111" i="5" s="1"/>
  <c r="S304" i="5"/>
  <c r="AB305" i="5" s="1"/>
  <c r="P111" i="5"/>
  <c r="P305" i="5"/>
  <c r="N110" i="5"/>
  <c r="W111" i="5" s="1"/>
  <c r="N304" i="5"/>
  <c r="W305" i="5" s="1"/>
  <c r="Q110" i="5"/>
  <c r="Q304" i="5"/>
  <c r="Z305" i="5" s="1"/>
  <c r="F173" i="5"/>
  <c r="F303" i="5" s="1"/>
  <c r="T111" i="5"/>
  <c r="T305" i="5"/>
  <c r="AC306" i="5" s="1"/>
  <c r="O110" i="5"/>
  <c r="O304" i="5"/>
  <c r="X305" i="5" s="1"/>
  <c r="R110" i="5"/>
  <c r="R304" i="5"/>
  <c r="M111" i="5"/>
  <c r="V112" i="5" s="1"/>
  <c r="M305" i="5"/>
  <c r="I174" i="5"/>
  <c r="I304" i="5" s="1"/>
  <c r="F174" i="5"/>
  <c r="F304" i="5" s="1"/>
  <c r="E173" i="5"/>
  <c r="E303" i="5" s="1"/>
  <c r="C174" i="5"/>
  <c r="C304" i="5" s="1"/>
  <c r="H174" i="5"/>
  <c r="H304" i="5" s="1"/>
  <c r="G173" i="5"/>
  <c r="G303" i="5" s="1"/>
  <c r="B174" i="5"/>
  <c r="G238" i="5"/>
  <c r="I239" i="5"/>
  <c r="J237" i="5"/>
  <c r="D109" i="5"/>
  <c r="J108" i="5"/>
  <c r="I109" i="5"/>
  <c r="B238" i="5"/>
  <c r="E238" i="5"/>
  <c r="C109" i="5"/>
  <c r="C238" i="5"/>
  <c r="F109" i="5"/>
  <c r="G109" i="5"/>
  <c r="J172" i="5"/>
  <c r="E109" i="5"/>
  <c r="D238" i="5"/>
  <c r="H238" i="5"/>
  <c r="F238" i="5"/>
  <c r="H109" i="5"/>
  <c r="B109" i="5"/>
  <c r="AH112" i="5" l="1"/>
  <c r="BR113" i="5"/>
  <c r="BM112" i="5"/>
  <c r="AS174" i="5"/>
  <c r="BO112" i="5"/>
  <c r="AQ174" i="5"/>
  <c r="AQ175" i="5" s="1"/>
  <c r="BF112" i="5"/>
  <c r="BH306" i="5"/>
  <c r="AN174" i="5"/>
  <c r="AN175" i="5" s="1"/>
  <c r="AP235" i="5"/>
  <c r="AP236" i="5" s="1"/>
  <c r="AY306" i="5"/>
  <c r="BF307" i="5"/>
  <c r="AA305" i="5"/>
  <c r="BV112" i="5"/>
  <c r="AO236" i="5"/>
  <c r="AJ305" i="5"/>
  <c r="BS112" i="5"/>
  <c r="BU112" i="5"/>
  <c r="BU113" i="5" s="1"/>
  <c r="AS305" i="5"/>
  <c r="BB306" i="5" s="1"/>
  <c r="BC112" i="5"/>
  <c r="BL113" i="5" s="1"/>
  <c r="AT173" i="5"/>
  <c r="BK306" i="5"/>
  <c r="AK111" i="5"/>
  <c r="AT236" i="5" s="1"/>
  <c r="V306" i="5"/>
  <c r="AE307" i="5" s="1"/>
  <c r="AQ236" i="5"/>
  <c r="AZ112" i="5"/>
  <c r="BI113" i="5" s="1"/>
  <c r="BR114" i="5" s="1"/>
  <c r="BF113" i="5"/>
  <c r="BO113" i="5"/>
  <c r="AE113" i="5"/>
  <c r="X111" i="5"/>
  <c r="AG112" i="5" s="1"/>
  <c r="Y306" i="5"/>
  <c r="AH307" i="5" s="1"/>
  <c r="AF112" i="5"/>
  <c r="AX112" i="5"/>
  <c r="AO174" i="5"/>
  <c r="BK112" i="5"/>
  <c r="AN237" i="5"/>
  <c r="BT112" i="5"/>
  <c r="Y112" i="5"/>
  <c r="AH113" i="5" s="1"/>
  <c r="AW113" i="5"/>
  <c r="BB112" i="5"/>
  <c r="AS236" i="5"/>
  <c r="AA111" i="5"/>
  <c r="AJ112" i="5" s="1"/>
  <c r="BP113" i="5"/>
  <c r="BD307" i="5"/>
  <c r="AW307" i="5"/>
  <c r="AY112" i="5"/>
  <c r="BM307" i="5"/>
  <c r="AP174" i="5"/>
  <c r="BI307" i="5"/>
  <c r="AC112" i="5"/>
  <c r="BA112" i="5"/>
  <c r="AZ307" i="5"/>
  <c r="AL112" i="5"/>
  <c r="AF306" i="5"/>
  <c r="AG306" i="5"/>
  <c r="AP306" i="5"/>
  <c r="AR306" i="5"/>
  <c r="BA306" i="5"/>
  <c r="AI306" i="5"/>
  <c r="BL307" i="5"/>
  <c r="AO306" i="5"/>
  <c r="AQ307" i="5"/>
  <c r="AK306" i="5"/>
  <c r="AL307" i="5"/>
  <c r="AX306" i="5"/>
  <c r="AN307" i="5"/>
  <c r="AU307" i="5"/>
  <c r="AT306" i="5"/>
  <c r="BC307" i="5" s="1"/>
  <c r="BH112" i="5"/>
  <c r="BJ112" i="5"/>
  <c r="AU174" i="5"/>
  <c r="AR236" i="5"/>
  <c r="AU236" i="5"/>
  <c r="BD112" i="5"/>
  <c r="AR174" i="5"/>
  <c r="BQ112" i="5"/>
  <c r="Z111" i="5"/>
  <c r="AI112" i="5" s="1"/>
  <c r="J303" i="5"/>
  <c r="B304" i="5"/>
  <c r="D174" i="5"/>
  <c r="D304" i="5" s="1"/>
  <c r="P112" i="5"/>
  <c r="P306" i="5"/>
  <c r="S111" i="5"/>
  <c r="AB112" i="5" s="1"/>
  <c r="S305" i="5"/>
  <c r="AB306" i="5" s="1"/>
  <c r="N111" i="5"/>
  <c r="W112" i="5" s="1"/>
  <c r="N305" i="5"/>
  <c r="W306" i="5" s="1"/>
  <c r="Q111" i="5"/>
  <c r="Q305" i="5"/>
  <c r="Z306" i="5" s="1"/>
  <c r="R111" i="5"/>
  <c r="R305" i="5"/>
  <c r="M112" i="5"/>
  <c r="V113" i="5" s="1"/>
  <c r="M306" i="5"/>
  <c r="V307" i="5" s="1"/>
  <c r="O111" i="5"/>
  <c r="O305" i="5"/>
  <c r="X306" i="5" s="1"/>
  <c r="T112" i="5"/>
  <c r="T306" i="5"/>
  <c r="AC307" i="5" s="1"/>
  <c r="E174" i="5"/>
  <c r="E304" i="5" s="1"/>
  <c r="H175" i="5"/>
  <c r="H305" i="5" s="1"/>
  <c r="C175" i="5"/>
  <c r="C305" i="5" s="1"/>
  <c r="I175" i="5"/>
  <c r="I305" i="5" s="1"/>
  <c r="G174" i="5"/>
  <c r="G304" i="5" s="1"/>
  <c r="B175" i="5"/>
  <c r="G239" i="5"/>
  <c r="J173" i="5"/>
  <c r="J109" i="5"/>
  <c r="J238" i="5"/>
  <c r="B110" i="5"/>
  <c r="D239" i="5"/>
  <c r="G110" i="5"/>
  <c r="F239" i="5"/>
  <c r="F110" i="5"/>
  <c r="H110" i="5"/>
  <c r="B239" i="5"/>
  <c r="I110" i="5"/>
  <c r="H239" i="5"/>
  <c r="E110" i="5"/>
  <c r="C239" i="5"/>
  <c r="D110" i="5"/>
  <c r="C110" i="5"/>
  <c r="E239" i="5"/>
  <c r="AS175" i="5" l="1"/>
  <c r="BV113" i="5"/>
  <c r="BM308" i="5"/>
  <c r="BF308" i="5"/>
  <c r="AX113" i="5"/>
  <c r="AJ306" i="5"/>
  <c r="BH307" i="5"/>
  <c r="Y307" i="5"/>
  <c r="AH308" i="5" s="1"/>
  <c r="AA306" i="5"/>
  <c r="X112" i="5"/>
  <c r="AG113" i="5" s="1"/>
  <c r="AS306" i="5"/>
  <c r="BB307" i="5" s="1"/>
  <c r="AE114" i="5"/>
  <c r="AN238" i="5"/>
  <c r="AN176" i="5"/>
  <c r="AZ113" i="5"/>
  <c r="BI114" i="5" s="1"/>
  <c r="BR115" i="5" s="1"/>
  <c r="AK112" i="5"/>
  <c r="AT237" i="5" s="1"/>
  <c r="BK307" i="5"/>
  <c r="BC113" i="5"/>
  <c r="AT174" i="5"/>
  <c r="AO175" i="5"/>
  <c r="AQ237" i="5"/>
  <c r="AQ238" i="5" s="1"/>
  <c r="BO114" i="5"/>
  <c r="AF113" i="5"/>
  <c r="BF114" i="5"/>
  <c r="AO237" i="5"/>
  <c r="BI308" i="5"/>
  <c r="BT113" i="5"/>
  <c r="BG113" i="5"/>
  <c r="BG114" i="5" s="1"/>
  <c r="AS237" i="5"/>
  <c r="AQ176" i="5"/>
  <c r="AW114" i="5"/>
  <c r="Y113" i="5"/>
  <c r="AH114" i="5" s="1"/>
  <c r="BB113" i="5"/>
  <c r="BK113" i="5"/>
  <c r="AA112" i="5"/>
  <c r="AJ113" i="5" s="1"/>
  <c r="BD308" i="5"/>
  <c r="BM309" i="5" s="1"/>
  <c r="BH113" i="5"/>
  <c r="AC113" i="5"/>
  <c r="AW308" i="5"/>
  <c r="AY113" i="5"/>
  <c r="AP237" i="5"/>
  <c r="AL113" i="5"/>
  <c r="AU237" i="5"/>
  <c r="AO307" i="5"/>
  <c r="AU175" i="5"/>
  <c r="AP175" i="5"/>
  <c r="BJ113" i="5"/>
  <c r="BL308" i="5"/>
  <c r="AQ308" i="5"/>
  <c r="AZ308" i="5"/>
  <c r="AR307" i="5"/>
  <c r="AL308" i="5"/>
  <c r="AE308" i="5"/>
  <c r="AI307" i="5"/>
  <c r="AK307" i="5"/>
  <c r="AT307" i="5"/>
  <c r="AP307" i="5"/>
  <c r="AY307" i="5"/>
  <c r="AF307" i="5"/>
  <c r="AU308" i="5"/>
  <c r="AU309" i="5" s="1"/>
  <c r="BA307" i="5"/>
  <c r="BJ307" i="5"/>
  <c r="AS307" i="5"/>
  <c r="AG307" i="5"/>
  <c r="AN308" i="5"/>
  <c r="AX307" i="5"/>
  <c r="BG307" i="5"/>
  <c r="BQ113" i="5"/>
  <c r="AR237" i="5"/>
  <c r="BL114" i="5"/>
  <c r="BU114" i="5"/>
  <c r="AR175" i="5"/>
  <c r="BA113" i="5"/>
  <c r="BD113" i="5"/>
  <c r="BM113" i="5"/>
  <c r="BS113" i="5"/>
  <c r="Z112" i="5"/>
  <c r="F175" i="5"/>
  <c r="F305" i="5" s="1"/>
  <c r="B305" i="5"/>
  <c r="D175" i="5"/>
  <c r="D305" i="5" s="1"/>
  <c r="J304" i="5"/>
  <c r="M113" i="5"/>
  <c r="V114" i="5" s="1"/>
  <c r="M307" i="5"/>
  <c r="V308" i="5" s="1"/>
  <c r="O112" i="5"/>
  <c r="O306" i="5"/>
  <c r="X307" i="5" s="1"/>
  <c r="P113" i="5"/>
  <c r="P307" i="5"/>
  <c r="Y308" i="5" s="1"/>
  <c r="S112" i="5"/>
  <c r="AB113" i="5" s="1"/>
  <c r="S306" i="5"/>
  <c r="AB307" i="5" s="1"/>
  <c r="T113" i="5"/>
  <c r="T307" i="5"/>
  <c r="AC308" i="5" s="1"/>
  <c r="R112" i="5"/>
  <c r="R306" i="5"/>
  <c r="N112" i="5"/>
  <c r="W113" i="5" s="1"/>
  <c r="AF114" i="5" s="1"/>
  <c r="N306" i="5"/>
  <c r="W307" i="5" s="1"/>
  <c r="Q112" i="5"/>
  <c r="Q306" i="5"/>
  <c r="Z307" i="5" s="1"/>
  <c r="C176" i="5"/>
  <c r="C306" i="5" s="1"/>
  <c r="F176" i="5"/>
  <c r="F306" i="5" s="1"/>
  <c r="I176" i="5"/>
  <c r="I306" i="5" s="1"/>
  <c r="E175" i="5"/>
  <c r="E305" i="5" s="1"/>
  <c r="H176" i="5"/>
  <c r="H306" i="5" s="1"/>
  <c r="G175" i="5"/>
  <c r="G305" i="5" s="1"/>
  <c r="B176" i="5"/>
  <c r="G240" i="5"/>
  <c r="I240" i="5"/>
  <c r="J239" i="5"/>
  <c r="H80" i="5" s="1"/>
  <c r="C111" i="5"/>
  <c r="I111" i="5"/>
  <c r="B240" i="5"/>
  <c r="D240" i="5"/>
  <c r="E240" i="5"/>
  <c r="D111" i="5"/>
  <c r="H111" i="5"/>
  <c r="F111" i="5"/>
  <c r="G111" i="5"/>
  <c r="J110" i="5"/>
  <c r="J174" i="5"/>
  <c r="C80" i="5" s="1"/>
  <c r="E111" i="5"/>
  <c r="F240" i="5"/>
  <c r="B111" i="5"/>
  <c r="H240" i="5"/>
  <c r="C240" i="5"/>
  <c r="BF309" i="5" l="1"/>
  <c r="AJ307" i="5"/>
  <c r="AA307" i="5"/>
  <c r="X113" i="5"/>
  <c r="AG114" i="5" s="1"/>
  <c r="BO115" i="5"/>
  <c r="AO176" i="5"/>
  <c r="AE115" i="5"/>
  <c r="AO238" i="5"/>
  <c r="AN239" i="5"/>
  <c r="AX114" i="5"/>
  <c r="BG115" i="5" s="1"/>
  <c r="AZ114" i="5"/>
  <c r="AZ115" i="5" s="1"/>
  <c r="BK308" i="5"/>
  <c r="AN177" i="5"/>
  <c r="AT175" i="5"/>
  <c r="BC114" i="5"/>
  <c r="BL115" i="5" s="1"/>
  <c r="AK113" i="5"/>
  <c r="BF115" i="5"/>
  <c r="BP114" i="5"/>
  <c r="AQ239" i="5"/>
  <c r="Y114" i="5"/>
  <c r="AH115" i="5" s="1"/>
  <c r="BQ114" i="5"/>
  <c r="AS238" i="5"/>
  <c r="BB114" i="5"/>
  <c r="BK114" i="5"/>
  <c r="AC114" i="5"/>
  <c r="AW115" i="5"/>
  <c r="AW116" i="5" s="1"/>
  <c r="AL114" i="5"/>
  <c r="AQ177" i="5"/>
  <c r="AP238" i="5"/>
  <c r="BH114" i="5"/>
  <c r="BT114" i="5"/>
  <c r="AS176" i="5"/>
  <c r="AW309" i="5"/>
  <c r="BF310" i="5" s="1"/>
  <c r="BD114" i="5"/>
  <c r="AA113" i="5"/>
  <c r="AJ114" i="5" s="1"/>
  <c r="AQ309" i="5"/>
  <c r="AU176" i="5"/>
  <c r="AY114" i="5"/>
  <c r="BH115" i="5" s="1"/>
  <c r="BS114" i="5"/>
  <c r="AU238" i="5"/>
  <c r="BA308" i="5"/>
  <c r="AP176" i="5"/>
  <c r="AX308" i="5"/>
  <c r="AS308" i="5"/>
  <c r="AT308" i="5"/>
  <c r="BU115" i="5"/>
  <c r="BA114" i="5"/>
  <c r="AP308" i="5"/>
  <c r="AY308" i="5"/>
  <c r="BH308" i="5"/>
  <c r="BJ308" i="5"/>
  <c r="AF308" i="5"/>
  <c r="AO308" i="5"/>
  <c r="AE309" i="5"/>
  <c r="AI308" i="5"/>
  <c r="BC308" i="5"/>
  <c r="AR308" i="5"/>
  <c r="AK308" i="5"/>
  <c r="AZ309" i="5"/>
  <c r="BI309" i="5"/>
  <c r="BG308" i="5"/>
  <c r="AL309" i="5"/>
  <c r="BD309" i="5"/>
  <c r="AH309" i="5"/>
  <c r="BB308" i="5"/>
  <c r="BP115" i="5"/>
  <c r="AN309" i="5"/>
  <c r="Z113" i="5"/>
  <c r="AG308" i="5"/>
  <c r="AO239" i="5"/>
  <c r="BJ114" i="5"/>
  <c r="AO177" i="5"/>
  <c r="BM114" i="5"/>
  <c r="BV114" i="5"/>
  <c r="AI113" i="5"/>
  <c r="D177" i="5"/>
  <c r="D307" i="5" s="1"/>
  <c r="J305" i="5"/>
  <c r="B306" i="5"/>
  <c r="M114" i="5"/>
  <c r="V115" i="5" s="1"/>
  <c r="M308" i="5"/>
  <c r="V309" i="5" s="1"/>
  <c r="R113" i="5"/>
  <c r="R307" i="5"/>
  <c r="AA308" i="5" s="1"/>
  <c r="Q113" i="5"/>
  <c r="Q307" i="5"/>
  <c r="Z308" i="5" s="1"/>
  <c r="T114" i="5"/>
  <c r="T308" i="5"/>
  <c r="AC309" i="5" s="1"/>
  <c r="S113" i="5"/>
  <c r="AB114" i="5" s="1"/>
  <c r="S307" i="5"/>
  <c r="AB308" i="5" s="1"/>
  <c r="O113" i="5"/>
  <c r="O307" i="5"/>
  <c r="X308" i="5" s="1"/>
  <c r="N113" i="5"/>
  <c r="W114" i="5" s="1"/>
  <c r="AF115" i="5" s="1"/>
  <c r="N307" i="5"/>
  <c r="W308" i="5" s="1"/>
  <c r="P114" i="5"/>
  <c r="P308" i="5"/>
  <c r="Y309" i="5" s="1"/>
  <c r="C177" i="5"/>
  <c r="C307" i="5" s="1"/>
  <c r="D176" i="5"/>
  <c r="D306" i="5" s="1"/>
  <c r="C92" i="5"/>
  <c r="C86" i="5"/>
  <c r="I177" i="5"/>
  <c r="I307" i="5" s="1"/>
  <c r="F177" i="5"/>
  <c r="F307" i="5" s="1"/>
  <c r="H177" i="5"/>
  <c r="H307" i="5" s="1"/>
  <c r="E176" i="5"/>
  <c r="E306" i="5" s="1"/>
  <c r="G176" i="5"/>
  <c r="G306" i="5" s="1"/>
  <c r="B177" i="5"/>
  <c r="G241" i="5"/>
  <c r="I242" i="5"/>
  <c r="I241" i="5"/>
  <c r="J240" i="5"/>
  <c r="C241" i="5"/>
  <c r="B241" i="5"/>
  <c r="I112" i="5"/>
  <c r="H112" i="5"/>
  <c r="J175" i="5"/>
  <c r="J111" i="5"/>
  <c r="E241" i="5"/>
  <c r="F241" i="5"/>
  <c r="G112" i="5"/>
  <c r="D112" i="5"/>
  <c r="D241" i="5"/>
  <c r="C112" i="5"/>
  <c r="B112" i="5"/>
  <c r="H241" i="5"/>
  <c r="E112" i="5"/>
  <c r="F112" i="5"/>
  <c r="AJ308" i="5" l="1"/>
  <c r="X114" i="5"/>
  <c r="AE116" i="5"/>
  <c r="AN240" i="5"/>
  <c r="AW117" i="5" s="1"/>
  <c r="BF116" i="5"/>
  <c r="BF117" i="5" s="1"/>
  <c r="AN178" i="5"/>
  <c r="AX115" i="5"/>
  <c r="BG116" i="5" s="1"/>
  <c r="BI115" i="5"/>
  <c r="BR116" i="5" s="1"/>
  <c r="AP239" i="5"/>
  <c r="AP177" i="5"/>
  <c r="BO116" i="5"/>
  <c r="AU177" i="5"/>
  <c r="AZ116" i="5"/>
  <c r="AT176" i="5"/>
  <c r="Y115" i="5"/>
  <c r="AH116" i="5" s="1"/>
  <c r="AG115" i="5"/>
  <c r="AP178" i="5" s="1"/>
  <c r="AU239" i="5"/>
  <c r="AQ178" i="5"/>
  <c r="AS239" i="5"/>
  <c r="BQ115" i="5"/>
  <c r="BQ116" i="5" s="1"/>
  <c r="AK114" i="5"/>
  <c r="AT238" i="5"/>
  <c r="AQ240" i="5"/>
  <c r="AL115" i="5"/>
  <c r="AU178" i="5" s="1"/>
  <c r="AC115" i="5"/>
  <c r="BK115" i="5"/>
  <c r="BB115" i="5"/>
  <c r="BM115" i="5"/>
  <c r="BT115" i="5"/>
  <c r="BA309" i="5"/>
  <c r="AW310" i="5"/>
  <c r="BF311" i="5" s="1"/>
  <c r="AA114" i="5"/>
  <c r="AJ115" i="5" s="1"/>
  <c r="AS177" i="5"/>
  <c r="BD115" i="5"/>
  <c r="AZ310" i="5"/>
  <c r="AY115" i="5"/>
  <c r="BH116" i="5" s="1"/>
  <c r="BJ309" i="5"/>
  <c r="BG309" i="5"/>
  <c r="AX309" i="5"/>
  <c r="AY309" i="5"/>
  <c r="BJ115" i="5"/>
  <c r="BP116" i="5"/>
  <c r="BI310" i="5"/>
  <c r="AO309" i="5"/>
  <c r="AR309" i="5"/>
  <c r="AP309" i="5"/>
  <c r="BV115" i="5"/>
  <c r="BH309" i="5"/>
  <c r="BU116" i="5"/>
  <c r="BS115" i="5"/>
  <c r="Z114" i="5"/>
  <c r="BC309" i="5"/>
  <c r="BL309" i="5"/>
  <c r="BB309" i="5"/>
  <c r="BK309" i="5"/>
  <c r="BD310" i="5"/>
  <c r="BM310" i="5"/>
  <c r="AH310" i="5"/>
  <c r="AK309" i="5"/>
  <c r="AE310" i="5"/>
  <c r="AJ309" i="5"/>
  <c r="AI309" i="5"/>
  <c r="AT309" i="5"/>
  <c r="AL310" i="5"/>
  <c r="AU310" i="5"/>
  <c r="AF309" i="5"/>
  <c r="AG309" i="5"/>
  <c r="AS309" i="5"/>
  <c r="AI114" i="5"/>
  <c r="AQ310" i="5"/>
  <c r="AN310" i="5"/>
  <c r="AR176" i="5"/>
  <c r="AR238" i="5"/>
  <c r="AO240" i="5"/>
  <c r="AO178" i="5"/>
  <c r="AN241" i="5"/>
  <c r="AP240" i="5"/>
  <c r="AN179" i="5"/>
  <c r="J306" i="5"/>
  <c r="B307" i="5"/>
  <c r="S114" i="5"/>
  <c r="AB115" i="5" s="1"/>
  <c r="S308" i="5"/>
  <c r="AB309" i="5" s="1"/>
  <c r="Q114" i="5"/>
  <c r="Q308" i="5"/>
  <c r="Z309" i="5" s="1"/>
  <c r="R114" i="5"/>
  <c r="R308" i="5"/>
  <c r="AA309" i="5" s="1"/>
  <c r="T115" i="5"/>
  <c r="T309" i="5"/>
  <c r="AC310" i="5" s="1"/>
  <c r="F178" i="5"/>
  <c r="F308" i="5" s="1"/>
  <c r="M115" i="5"/>
  <c r="V116" i="5" s="1"/>
  <c r="AE117" i="5" s="1"/>
  <c r="M309" i="5"/>
  <c r="V310" i="5" s="1"/>
  <c r="N114" i="5"/>
  <c r="W115" i="5" s="1"/>
  <c r="AF116" i="5" s="1"/>
  <c r="N308" i="5"/>
  <c r="W309" i="5" s="1"/>
  <c r="P115" i="5"/>
  <c r="P309" i="5"/>
  <c r="Y310" i="5" s="1"/>
  <c r="O114" i="5"/>
  <c r="X115" i="5" s="1"/>
  <c r="AG116" i="5" s="1"/>
  <c r="O308" i="5"/>
  <c r="X309" i="5" s="1"/>
  <c r="E177" i="5"/>
  <c r="E307" i="5" s="1"/>
  <c r="I178" i="5"/>
  <c r="I308" i="5" s="1"/>
  <c r="B178" i="5"/>
  <c r="G177" i="5"/>
  <c r="G307" i="5" s="1"/>
  <c r="I243" i="5"/>
  <c r="J241" i="5"/>
  <c r="F113" i="5"/>
  <c r="E242" i="5"/>
  <c r="B113" i="5"/>
  <c r="D242" i="5"/>
  <c r="D113" i="5"/>
  <c r="C242" i="5"/>
  <c r="E113" i="5"/>
  <c r="C113" i="5"/>
  <c r="G113" i="5"/>
  <c r="I113" i="5"/>
  <c r="J176" i="5"/>
  <c r="H242" i="5"/>
  <c r="F242" i="5"/>
  <c r="H113" i="5"/>
  <c r="B242" i="5"/>
  <c r="J112" i="5"/>
  <c r="G242" i="5"/>
  <c r="AW118" i="5" l="1"/>
  <c r="BD116" i="5"/>
  <c r="BO117" i="5"/>
  <c r="BO118" i="5" s="1"/>
  <c r="BO119" i="5" s="1"/>
  <c r="AX116" i="5"/>
  <c r="BG117" i="5" s="1"/>
  <c r="AT177" i="5"/>
  <c r="AZ117" i="5"/>
  <c r="BI116" i="5"/>
  <c r="AQ241" i="5"/>
  <c r="AQ242" i="5" s="1"/>
  <c r="AQ179" i="5"/>
  <c r="AS240" i="5"/>
  <c r="AC116" i="5"/>
  <c r="BB116" i="5"/>
  <c r="Y116" i="5"/>
  <c r="AH117" i="5" s="1"/>
  <c r="BF118" i="5"/>
  <c r="BF119" i="5" s="1"/>
  <c r="AK115" i="5"/>
  <c r="AT178" i="5" s="1"/>
  <c r="AL116" i="5"/>
  <c r="AU179" i="5" s="1"/>
  <c r="AU240" i="5"/>
  <c r="BD117" i="5" s="1"/>
  <c r="AT239" i="5"/>
  <c r="BC115" i="5"/>
  <c r="BT116" i="5"/>
  <c r="BV116" i="5"/>
  <c r="BK116" i="5"/>
  <c r="AA115" i="5"/>
  <c r="AJ116" i="5" s="1"/>
  <c r="BA310" i="5"/>
  <c r="BJ310" i="5"/>
  <c r="AW311" i="5"/>
  <c r="BF312" i="5" s="1"/>
  <c r="AS178" i="5"/>
  <c r="AZ311" i="5"/>
  <c r="BM116" i="5"/>
  <c r="BM117" i="5" s="1"/>
  <c r="BI311" i="5"/>
  <c r="BQ117" i="5"/>
  <c r="AO310" i="5"/>
  <c r="BS116" i="5"/>
  <c r="BG310" i="5"/>
  <c r="AP310" i="5"/>
  <c r="AX310" i="5"/>
  <c r="AX311" i="5" s="1"/>
  <c r="AY116" i="5"/>
  <c r="BH117" i="5" s="1"/>
  <c r="AY310" i="5"/>
  <c r="BH310" i="5"/>
  <c r="AO241" i="5"/>
  <c r="AT310" i="5"/>
  <c r="BM311" i="5"/>
  <c r="Z115" i="5"/>
  <c r="AI115" i="5"/>
  <c r="BL310" i="5"/>
  <c r="AX117" i="5"/>
  <c r="AU311" i="5"/>
  <c r="BP117" i="5"/>
  <c r="BB310" i="5"/>
  <c r="AR239" i="5"/>
  <c r="AR177" i="5"/>
  <c r="BK310" i="5"/>
  <c r="AI310" i="5"/>
  <c r="AL311" i="5"/>
  <c r="AE311" i="5"/>
  <c r="AJ310" i="5"/>
  <c r="BD311" i="5"/>
  <c r="AQ311" i="5"/>
  <c r="BA115" i="5"/>
  <c r="AK310" i="5"/>
  <c r="BC310" i="5"/>
  <c r="AR310" i="5"/>
  <c r="AS310" i="5"/>
  <c r="AN311" i="5"/>
  <c r="AG310" i="5"/>
  <c r="AH311" i="5"/>
  <c r="AF310" i="5"/>
  <c r="AN242" i="5"/>
  <c r="AO179" i="5"/>
  <c r="AP241" i="5"/>
  <c r="AQ180" i="5"/>
  <c r="AP179" i="5"/>
  <c r="AN180" i="5"/>
  <c r="C178" i="5"/>
  <c r="C308" i="5" s="1"/>
  <c r="B308" i="5"/>
  <c r="D178" i="5"/>
  <c r="D308" i="5" s="1"/>
  <c r="J307" i="5"/>
  <c r="N80" i="5" s="1"/>
  <c r="Q115" i="5"/>
  <c r="Q309" i="5"/>
  <c r="Z310" i="5" s="1"/>
  <c r="O115" i="5"/>
  <c r="X116" i="5" s="1"/>
  <c r="AG117" i="5" s="1"/>
  <c r="O309" i="5"/>
  <c r="X310" i="5" s="1"/>
  <c r="S115" i="5"/>
  <c r="AB116" i="5" s="1"/>
  <c r="S309" i="5"/>
  <c r="AB310" i="5" s="1"/>
  <c r="P116" i="5"/>
  <c r="Y117" i="5" s="1"/>
  <c r="AH118" i="5" s="1"/>
  <c r="P310" i="5"/>
  <c r="Y311" i="5" s="1"/>
  <c r="H178" i="5"/>
  <c r="H308" i="5" s="1"/>
  <c r="T116" i="5"/>
  <c r="T310" i="5"/>
  <c r="AC311" i="5" s="1"/>
  <c r="N115" i="5"/>
  <c r="W116" i="5" s="1"/>
  <c r="AF117" i="5" s="1"/>
  <c r="N309" i="5"/>
  <c r="W310" i="5" s="1"/>
  <c r="M116" i="5"/>
  <c r="V117" i="5" s="1"/>
  <c r="AE118" i="5" s="1"/>
  <c r="M310" i="5"/>
  <c r="V311" i="5" s="1"/>
  <c r="R115" i="5"/>
  <c r="R309" i="5"/>
  <c r="AA310" i="5" s="1"/>
  <c r="H179" i="5"/>
  <c r="H309" i="5" s="1"/>
  <c r="E178" i="5"/>
  <c r="E308" i="5" s="1"/>
  <c r="I179" i="5"/>
  <c r="I309" i="5" s="1"/>
  <c r="G178" i="5"/>
  <c r="G308" i="5" s="1"/>
  <c r="B179" i="5"/>
  <c r="I244" i="5"/>
  <c r="J177" i="5"/>
  <c r="J242" i="5"/>
  <c r="G243" i="5"/>
  <c r="B243" i="5"/>
  <c r="H114" i="5"/>
  <c r="I114" i="5"/>
  <c r="B114" i="5"/>
  <c r="F243" i="5"/>
  <c r="G114" i="5"/>
  <c r="D114" i="5"/>
  <c r="J113" i="5"/>
  <c r="F114" i="5"/>
  <c r="H243" i="5"/>
  <c r="E114" i="5"/>
  <c r="C243" i="5"/>
  <c r="D243" i="5"/>
  <c r="C114" i="5"/>
  <c r="E243" i="5"/>
  <c r="BI312" i="5" l="1"/>
  <c r="BB117" i="5"/>
  <c r="AZ118" i="5"/>
  <c r="BR117" i="5"/>
  <c r="BI117" i="5"/>
  <c r="BI118" i="5" s="1"/>
  <c r="AS241" i="5"/>
  <c r="BB118" i="5" s="1"/>
  <c r="BJ311" i="5"/>
  <c r="AC117" i="5"/>
  <c r="AU241" i="5"/>
  <c r="BK117" i="5"/>
  <c r="BK118" i="5" s="1"/>
  <c r="AT240" i="5"/>
  <c r="AK116" i="5"/>
  <c r="AT179" i="5" s="1"/>
  <c r="AL117" i="5"/>
  <c r="BL116" i="5"/>
  <c r="BC116" i="5"/>
  <c r="BC117" i="5" s="1"/>
  <c r="BT117" i="5"/>
  <c r="AA116" i="5"/>
  <c r="AJ117" i="5" s="1"/>
  <c r="AS179" i="5"/>
  <c r="BP118" i="5"/>
  <c r="BV117" i="5"/>
  <c r="BV118" i="5" s="1"/>
  <c r="BH311" i="5"/>
  <c r="AY311" i="5"/>
  <c r="AX118" i="5"/>
  <c r="BQ118" i="5"/>
  <c r="AY117" i="5"/>
  <c r="AY118" i="5" s="1"/>
  <c r="AO311" i="5"/>
  <c r="AX312" i="5" s="1"/>
  <c r="BK311" i="5"/>
  <c r="AP311" i="5"/>
  <c r="AU312" i="5"/>
  <c r="BG311" i="5"/>
  <c r="BG312" i="5" s="1"/>
  <c r="BD312" i="5"/>
  <c r="AR240" i="5"/>
  <c r="AI116" i="5"/>
  <c r="BG118" i="5"/>
  <c r="BA116" i="5"/>
  <c r="AR178" i="5"/>
  <c r="BC311" i="5"/>
  <c r="Z116" i="5"/>
  <c r="BB311" i="5"/>
  <c r="BD118" i="5"/>
  <c r="BO120" i="5"/>
  <c r="BL311" i="5"/>
  <c r="AQ312" i="5"/>
  <c r="AK311" i="5"/>
  <c r="BM312" i="5"/>
  <c r="AE312" i="5"/>
  <c r="AG311" i="5"/>
  <c r="AN312" i="5"/>
  <c r="AJ311" i="5"/>
  <c r="AZ312" i="5"/>
  <c r="AI311" i="5"/>
  <c r="BM118" i="5"/>
  <c r="AF311" i="5"/>
  <c r="AH312" i="5"/>
  <c r="AS311" i="5"/>
  <c r="AW312" i="5"/>
  <c r="BF313" i="5" s="1"/>
  <c r="BJ116" i="5"/>
  <c r="AR311" i="5"/>
  <c r="BA311" i="5"/>
  <c r="AT311" i="5"/>
  <c r="AL312" i="5"/>
  <c r="AO242" i="5"/>
  <c r="AP242" i="5"/>
  <c r="AL118" i="5"/>
  <c r="AO180" i="5"/>
  <c r="AN181" i="5"/>
  <c r="AN243" i="5"/>
  <c r="AZ119" i="5"/>
  <c r="AQ243" i="5"/>
  <c r="AQ181" i="5"/>
  <c r="AW119" i="5"/>
  <c r="BF120" i="5" s="1"/>
  <c r="AP180" i="5"/>
  <c r="AU180" i="5"/>
  <c r="D179" i="5"/>
  <c r="D309" i="5" s="1"/>
  <c r="C179" i="5"/>
  <c r="C309" i="5" s="1"/>
  <c r="B309" i="5"/>
  <c r="J308" i="5"/>
  <c r="C180" i="5"/>
  <c r="C310" i="5" s="1"/>
  <c r="S116" i="5"/>
  <c r="AB117" i="5" s="1"/>
  <c r="S310" i="5"/>
  <c r="AB311" i="5" s="1"/>
  <c r="O116" i="5"/>
  <c r="X117" i="5" s="1"/>
  <c r="AG118" i="5" s="1"/>
  <c r="O310" i="5"/>
  <c r="X311" i="5" s="1"/>
  <c r="M117" i="5"/>
  <c r="V118" i="5" s="1"/>
  <c r="AE119" i="5" s="1"/>
  <c r="M311" i="5"/>
  <c r="V312" i="5" s="1"/>
  <c r="Q116" i="5"/>
  <c r="Q310" i="5"/>
  <c r="Z311" i="5" s="1"/>
  <c r="T117" i="5"/>
  <c r="T311" i="5"/>
  <c r="AC312" i="5" s="1"/>
  <c r="N116" i="5"/>
  <c r="W117" i="5" s="1"/>
  <c r="AF118" i="5" s="1"/>
  <c r="N310" i="5"/>
  <c r="W311" i="5" s="1"/>
  <c r="F179" i="5"/>
  <c r="F309" i="5" s="1"/>
  <c r="P117" i="5"/>
  <c r="Y118" i="5" s="1"/>
  <c r="AH119" i="5" s="1"/>
  <c r="P311" i="5"/>
  <c r="Y312" i="5" s="1"/>
  <c r="R116" i="5"/>
  <c r="R310" i="5"/>
  <c r="AA311" i="5" s="1"/>
  <c r="E179" i="5"/>
  <c r="E309" i="5" s="1"/>
  <c r="I180" i="5"/>
  <c r="I310" i="5" s="1"/>
  <c r="G179" i="5"/>
  <c r="G309" i="5" s="1"/>
  <c r="B180" i="5"/>
  <c r="I245" i="5"/>
  <c r="H244" i="5"/>
  <c r="F244" i="5"/>
  <c r="J114" i="5"/>
  <c r="I115" i="5"/>
  <c r="H115" i="5"/>
  <c r="F115" i="5"/>
  <c r="D244" i="5"/>
  <c r="E115" i="5"/>
  <c r="D115" i="5"/>
  <c r="G115" i="5"/>
  <c r="B115" i="5"/>
  <c r="G244" i="5"/>
  <c r="E244" i="5"/>
  <c r="C115" i="5"/>
  <c r="C244" i="5"/>
  <c r="J243" i="5"/>
  <c r="J178" i="5"/>
  <c r="B244" i="5"/>
  <c r="BP119" i="5" l="1"/>
  <c r="BI119" i="5"/>
  <c r="BI120" i="5" s="1"/>
  <c r="AU242" i="5"/>
  <c r="AC118" i="5"/>
  <c r="AL119" i="5" s="1"/>
  <c r="BR118" i="5"/>
  <c r="BR119" i="5" s="1"/>
  <c r="BT118" i="5"/>
  <c r="AT241" i="5"/>
  <c r="AK117" i="5"/>
  <c r="AT180" i="5" s="1"/>
  <c r="AS180" i="5"/>
  <c r="AS242" i="5"/>
  <c r="AA117" i="5"/>
  <c r="AJ118" i="5" s="1"/>
  <c r="BL117" i="5"/>
  <c r="BL118" i="5" s="1"/>
  <c r="BU117" i="5"/>
  <c r="AR241" i="5"/>
  <c r="BH312" i="5"/>
  <c r="BG119" i="5"/>
  <c r="AR179" i="5"/>
  <c r="AX119" i="5"/>
  <c r="BA117" i="5"/>
  <c r="AY312" i="5"/>
  <c r="BH118" i="5"/>
  <c r="BQ119" i="5" s="1"/>
  <c r="BD313" i="5"/>
  <c r="AU313" i="5"/>
  <c r="BM313" i="5"/>
  <c r="BK312" i="5"/>
  <c r="AP312" i="5"/>
  <c r="BM119" i="5"/>
  <c r="BC312" i="5"/>
  <c r="BB312" i="5"/>
  <c r="AI117" i="5"/>
  <c r="AR242" i="5" s="1"/>
  <c r="AN313" i="5"/>
  <c r="Z117" i="5"/>
  <c r="AQ313" i="5"/>
  <c r="BL312" i="5"/>
  <c r="BG313" i="5"/>
  <c r="AF312" i="5"/>
  <c r="AI312" i="5"/>
  <c r="AJ312" i="5"/>
  <c r="BV119" i="5"/>
  <c r="AZ313" i="5"/>
  <c r="BI313" i="5"/>
  <c r="AE313" i="5"/>
  <c r="AG312" i="5"/>
  <c r="AO312" i="5"/>
  <c r="AK312" i="5"/>
  <c r="BA312" i="5"/>
  <c r="BJ312" i="5"/>
  <c r="BJ117" i="5"/>
  <c r="BS117" i="5"/>
  <c r="AW313" i="5"/>
  <c r="AL313" i="5"/>
  <c r="AS312" i="5"/>
  <c r="AT312" i="5"/>
  <c r="AR312" i="5"/>
  <c r="AH313" i="5"/>
  <c r="AO243" i="5"/>
  <c r="AQ182" i="5"/>
  <c r="AZ120" i="5"/>
  <c r="AQ244" i="5"/>
  <c r="AP243" i="5"/>
  <c r="BB119" i="5"/>
  <c r="AN182" i="5"/>
  <c r="AN244" i="5"/>
  <c r="AY119" i="5"/>
  <c r="AU243" i="5"/>
  <c r="BD119" i="5"/>
  <c r="BO121" i="5"/>
  <c r="AU181" i="5"/>
  <c r="AO181" i="5"/>
  <c r="AP181" i="5"/>
  <c r="BK119" i="5"/>
  <c r="BT119" i="5"/>
  <c r="AW120" i="5"/>
  <c r="F180" i="5"/>
  <c r="F310" i="5" s="1"/>
  <c r="D180" i="5"/>
  <c r="D310" i="5" s="1"/>
  <c r="B310" i="5"/>
  <c r="J309" i="5"/>
  <c r="R117" i="5"/>
  <c r="R311" i="5"/>
  <c r="AA312" i="5" s="1"/>
  <c r="S117" i="5"/>
  <c r="AB118" i="5" s="1"/>
  <c r="S311" i="5"/>
  <c r="AB312" i="5" s="1"/>
  <c r="Q117" i="5"/>
  <c r="Q311" i="5"/>
  <c r="Z312" i="5" s="1"/>
  <c r="P118" i="5"/>
  <c r="Y119" i="5" s="1"/>
  <c r="AH120" i="5" s="1"/>
  <c r="P312" i="5"/>
  <c r="Y313" i="5" s="1"/>
  <c r="H180" i="5"/>
  <c r="H310" i="5" s="1"/>
  <c r="O117" i="5"/>
  <c r="X118" i="5" s="1"/>
  <c r="AG119" i="5" s="1"/>
  <c r="O311" i="5"/>
  <c r="X312" i="5" s="1"/>
  <c r="N117" i="5"/>
  <c r="W118" i="5" s="1"/>
  <c r="AF119" i="5" s="1"/>
  <c r="N311" i="5"/>
  <c r="W312" i="5" s="1"/>
  <c r="T118" i="5"/>
  <c r="T312" i="5"/>
  <c r="AC313" i="5" s="1"/>
  <c r="M118" i="5"/>
  <c r="V119" i="5" s="1"/>
  <c r="AE120" i="5" s="1"/>
  <c r="M312" i="5"/>
  <c r="V313" i="5" s="1"/>
  <c r="E180" i="5"/>
  <c r="E310" i="5" s="1"/>
  <c r="I181" i="5"/>
  <c r="I311" i="5" s="1"/>
  <c r="G180" i="5"/>
  <c r="G310" i="5" s="1"/>
  <c r="B181" i="5"/>
  <c r="I246" i="5"/>
  <c r="J244" i="5"/>
  <c r="J115" i="5"/>
  <c r="G116" i="5"/>
  <c r="E116" i="5"/>
  <c r="I116" i="5"/>
  <c r="H245" i="5"/>
  <c r="B116" i="5"/>
  <c r="B245" i="5"/>
  <c r="D245" i="5"/>
  <c r="H116" i="5"/>
  <c r="C245" i="5"/>
  <c r="C116" i="5"/>
  <c r="G245" i="5"/>
  <c r="D116" i="5"/>
  <c r="E245" i="5"/>
  <c r="J179" i="5"/>
  <c r="F116" i="5"/>
  <c r="F245" i="5"/>
  <c r="AC119" i="5" l="1"/>
  <c r="BR120" i="5"/>
  <c r="AS181" i="5"/>
  <c r="AT242" i="5"/>
  <c r="AK118" i="5"/>
  <c r="AT181" i="5" s="1"/>
  <c r="AA118" i="5"/>
  <c r="AJ119" i="5" s="1"/>
  <c r="AS243" i="5"/>
  <c r="BB120" i="5" s="1"/>
  <c r="BC118" i="5"/>
  <c r="BU118" i="5"/>
  <c r="BU119" i="5" s="1"/>
  <c r="AY313" i="5"/>
  <c r="BG120" i="5"/>
  <c r="BA118" i="5"/>
  <c r="BH119" i="5"/>
  <c r="BQ120" i="5" s="1"/>
  <c r="BP120" i="5"/>
  <c r="BH313" i="5"/>
  <c r="AW314" i="5"/>
  <c r="AR180" i="5"/>
  <c r="AO313" i="5"/>
  <c r="BI314" i="5"/>
  <c r="BK313" i="5"/>
  <c r="BM314" i="5"/>
  <c r="BD314" i="5"/>
  <c r="BJ118" i="5"/>
  <c r="AU314" i="5"/>
  <c r="AI118" i="5"/>
  <c r="BV120" i="5"/>
  <c r="Z118" i="5"/>
  <c r="BB313" i="5"/>
  <c r="BL313" i="5"/>
  <c r="AZ314" i="5"/>
  <c r="BJ313" i="5"/>
  <c r="BA119" i="5"/>
  <c r="BS118" i="5"/>
  <c r="BF314" i="5"/>
  <c r="BA313" i="5"/>
  <c r="AG313" i="5"/>
  <c r="AH314" i="5"/>
  <c r="AE314" i="5"/>
  <c r="AX313" i="5"/>
  <c r="AK313" i="5"/>
  <c r="AJ313" i="5"/>
  <c r="AQ314" i="5"/>
  <c r="AR313" i="5"/>
  <c r="AF313" i="5"/>
  <c r="AL314" i="5"/>
  <c r="AP313" i="5"/>
  <c r="AI313" i="5"/>
  <c r="AS313" i="5"/>
  <c r="AU244" i="5"/>
  <c r="AN314" i="5"/>
  <c r="AT313" i="5"/>
  <c r="BC313" i="5"/>
  <c r="BT120" i="5"/>
  <c r="AN183" i="5"/>
  <c r="AP244" i="5"/>
  <c r="AQ183" i="5"/>
  <c r="AW121" i="5"/>
  <c r="BI121" i="5"/>
  <c r="BR121" i="5"/>
  <c r="BF121" i="5"/>
  <c r="AU182" i="5"/>
  <c r="AZ121" i="5"/>
  <c r="BK120" i="5"/>
  <c r="AY120" i="5"/>
  <c r="AO182" i="5"/>
  <c r="AN245" i="5"/>
  <c r="AL120" i="5"/>
  <c r="AO244" i="5"/>
  <c r="AQ245" i="5"/>
  <c r="AP182" i="5"/>
  <c r="AX120" i="5"/>
  <c r="BG121" i="5" s="1"/>
  <c r="BD120" i="5"/>
  <c r="BM120" i="5"/>
  <c r="C181" i="5"/>
  <c r="C311" i="5" s="1"/>
  <c r="D181" i="5"/>
  <c r="D311" i="5" s="1"/>
  <c r="H181" i="5"/>
  <c r="H311" i="5" s="1"/>
  <c r="B311" i="5"/>
  <c r="J310" i="5"/>
  <c r="F181" i="5"/>
  <c r="F311" i="5" s="1"/>
  <c r="M119" i="5"/>
  <c r="V120" i="5" s="1"/>
  <c r="AE121" i="5" s="1"/>
  <c r="M313" i="5"/>
  <c r="V314" i="5" s="1"/>
  <c r="N118" i="5"/>
  <c r="W119" i="5" s="1"/>
  <c r="AF120" i="5" s="1"/>
  <c r="N312" i="5"/>
  <c r="W313" i="5" s="1"/>
  <c r="T119" i="5"/>
  <c r="AC120" i="5" s="1"/>
  <c r="T313" i="5"/>
  <c r="AC314" i="5" s="1"/>
  <c r="R118" i="5"/>
  <c r="R312" i="5"/>
  <c r="AA313" i="5" s="1"/>
  <c r="P119" i="5"/>
  <c r="Y120" i="5" s="1"/>
  <c r="AH121" i="5" s="1"/>
  <c r="P313" i="5"/>
  <c r="Y314" i="5" s="1"/>
  <c r="Q118" i="5"/>
  <c r="Q312" i="5"/>
  <c r="Z313" i="5" s="1"/>
  <c r="S118" i="5"/>
  <c r="AB119" i="5" s="1"/>
  <c r="S312" i="5"/>
  <c r="AB313" i="5" s="1"/>
  <c r="O118" i="5"/>
  <c r="X119" i="5" s="1"/>
  <c r="AG120" i="5" s="1"/>
  <c r="O312" i="5"/>
  <c r="X313" i="5" s="1"/>
  <c r="E181" i="5"/>
  <c r="E311" i="5" s="1"/>
  <c r="I182" i="5"/>
  <c r="I312" i="5" s="1"/>
  <c r="C182" i="5"/>
  <c r="C312" i="5" s="1"/>
  <c r="B182" i="5"/>
  <c r="G181" i="5"/>
  <c r="G311" i="5" s="1"/>
  <c r="F246" i="5"/>
  <c r="F117" i="5"/>
  <c r="D117" i="5"/>
  <c r="G246" i="5"/>
  <c r="C246" i="5"/>
  <c r="G117" i="5"/>
  <c r="D246" i="5"/>
  <c r="J245" i="5"/>
  <c r="E246" i="5"/>
  <c r="C117" i="5"/>
  <c r="H117" i="5"/>
  <c r="J116" i="5"/>
  <c r="B246" i="5"/>
  <c r="J180" i="5"/>
  <c r="B117" i="5"/>
  <c r="H246" i="5"/>
  <c r="I117" i="5"/>
  <c r="E117" i="5"/>
  <c r="BH314" i="5" l="1"/>
  <c r="AS182" i="5"/>
  <c r="AA119" i="5"/>
  <c r="AJ120" i="5" s="1"/>
  <c r="AS244" i="5"/>
  <c r="AK119" i="5"/>
  <c r="AT182" i="5" s="1"/>
  <c r="AT243" i="5"/>
  <c r="BJ119" i="5"/>
  <c r="BJ120" i="5" s="1"/>
  <c r="BI315" i="5"/>
  <c r="AK120" i="5"/>
  <c r="BS119" i="5"/>
  <c r="BC119" i="5"/>
  <c r="BL119" i="5"/>
  <c r="BU120" i="5" s="1"/>
  <c r="BP121" i="5"/>
  <c r="BP122" i="5" s="1"/>
  <c r="BH120" i="5"/>
  <c r="BH121" i="5" s="1"/>
  <c r="AW315" i="5"/>
  <c r="AR181" i="5"/>
  <c r="BF315" i="5"/>
  <c r="BM315" i="5"/>
  <c r="AP314" i="5"/>
  <c r="BK314" i="5"/>
  <c r="Z119" i="5"/>
  <c r="BD315" i="5"/>
  <c r="BM316" i="5" s="1"/>
  <c r="AQ315" i="5"/>
  <c r="BJ314" i="5"/>
  <c r="AI119" i="5"/>
  <c r="AR243" i="5"/>
  <c r="BA120" i="5" s="1"/>
  <c r="BR122" i="5"/>
  <c r="BD121" i="5"/>
  <c r="BK121" i="5"/>
  <c r="BF122" i="5"/>
  <c r="AR314" i="5"/>
  <c r="AL315" i="5"/>
  <c r="AY121" i="5"/>
  <c r="AF314" i="5"/>
  <c r="AJ314" i="5"/>
  <c r="AX314" i="5"/>
  <c r="BG314" i="5"/>
  <c r="AY314" i="5"/>
  <c r="AG314" i="5"/>
  <c r="AP315" i="5" s="1"/>
  <c r="AO314" i="5"/>
  <c r="AE315" i="5"/>
  <c r="AT314" i="5"/>
  <c r="AS314" i="5"/>
  <c r="AK314" i="5"/>
  <c r="AH315" i="5"/>
  <c r="BA314" i="5"/>
  <c r="AI314" i="5"/>
  <c r="AZ315" i="5"/>
  <c r="BC314" i="5"/>
  <c r="BL314" i="5"/>
  <c r="AN315" i="5"/>
  <c r="AW316" i="5" s="1"/>
  <c r="AU245" i="5"/>
  <c r="BB314" i="5"/>
  <c r="AU315" i="5"/>
  <c r="AW122" i="5"/>
  <c r="BB121" i="5"/>
  <c r="AZ122" i="5"/>
  <c r="AU183" i="5"/>
  <c r="AX121" i="5"/>
  <c r="BG122" i="5" s="1"/>
  <c r="AQ246" i="5"/>
  <c r="AP183" i="5"/>
  <c r="AN246" i="5"/>
  <c r="AS183" i="5"/>
  <c r="AN184" i="5"/>
  <c r="AL121" i="5"/>
  <c r="BO122" i="5"/>
  <c r="AQ184" i="5"/>
  <c r="AO245" i="5"/>
  <c r="AO183" i="5"/>
  <c r="BI122" i="5"/>
  <c r="BM121" i="5"/>
  <c r="BV121" i="5"/>
  <c r="AP245" i="5"/>
  <c r="BT121" i="5"/>
  <c r="J311" i="5"/>
  <c r="D182" i="5"/>
  <c r="D312" i="5" s="1"/>
  <c r="F182" i="5"/>
  <c r="F312" i="5" s="1"/>
  <c r="B312" i="5"/>
  <c r="H182" i="5"/>
  <c r="H312" i="5" s="1"/>
  <c r="Q119" i="5"/>
  <c r="Q313" i="5"/>
  <c r="Z314" i="5" s="1"/>
  <c r="M120" i="5"/>
  <c r="V121" i="5" s="1"/>
  <c r="AE122" i="5" s="1"/>
  <c r="M314" i="5"/>
  <c r="V315" i="5" s="1"/>
  <c r="R119" i="5"/>
  <c r="AA120" i="5" s="1"/>
  <c r="AJ121" i="5" s="1"/>
  <c r="R313" i="5"/>
  <c r="AA314" i="5" s="1"/>
  <c r="P120" i="5"/>
  <c r="Y121" i="5" s="1"/>
  <c r="AH122" i="5" s="1"/>
  <c r="P314" i="5"/>
  <c r="Y315" i="5" s="1"/>
  <c r="O119" i="5"/>
  <c r="X120" i="5" s="1"/>
  <c r="AG121" i="5" s="1"/>
  <c r="O313" i="5"/>
  <c r="X314" i="5" s="1"/>
  <c r="T120" i="5"/>
  <c r="AC121" i="5" s="1"/>
  <c r="T314" i="5"/>
  <c r="AC315" i="5" s="1"/>
  <c r="S119" i="5"/>
  <c r="AB120" i="5" s="1"/>
  <c r="S313" i="5"/>
  <c r="AB314" i="5" s="1"/>
  <c r="N119" i="5"/>
  <c r="W120" i="5" s="1"/>
  <c r="AF121" i="5" s="1"/>
  <c r="N313" i="5"/>
  <c r="W314" i="5" s="1"/>
  <c r="I183" i="5"/>
  <c r="I313" i="5" s="1"/>
  <c r="E182" i="5"/>
  <c r="E312" i="5" s="1"/>
  <c r="C183" i="5"/>
  <c r="C313" i="5" s="1"/>
  <c r="G182" i="5"/>
  <c r="G312" i="5" s="1"/>
  <c r="B183" i="5"/>
  <c r="J246" i="5"/>
  <c r="H81" i="5" s="1"/>
  <c r="F118" i="5"/>
  <c r="I118" i="5"/>
  <c r="C118" i="5"/>
  <c r="B118" i="5"/>
  <c r="I247" i="5"/>
  <c r="B247" i="5"/>
  <c r="E247" i="5"/>
  <c r="C247" i="5"/>
  <c r="J181" i="5"/>
  <c r="C81" i="5" s="1"/>
  <c r="F247" i="5"/>
  <c r="D247" i="5"/>
  <c r="E118" i="5"/>
  <c r="J117" i="5"/>
  <c r="H247" i="5"/>
  <c r="H118" i="5"/>
  <c r="G118" i="5"/>
  <c r="G247" i="5"/>
  <c r="D118" i="5"/>
  <c r="AS245" i="5" l="1"/>
  <c r="AY315" i="5"/>
  <c r="AY316" i="5" s="1"/>
  <c r="BC120" i="5"/>
  <c r="AQ316" i="5"/>
  <c r="AR182" i="5"/>
  <c r="BF316" i="5"/>
  <c r="BF317" i="5" s="1"/>
  <c r="BS120" i="5"/>
  <c r="BQ121" i="5"/>
  <c r="BQ122" i="5" s="1"/>
  <c r="AT183" i="5"/>
  <c r="BL120" i="5"/>
  <c r="AT244" i="5"/>
  <c r="AT245" i="5" s="1"/>
  <c r="AK121" i="5"/>
  <c r="Z120" i="5"/>
  <c r="BD122" i="5"/>
  <c r="BS121" i="5"/>
  <c r="AX122" i="5"/>
  <c r="BG123" i="5" s="1"/>
  <c r="AR244" i="5"/>
  <c r="BJ121" i="5"/>
  <c r="BH315" i="5"/>
  <c r="BH316" i="5" s="1"/>
  <c r="AI120" i="5"/>
  <c r="BM122" i="5"/>
  <c r="AR315" i="5"/>
  <c r="AO315" i="5"/>
  <c r="BP123" i="5"/>
  <c r="BK122" i="5"/>
  <c r="BT122" i="5"/>
  <c r="BB122" i="5"/>
  <c r="AY122" i="5"/>
  <c r="BH122" i="5"/>
  <c r="AS315" i="5"/>
  <c r="BO123" i="5"/>
  <c r="AL122" i="5"/>
  <c r="BL315" i="5"/>
  <c r="BG315" i="5"/>
  <c r="AU316" i="5"/>
  <c r="BF123" i="5"/>
  <c r="BD316" i="5"/>
  <c r="BM317" i="5" s="1"/>
  <c r="BA315" i="5"/>
  <c r="BJ315" i="5"/>
  <c r="AE316" i="5"/>
  <c r="AX315" i="5"/>
  <c r="AK315" i="5"/>
  <c r="AF315" i="5"/>
  <c r="AZ316" i="5"/>
  <c r="AZ317" i="5" s="1"/>
  <c r="BI316" i="5"/>
  <c r="BB315" i="5"/>
  <c r="BK315" i="5"/>
  <c r="AN316" i="5"/>
  <c r="AI315" i="5"/>
  <c r="AT315" i="5"/>
  <c r="AH316" i="5"/>
  <c r="AQ317" i="5" s="1"/>
  <c r="AG315" i="5"/>
  <c r="AP316" i="5" s="1"/>
  <c r="AJ315" i="5"/>
  <c r="AL316" i="5"/>
  <c r="BC315" i="5"/>
  <c r="BV122" i="5"/>
  <c r="BI123" i="5"/>
  <c r="AS184" i="5"/>
  <c r="AU246" i="5"/>
  <c r="AN185" i="5"/>
  <c r="AN247" i="5"/>
  <c r="AW123" i="5"/>
  <c r="AP184" i="5"/>
  <c r="AP246" i="5"/>
  <c r="AS246" i="5"/>
  <c r="AO184" i="5"/>
  <c r="AQ185" i="5"/>
  <c r="AO246" i="5"/>
  <c r="AQ247" i="5"/>
  <c r="AU184" i="5"/>
  <c r="AT184" i="5"/>
  <c r="AZ123" i="5"/>
  <c r="BR123" i="5"/>
  <c r="H183" i="5"/>
  <c r="H313" i="5" s="1"/>
  <c r="D183" i="5"/>
  <c r="D313" i="5" s="1"/>
  <c r="F183" i="5"/>
  <c r="F313" i="5" s="1"/>
  <c r="B313" i="5"/>
  <c r="J312" i="5"/>
  <c r="M121" i="5"/>
  <c r="V122" i="5" s="1"/>
  <c r="AE123" i="5" s="1"/>
  <c r="M315" i="5"/>
  <c r="V316" i="5" s="1"/>
  <c r="P121" i="5"/>
  <c r="Y122" i="5" s="1"/>
  <c r="AH123" i="5" s="1"/>
  <c r="P315" i="5"/>
  <c r="Y316" i="5" s="1"/>
  <c r="R120" i="5"/>
  <c r="AA121" i="5" s="1"/>
  <c r="AJ122" i="5" s="1"/>
  <c r="R314" i="5"/>
  <c r="AA315" i="5" s="1"/>
  <c r="N120" i="5"/>
  <c r="W121" i="5" s="1"/>
  <c r="AF122" i="5" s="1"/>
  <c r="N314" i="5"/>
  <c r="W315" i="5" s="1"/>
  <c r="Q120" i="5"/>
  <c r="Z121" i="5" s="1"/>
  <c r="Q314" i="5"/>
  <c r="Z315" i="5" s="1"/>
  <c r="O120" i="5"/>
  <c r="X121" i="5" s="1"/>
  <c r="AG122" i="5" s="1"/>
  <c r="O314" i="5"/>
  <c r="X315" i="5" s="1"/>
  <c r="S120" i="5"/>
  <c r="AB121" i="5" s="1"/>
  <c r="S314" i="5"/>
  <c r="AB315" i="5" s="1"/>
  <c r="T121" i="5"/>
  <c r="AC122" i="5" s="1"/>
  <c r="T315" i="5"/>
  <c r="AC316" i="5" s="1"/>
  <c r="C93" i="5"/>
  <c r="C87" i="5"/>
  <c r="I184" i="5"/>
  <c r="I314" i="5" s="1"/>
  <c r="C184" i="5"/>
  <c r="C314" i="5" s="1"/>
  <c r="E183" i="5"/>
  <c r="E313" i="5" s="1"/>
  <c r="B184" i="5"/>
  <c r="G183" i="5"/>
  <c r="G313" i="5" s="1"/>
  <c r="J247" i="5"/>
  <c r="E248" i="5"/>
  <c r="F248" i="5"/>
  <c r="B119" i="5"/>
  <c r="C119" i="5"/>
  <c r="D248" i="5"/>
  <c r="J118" i="5"/>
  <c r="D119" i="5"/>
  <c r="G119" i="5"/>
  <c r="G248" i="5"/>
  <c r="J182" i="5"/>
  <c r="F119" i="5"/>
  <c r="E119" i="5"/>
  <c r="I248" i="5"/>
  <c r="H248" i="5"/>
  <c r="C248" i="5"/>
  <c r="H119" i="5"/>
  <c r="B248" i="5"/>
  <c r="I119" i="5"/>
  <c r="AT246" i="5" l="1"/>
  <c r="BM123" i="5"/>
  <c r="AR183" i="5"/>
  <c r="BL121" i="5"/>
  <c r="AK122" i="5"/>
  <c r="BU121" i="5"/>
  <c r="BC121" i="5"/>
  <c r="AR316" i="5"/>
  <c r="BA316" i="5"/>
  <c r="AX316" i="5"/>
  <c r="AO316" i="5"/>
  <c r="AS316" i="5"/>
  <c r="BB316" i="5"/>
  <c r="BS122" i="5"/>
  <c r="AN317" i="5"/>
  <c r="AR245" i="5"/>
  <c r="BQ123" i="5"/>
  <c r="BB123" i="5"/>
  <c r="BT123" i="5"/>
  <c r="AL123" i="5"/>
  <c r="BV123" i="5"/>
  <c r="BK123" i="5"/>
  <c r="AI121" i="5"/>
  <c r="AR184" i="5" s="1"/>
  <c r="BA121" i="5"/>
  <c r="AU317" i="5"/>
  <c r="BO124" i="5"/>
  <c r="BH123" i="5"/>
  <c r="AU185" i="5"/>
  <c r="AU247" i="5"/>
  <c r="BG316" i="5"/>
  <c r="BG317" i="5" s="1"/>
  <c r="AY123" i="5"/>
  <c r="BD317" i="5"/>
  <c r="BC316" i="5"/>
  <c r="BJ316" i="5"/>
  <c r="BJ317" i="5" s="1"/>
  <c r="BI317" i="5"/>
  <c r="BI318" i="5" s="1"/>
  <c r="BK316" i="5"/>
  <c r="AZ124" i="5"/>
  <c r="BD123" i="5"/>
  <c r="AZ318" i="5"/>
  <c r="AY317" i="5"/>
  <c r="AF316" i="5"/>
  <c r="AW317" i="5"/>
  <c r="BH317" i="5"/>
  <c r="AK316" i="5"/>
  <c r="AJ316" i="5"/>
  <c r="AG316" i="5"/>
  <c r="AP317" i="5" s="1"/>
  <c r="AH317" i="5"/>
  <c r="AQ318" i="5" s="1"/>
  <c r="BR124" i="5"/>
  <c r="AL317" i="5"/>
  <c r="AU318" i="5" s="1"/>
  <c r="BL316" i="5"/>
  <c r="AE317" i="5"/>
  <c r="AT316" i="5"/>
  <c r="AI316" i="5"/>
  <c r="AT247" i="5"/>
  <c r="AO247" i="5"/>
  <c r="AS247" i="5"/>
  <c r="AQ186" i="5"/>
  <c r="AX123" i="5"/>
  <c r="AS185" i="5"/>
  <c r="AN248" i="5"/>
  <c r="AT185" i="5"/>
  <c r="AO185" i="5"/>
  <c r="AP247" i="5"/>
  <c r="AW124" i="5"/>
  <c r="BF124" i="5"/>
  <c r="AP185" i="5"/>
  <c r="AN186" i="5"/>
  <c r="BI124" i="5"/>
  <c r="AQ248" i="5"/>
  <c r="BP124" i="5"/>
  <c r="F184" i="5"/>
  <c r="F314" i="5" s="1"/>
  <c r="H184" i="5"/>
  <c r="H314" i="5" s="1"/>
  <c r="J313" i="5"/>
  <c r="H185" i="5"/>
  <c r="H315" i="5" s="1"/>
  <c r="D184" i="5"/>
  <c r="D314" i="5" s="1"/>
  <c r="B314" i="5"/>
  <c r="T122" i="5"/>
  <c r="AC123" i="5" s="1"/>
  <c r="T316" i="5"/>
  <c r="AC317" i="5" s="1"/>
  <c r="N121" i="5"/>
  <c r="W122" i="5" s="1"/>
  <c r="AF123" i="5" s="1"/>
  <c r="N315" i="5"/>
  <c r="W316" i="5" s="1"/>
  <c r="O121" i="5"/>
  <c r="X122" i="5" s="1"/>
  <c r="AG123" i="5" s="1"/>
  <c r="O315" i="5"/>
  <c r="X316" i="5" s="1"/>
  <c r="M122" i="5"/>
  <c r="V123" i="5" s="1"/>
  <c r="AE124" i="5" s="1"/>
  <c r="M316" i="5"/>
  <c r="V317" i="5" s="1"/>
  <c r="R121" i="5"/>
  <c r="AA122" i="5" s="1"/>
  <c r="AJ123" i="5" s="1"/>
  <c r="R315" i="5"/>
  <c r="AA316" i="5" s="1"/>
  <c r="P122" i="5"/>
  <c r="Y123" i="5" s="1"/>
  <c r="AH124" i="5" s="1"/>
  <c r="P316" i="5"/>
  <c r="Y317" i="5" s="1"/>
  <c r="S121" i="5"/>
  <c r="AB122" i="5" s="1"/>
  <c r="AK123" i="5" s="1"/>
  <c r="S315" i="5"/>
  <c r="AB316" i="5" s="1"/>
  <c r="Q121" i="5"/>
  <c r="Z122" i="5" s="1"/>
  <c r="Q315" i="5"/>
  <c r="Z316" i="5" s="1"/>
  <c r="E184" i="5"/>
  <c r="E314" i="5" s="1"/>
  <c r="I185" i="5"/>
  <c r="I315" i="5" s="1"/>
  <c r="F185" i="5"/>
  <c r="F315" i="5" s="1"/>
  <c r="B185" i="5"/>
  <c r="G184" i="5"/>
  <c r="G314" i="5" s="1"/>
  <c r="J248" i="5"/>
  <c r="E249" i="5"/>
  <c r="I249" i="5"/>
  <c r="G249" i="5"/>
  <c r="D249" i="5"/>
  <c r="F120" i="5"/>
  <c r="D120" i="5"/>
  <c r="I120" i="5"/>
  <c r="C249" i="5"/>
  <c r="H249" i="5"/>
  <c r="E120" i="5"/>
  <c r="G120" i="5"/>
  <c r="J119" i="5"/>
  <c r="H120" i="5"/>
  <c r="J183" i="5"/>
  <c r="C120" i="5"/>
  <c r="B249" i="5"/>
  <c r="B120" i="5"/>
  <c r="F249" i="5"/>
  <c r="BU122" i="5" l="1"/>
  <c r="AR317" i="5"/>
  <c r="BV124" i="5"/>
  <c r="BK317" i="5"/>
  <c r="BD318" i="5"/>
  <c r="BA317" i="5"/>
  <c r="BA318" i="5" s="1"/>
  <c r="BQ124" i="5"/>
  <c r="BL122" i="5"/>
  <c r="BC122" i="5"/>
  <c r="BC123" i="5" s="1"/>
  <c r="BC124" i="5" s="1"/>
  <c r="AX317" i="5"/>
  <c r="BH318" i="5"/>
  <c r="AO317" i="5"/>
  <c r="BB317" i="5"/>
  <c r="AN318" i="5"/>
  <c r="BK124" i="5"/>
  <c r="AI122" i="5"/>
  <c r="AR185" i="5" s="1"/>
  <c r="BD124" i="5"/>
  <c r="AU248" i="5"/>
  <c r="AL124" i="5"/>
  <c r="AU186" i="5"/>
  <c r="BT124" i="5"/>
  <c r="BA122" i="5"/>
  <c r="BJ122" i="5"/>
  <c r="AZ319" i="5"/>
  <c r="BI125" i="5"/>
  <c r="AR246" i="5"/>
  <c r="BH124" i="5"/>
  <c r="BL317" i="5"/>
  <c r="BC317" i="5"/>
  <c r="AW125" i="5"/>
  <c r="BI319" i="5"/>
  <c r="BM318" i="5"/>
  <c r="BM319" i="5" s="1"/>
  <c r="AX124" i="5"/>
  <c r="BM124" i="5"/>
  <c r="AJ317" i="5"/>
  <c r="AK317" i="5"/>
  <c r="AG317" i="5"/>
  <c r="AP318" i="5" s="1"/>
  <c r="BD319" i="5"/>
  <c r="AF317" i="5"/>
  <c r="AI317" i="5"/>
  <c r="AR318" i="5" s="1"/>
  <c r="AW318" i="5"/>
  <c r="BF318" i="5"/>
  <c r="AS317" i="5"/>
  <c r="AY318" i="5"/>
  <c r="AE318" i="5"/>
  <c r="AL318" i="5"/>
  <c r="AU319" i="5" s="1"/>
  <c r="AT317" i="5"/>
  <c r="AH318" i="5"/>
  <c r="AQ319" i="5" s="1"/>
  <c r="BR125" i="5"/>
  <c r="BF125" i="5"/>
  <c r="BO125" i="5"/>
  <c r="AP186" i="5"/>
  <c r="AP248" i="5"/>
  <c r="AN249" i="5"/>
  <c r="AO248" i="5"/>
  <c r="AQ249" i="5"/>
  <c r="AT248" i="5"/>
  <c r="AT186" i="5"/>
  <c r="AS186" i="5"/>
  <c r="AS248" i="5"/>
  <c r="AZ125" i="5"/>
  <c r="AY124" i="5"/>
  <c r="BG124" i="5"/>
  <c r="BB124" i="5"/>
  <c r="AO186" i="5"/>
  <c r="AQ187" i="5"/>
  <c r="AN187" i="5"/>
  <c r="D185" i="5"/>
  <c r="D315" i="5" s="1"/>
  <c r="C185" i="5"/>
  <c r="C315" i="5" s="1"/>
  <c r="C186" i="5"/>
  <c r="C316" i="5" s="1"/>
  <c r="B315" i="5"/>
  <c r="J314" i="5"/>
  <c r="N81" i="5" s="1"/>
  <c r="S122" i="5"/>
  <c r="AB123" i="5" s="1"/>
  <c r="AK124" i="5" s="1"/>
  <c r="S316" i="5"/>
  <c r="AB317" i="5" s="1"/>
  <c r="P123" i="5"/>
  <c r="Y124" i="5" s="1"/>
  <c r="AH125" i="5" s="1"/>
  <c r="P317" i="5"/>
  <c r="Y318" i="5" s="1"/>
  <c r="O122" i="5"/>
  <c r="X123" i="5" s="1"/>
  <c r="AG124" i="5" s="1"/>
  <c r="O316" i="5"/>
  <c r="X317" i="5" s="1"/>
  <c r="R122" i="5"/>
  <c r="AA123" i="5" s="1"/>
  <c r="AJ124" i="5" s="1"/>
  <c r="R316" i="5"/>
  <c r="AA317" i="5" s="1"/>
  <c r="D186" i="5"/>
  <c r="D316" i="5" s="1"/>
  <c r="M123" i="5"/>
  <c r="V124" i="5" s="1"/>
  <c r="AE125" i="5" s="1"/>
  <c r="M317" i="5"/>
  <c r="V318" i="5" s="1"/>
  <c r="Q122" i="5"/>
  <c r="Z123" i="5" s="1"/>
  <c r="Q316" i="5"/>
  <c r="Z317" i="5" s="1"/>
  <c r="N122" i="5"/>
  <c r="W123" i="5" s="1"/>
  <c r="AF124" i="5" s="1"/>
  <c r="N316" i="5"/>
  <c r="W317" i="5" s="1"/>
  <c r="T123" i="5"/>
  <c r="AC124" i="5" s="1"/>
  <c r="T317" i="5"/>
  <c r="AC318" i="5" s="1"/>
  <c r="I186" i="5"/>
  <c r="I316" i="5" s="1"/>
  <c r="E185" i="5"/>
  <c r="E315" i="5" s="1"/>
  <c r="F186" i="5"/>
  <c r="F316" i="5" s="1"/>
  <c r="G185" i="5"/>
  <c r="G315" i="5" s="1"/>
  <c r="B186" i="5"/>
  <c r="G250" i="5"/>
  <c r="J184" i="5"/>
  <c r="B121" i="5"/>
  <c r="H250" i="5"/>
  <c r="D250" i="5"/>
  <c r="J120" i="5"/>
  <c r="H121" i="5"/>
  <c r="E250" i="5"/>
  <c r="B250" i="5"/>
  <c r="C121" i="5"/>
  <c r="G121" i="5"/>
  <c r="D121" i="5"/>
  <c r="F250" i="5"/>
  <c r="E121" i="5"/>
  <c r="I121" i="5"/>
  <c r="J249" i="5"/>
  <c r="C250" i="5"/>
  <c r="F121" i="5"/>
  <c r="I250" i="5"/>
  <c r="BK318" i="5" l="1"/>
  <c r="AX318" i="5"/>
  <c r="BG318" i="5"/>
  <c r="BJ318" i="5"/>
  <c r="BJ319" i="5" s="1"/>
  <c r="BQ125" i="5"/>
  <c r="BL123" i="5"/>
  <c r="BL124" i="5" s="1"/>
  <c r="BL125" i="5" s="1"/>
  <c r="BU123" i="5"/>
  <c r="AO318" i="5"/>
  <c r="BI126" i="5"/>
  <c r="BR126" i="5"/>
  <c r="AN319" i="5"/>
  <c r="AW319" i="5"/>
  <c r="BD125" i="5"/>
  <c r="BM125" i="5"/>
  <c r="AR247" i="5"/>
  <c r="BT125" i="5"/>
  <c r="AU249" i="5"/>
  <c r="AL125" i="5"/>
  <c r="AI123" i="5"/>
  <c r="AR186" i="5" s="1"/>
  <c r="BA319" i="5"/>
  <c r="AU187" i="5"/>
  <c r="BG319" i="5"/>
  <c r="BL318" i="5"/>
  <c r="BI320" i="5"/>
  <c r="BH125" i="5"/>
  <c r="BJ123" i="5"/>
  <c r="BS123" i="5"/>
  <c r="BA123" i="5"/>
  <c r="AZ320" i="5"/>
  <c r="BC318" i="5"/>
  <c r="BF126" i="5"/>
  <c r="BB125" i="5"/>
  <c r="BG125" i="5"/>
  <c r="BF319" i="5"/>
  <c r="BV125" i="5"/>
  <c r="AY319" i="5"/>
  <c r="AS318" i="5"/>
  <c r="BB318" i="5"/>
  <c r="AJ318" i="5"/>
  <c r="AK318" i="5"/>
  <c r="AH319" i="5"/>
  <c r="AQ320" i="5" s="1"/>
  <c r="AI318" i="5"/>
  <c r="BD320" i="5"/>
  <c r="BM320" i="5"/>
  <c r="BH319" i="5"/>
  <c r="AT318" i="5"/>
  <c r="AF318" i="5"/>
  <c r="AL319" i="5"/>
  <c r="AU320" i="5" s="1"/>
  <c r="AG318" i="5"/>
  <c r="AP319" i="5" s="1"/>
  <c r="AE319" i="5"/>
  <c r="BO126" i="5"/>
  <c r="AO187" i="5"/>
  <c r="AO249" i="5"/>
  <c r="BP125" i="5"/>
  <c r="BK125" i="5"/>
  <c r="AT187" i="5"/>
  <c r="AQ250" i="5"/>
  <c r="AT249" i="5"/>
  <c r="AS187" i="5"/>
  <c r="AN250" i="5"/>
  <c r="AX125" i="5"/>
  <c r="AP187" i="5"/>
  <c r="AW126" i="5"/>
  <c r="BC125" i="5"/>
  <c r="AN188" i="5"/>
  <c r="AY125" i="5"/>
  <c r="AQ188" i="5"/>
  <c r="AZ126" i="5"/>
  <c r="AP249" i="5"/>
  <c r="AS249" i="5"/>
  <c r="H186" i="5"/>
  <c r="H316" i="5" s="1"/>
  <c r="B316" i="5"/>
  <c r="J315" i="5"/>
  <c r="Q123" i="5"/>
  <c r="Z124" i="5" s="1"/>
  <c r="Q317" i="5"/>
  <c r="Z318" i="5" s="1"/>
  <c r="O123" i="5"/>
  <c r="X124" i="5" s="1"/>
  <c r="AG125" i="5" s="1"/>
  <c r="O317" i="5"/>
  <c r="X318" i="5" s="1"/>
  <c r="N123" i="5"/>
  <c r="W124" i="5" s="1"/>
  <c r="AF125" i="5" s="1"/>
  <c r="N317" i="5"/>
  <c r="W318" i="5" s="1"/>
  <c r="S123" i="5"/>
  <c r="AB124" i="5" s="1"/>
  <c r="AK125" i="5" s="1"/>
  <c r="S317" i="5"/>
  <c r="AB318" i="5" s="1"/>
  <c r="M124" i="5"/>
  <c r="V125" i="5" s="1"/>
  <c r="AE126" i="5" s="1"/>
  <c r="M318" i="5"/>
  <c r="V319" i="5" s="1"/>
  <c r="T124" i="5"/>
  <c r="AC125" i="5" s="1"/>
  <c r="T318" i="5"/>
  <c r="AC319" i="5" s="1"/>
  <c r="R123" i="5"/>
  <c r="AA124" i="5" s="1"/>
  <c r="AJ125" i="5" s="1"/>
  <c r="R317" i="5"/>
  <c r="AA318" i="5" s="1"/>
  <c r="P124" i="5"/>
  <c r="Y125" i="5" s="1"/>
  <c r="AH126" i="5" s="1"/>
  <c r="P318" i="5"/>
  <c r="Y319" i="5" s="1"/>
  <c r="E186" i="5"/>
  <c r="E316" i="5" s="1"/>
  <c r="H187" i="5"/>
  <c r="H317" i="5" s="1"/>
  <c r="F187" i="5"/>
  <c r="F317" i="5" s="1"/>
  <c r="I187" i="5"/>
  <c r="I317" i="5" s="1"/>
  <c r="G186" i="5"/>
  <c r="G316" i="5" s="1"/>
  <c r="B187" i="5"/>
  <c r="J185" i="5"/>
  <c r="C251" i="5"/>
  <c r="I122" i="5"/>
  <c r="B251" i="5"/>
  <c r="J121" i="5"/>
  <c r="I251" i="5"/>
  <c r="G251" i="5"/>
  <c r="F122" i="5"/>
  <c r="E122" i="5"/>
  <c r="J250" i="5"/>
  <c r="D122" i="5"/>
  <c r="G122" i="5"/>
  <c r="F251" i="5"/>
  <c r="E251" i="5"/>
  <c r="H122" i="5"/>
  <c r="D251" i="5"/>
  <c r="C122" i="5"/>
  <c r="H251" i="5"/>
  <c r="B122" i="5"/>
  <c r="AX319" i="5" l="1"/>
  <c r="AO319" i="5"/>
  <c r="BI321" i="5"/>
  <c r="BQ126" i="5"/>
  <c r="AU188" i="5"/>
  <c r="BU124" i="5"/>
  <c r="BU125" i="5" s="1"/>
  <c r="BU126" i="5" s="1"/>
  <c r="BR127" i="5"/>
  <c r="BV126" i="5"/>
  <c r="BV127" i="5" s="1"/>
  <c r="AL126" i="5"/>
  <c r="BI127" i="5"/>
  <c r="BG320" i="5"/>
  <c r="AW320" i="5"/>
  <c r="BM126" i="5"/>
  <c r="BF320" i="5"/>
  <c r="AU250" i="5"/>
  <c r="BJ320" i="5"/>
  <c r="BD126" i="5"/>
  <c r="BA124" i="5"/>
  <c r="BH126" i="5"/>
  <c r="BO127" i="5"/>
  <c r="AR248" i="5"/>
  <c r="AI124" i="5"/>
  <c r="BL319" i="5"/>
  <c r="BS124" i="5"/>
  <c r="BK126" i="5"/>
  <c r="BC319" i="5"/>
  <c r="BL320" i="5" s="1"/>
  <c r="BJ124" i="5"/>
  <c r="BB126" i="5"/>
  <c r="AW127" i="5"/>
  <c r="BP126" i="5"/>
  <c r="BH320" i="5"/>
  <c r="BM321" i="5"/>
  <c r="BD321" i="5"/>
  <c r="BT126" i="5"/>
  <c r="AX126" i="5"/>
  <c r="AZ321" i="5"/>
  <c r="BI322" i="5" s="1"/>
  <c r="AI319" i="5"/>
  <c r="AK319" i="5"/>
  <c r="AS319" i="5"/>
  <c r="AR319" i="5"/>
  <c r="AJ319" i="5"/>
  <c r="AE320" i="5"/>
  <c r="AL320" i="5"/>
  <c r="AG319" i="5"/>
  <c r="AF319" i="5"/>
  <c r="AH320" i="5"/>
  <c r="AY320" i="5"/>
  <c r="BB319" i="5"/>
  <c r="BK319" i="5"/>
  <c r="AN320" i="5"/>
  <c r="AT319" i="5"/>
  <c r="BR128" i="5"/>
  <c r="AO250" i="5"/>
  <c r="AO188" i="5"/>
  <c r="AN189" i="5"/>
  <c r="AP188" i="5"/>
  <c r="BC126" i="5"/>
  <c r="BL126" i="5"/>
  <c r="BF127" i="5"/>
  <c r="AS250" i="5"/>
  <c r="AQ189" i="5"/>
  <c r="AN251" i="5"/>
  <c r="BM127" i="5"/>
  <c r="AP250" i="5"/>
  <c r="AT188" i="5"/>
  <c r="AS188" i="5"/>
  <c r="AQ251" i="5"/>
  <c r="AY126" i="5"/>
  <c r="AT250" i="5"/>
  <c r="AZ127" i="5"/>
  <c r="BG126" i="5"/>
  <c r="B317" i="5"/>
  <c r="J316" i="5"/>
  <c r="O124" i="5"/>
  <c r="X125" i="5" s="1"/>
  <c r="AG126" i="5" s="1"/>
  <c r="O318" i="5"/>
  <c r="X319" i="5" s="1"/>
  <c r="Q124" i="5"/>
  <c r="Z125" i="5" s="1"/>
  <c r="Q318" i="5"/>
  <c r="Z319" i="5" s="1"/>
  <c r="P125" i="5"/>
  <c r="Y126" i="5" s="1"/>
  <c r="AH127" i="5" s="1"/>
  <c r="P319" i="5"/>
  <c r="Y320" i="5" s="1"/>
  <c r="N124" i="5"/>
  <c r="W125" i="5" s="1"/>
  <c r="AF126" i="5" s="1"/>
  <c r="N318" i="5"/>
  <c r="W319" i="5" s="1"/>
  <c r="R124" i="5"/>
  <c r="AA125" i="5" s="1"/>
  <c r="AJ126" i="5" s="1"/>
  <c r="R318" i="5"/>
  <c r="AA319" i="5" s="1"/>
  <c r="M125" i="5"/>
  <c r="V126" i="5" s="1"/>
  <c r="AE127" i="5" s="1"/>
  <c r="M319" i="5"/>
  <c r="V320" i="5" s="1"/>
  <c r="S124" i="5"/>
  <c r="AB125" i="5" s="1"/>
  <c r="AK126" i="5" s="1"/>
  <c r="S318" i="5"/>
  <c r="AB319" i="5" s="1"/>
  <c r="D187" i="5"/>
  <c r="D317" i="5" s="1"/>
  <c r="T125" i="5"/>
  <c r="AC126" i="5" s="1"/>
  <c r="T319" i="5"/>
  <c r="AC320" i="5" s="1"/>
  <c r="C187" i="5"/>
  <c r="C317" i="5" s="1"/>
  <c r="F188" i="5"/>
  <c r="F318" i="5" s="1"/>
  <c r="H188" i="5"/>
  <c r="H318" i="5" s="1"/>
  <c r="E187" i="5"/>
  <c r="E317" i="5" s="1"/>
  <c r="I188" i="5"/>
  <c r="I318" i="5" s="1"/>
  <c r="B188" i="5"/>
  <c r="G187" i="5"/>
  <c r="G317" i="5" s="1"/>
  <c r="J122" i="5"/>
  <c r="J251" i="5"/>
  <c r="C123" i="5"/>
  <c r="H252" i="5"/>
  <c r="D123" i="5"/>
  <c r="H123" i="5"/>
  <c r="E123" i="5"/>
  <c r="B252" i="5"/>
  <c r="J186" i="5"/>
  <c r="C252" i="5"/>
  <c r="F123" i="5"/>
  <c r="I252" i="5"/>
  <c r="E252" i="5"/>
  <c r="I123" i="5"/>
  <c r="B123" i="5"/>
  <c r="D252" i="5"/>
  <c r="F252" i="5"/>
  <c r="G123" i="5"/>
  <c r="G252" i="5"/>
  <c r="BF321" i="5" l="1"/>
  <c r="AX320" i="5"/>
  <c r="AU189" i="5"/>
  <c r="BQ127" i="5"/>
  <c r="AL127" i="5"/>
  <c r="AU251" i="5"/>
  <c r="BD127" i="5"/>
  <c r="BD128" i="5" s="1"/>
  <c r="BA125" i="5"/>
  <c r="BT127" i="5"/>
  <c r="AR249" i="5"/>
  <c r="AR187" i="5"/>
  <c r="AI125" i="5"/>
  <c r="AI126" i="5" s="1"/>
  <c r="BK127" i="5"/>
  <c r="BT128" i="5" s="1"/>
  <c r="BC320" i="5"/>
  <c r="BL321" i="5" s="1"/>
  <c r="BJ125" i="5"/>
  <c r="BS125" i="5"/>
  <c r="BM322" i="5"/>
  <c r="AZ128" i="5"/>
  <c r="BK320" i="5"/>
  <c r="AX127" i="5"/>
  <c r="AL321" i="5"/>
  <c r="AG320" i="5"/>
  <c r="AK320" i="5"/>
  <c r="BG321" i="5"/>
  <c r="AH321" i="5"/>
  <c r="AU321" i="5"/>
  <c r="AE321" i="5"/>
  <c r="AI320" i="5"/>
  <c r="AT320" i="5"/>
  <c r="AQ321" i="5"/>
  <c r="AJ320" i="5"/>
  <c r="AP320" i="5"/>
  <c r="AN321" i="5"/>
  <c r="AW321" i="5"/>
  <c r="AF320" i="5"/>
  <c r="AO320" i="5"/>
  <c r="BH321" i="5"/>
  <c r="AS320" i="5"/>
  <c r="BB320" i="5"/>
  <c r="AR320" i="5"/>
  <c r="BA320" i="5"/>
  <c r="BC127" i="5"/>
  <c r="BI128" i="5"/>
  <c r="AQ190" i="5"/>
  <c r="AU252" i="5"/>
  <c r="AP251" i="5"/>
  <c r="BF128" i="5"/>
  <c r="BO128" i="5"/>
  <c r="AN190" i="5"/>
  <c r="AY127" i="5"/>
  <c r="AN252" i="5"/>
  <c r="BG127" i="5"/>
  <c r="BG128" i="5" s="1"/>
  <c r="BP127" i="5"/>
  <c r="BH127" i="5"/>
  <c r="AU190" i="5"/>
  <c r="AS251" i="5"/>
  <c r="AP189" i="5"/>
  <c r="AO251" i="5"/>
  <c r="AQ252" i="5"/>
  <c r="AW128" i="5"/>
  <c r="BL127" i="5"/>
  <c r="BU127" i="5"/>
  <c r="AT251" i="5"/>
  <c r="BB127" i="5"/>
  <c r="BV128" i="5"/>
  <c r="AO189" i="5"/>
  <c r="AS189" i="5"/>
  <c r="AT189" i="5"/>
  <c r="D188" i="5"/>
  <c r="D318" i="5" s="1"/>
  <c r="B318" i="5"/>
  <c r="J317" i="5"/>
  <c r="M126" i="5"/>
  <c r="V127" i="5" s="1"/>
  <c r="AE128" i="5" s="1"/>
  <c r="M320" i="5"/>
  <c r="V321" i="5" s="1"/>
  <c r="N125" i="5"/>
  <c r="W126" i="5" s="1"/>
  <c r="AF127" i="5" s="1"/>
  <c r="N319" i="5"/>
  <c r="W320" i="5" s="1"/>
  <c r="Q125" i="5"/>
  <c r="Z126" i="5" s="1"/>
  <c r="Q319" i="5"/>
  <c r="Z320" i="5" s="1"/>
  <c r="O125" i="5"/>
  <c r="X126" i="5" s="1"/>
  <c r="AG127" i="5" s="1"/>
  <c r="O319" i="5"/>
  <c r="X320" i="5" s="1"/>
  <c r="C188" i="5"/>
  <c r="C318" i="5" s="1"/>
  <c r="T126" i="5"/>
  <c r="AC127" i="5" s="1"/>
  <c r="AL128" i="5" s="1"/>
  <c r="T320" i="5"/>
  <c r="AC321" i="5" s="1"/>
  <c r="R125" i="5"/>
  <c r="AA126" i="5" s="1"/>
  <c r="AJ127" i="5" s="1"/>
  <c r="R319" i="5"/>
  <c r="AA320" i="5" s="1"/>
  <c r="P126" i="5"/>
  <c r="Y127" i="5" s="1"/>
  <c r="AH128" i="5" s="1"/>
  <c r="P320" i="5"/>
  <c r="Y321" i="5" s="1"/>
  <c r="S125" i="5"/>
  <c r="AB126" i="5" s="1"/>
  <c r="AK127" i="5" s="1"/>
  <c r="S319" i="5"/>
  <c r="AB320" i="5" s="1"/>
  <c r="F189" i="5"/>
  <c r="F319" i="5" s="1"/>
  <c r="E188" i="5"/>
  <c r="E318" i="5" s="1"/>
  <c r="I189" i="5"/>
  <c r="I319" i="5" s="1"/>
  <c r="H189" i="5"/>
  <c r="H319" i="5" s="1"/>
  <c r="G188" i="5"/>
  <c r="G318" i="5" s="1"/>
  <c r="B189" i="5"/>
  <c r="G124" i="5"/>
  <c r="J123" i="5"/>
  <c r="I253" i="5"/>
  <c r="F124" i="5"/>
  <c r="E253" i="5"/>
  <c r="G253" i="5"/>
  <c r="F253" i="5"/>
  <c r="B124" i="5"/>
  <c r="J252" i="5"/>
  <c r="C253" i="5"/>
  <c r="D124" i="5"/>
  <c r="J187" i="5"/>
  <c r="C124" i="5"/>
  <c r="D253" i="5"/>
  <c r="I124" i="5"/>
  <c r="B253" i="5"/>
  <c r="E124" i="5"/>
  <c r="H124" i="5"/>
  <c r="H253" i="5"/>
  <c r="BM128" i="5" l="1"/>
  <c r="BM129" i="5" s="1"/>
  <c r="BJ126" i="5"/>
  <c r="AR188" i="5"/>
  <c r="AR189" i="5" s="1"/>
  <c r="AI127" i="5"/>
  <c r="AR250" i="5"/>
  <c r="AR251" i="5" s="1"/>
  <c r="BA126" i="5"/>
  <c r="BS126" i="5"/>
  <c r="BS127" i="5" s="1"/>
  <c r="BI129" i="5"/>
  <c r="AP321" i="5"/>
  <c r="AS321" i="5"/>
  <c r="AN322" i="5"/>
  <c r="AT321" i="5"/>
  <c r="AQ322" i="5"/>
  <c r="BB321" i="5"/>
  <c r="BO129" i="5"/>
  <c r="AO321" i="5"/>
  <c r="BU128" i="5"/>
  <c r="BR129" i="5"/>
  <c r="BC128" i="5"/>
  <c r="BL128" i="5"/>
  <c r="AY128" i="5"/>
  <c r="AF321" i="5"/>
  <c r="BK321" i="5"/>
  <c r="AJ321" i="5"/>
  <c r="AH322" i="5"/>
  <c r="AQ323" i="5" s="1"/>
  <c r="AU322" i="5"/>
  <c r="BD322" i="5"/>
  <c r="AL322" i="5"/>
  <c r="AI321" i="5"/>
  <c r="AE322" i="5"/>
  <c r="AK321" i="5"/>
  <c r="AX321" i="5"/>
  <c r="AG321" i="5"/>
  <c r="BA321" i="5"/>
  <c r="BJ321" i="5"/>
  <c r="AW322" i="5"/>
  <c r="BF322" i="5"/>
  <c r="AZ322" i="5"/>
  <c r="AR321" i="5"/>
  <c r="AY321" i="5"/>
  <c r="BC321" i="5"/>
  <c r="BF129" i="5"/>
  <c r="AQ253" i="5"/>
  <c r="AO252" i="5"/>
  <c r="AX128" i="5"/>
  <c r="AN253" i="5"/>
  <c r="AP190" i="5"/>
  <c r="AZ129" i="5"/>
  <c r="AP252" i="5"/>
  <c r="AS190" i="5"/>
  <c r="AS252" i="5"/>
  <c r="AU253" i="5"/>
  <c r="AO190" i="5"/>
  <c r="AT252" i="5"/>
  <c r="AU191" i="5"/>
  <c r="BP128" i="5"/>
  <c r="BP129" i="5" s="1"/>
  <c r="AQ191" i="5"/>
  <c r="BD129" i="5"/>
  <c r="BM130" i="5" s="1"/>
  <c r="BB128" i="5"/>
  <c r="BK128" i="5"/>
  <c r="BH128" i="5"/>
  <c r="BQ128" i="5"/>
  <c r="AN191" i="5"/>
  <c r="AW129" i="5"/>
  <c r="AT190" i="5"/>
  <c r="BV129" i="5"/>
  <c r="BV130" i="5" s="1"/>
  <c r="D189" i="5"/>
  <c r="D319" i="5" s="1"/>
  <c r="C189" i="5"/>
  <c r="C319" i="5" s="1"/>
  <c r="J318" i="5"/>
  <c r="B319" i="5"/>
  <c r="N126" i="5"/>
  <c r="W127" i="5" s="1"/>
  <c r="AF128" i="5" s="1"/>
  <c r="N320" i="5"/>
  <c r="W321" i="5" s="1"/>
  <c r="S126" i="5"/>
  <c r="AB127" i="5" s="1"/>
  <c r="AK128" i="5" s="1"/>
  <c r="S320" i="5"/>
  <c r="AB321" i="5" s="1"/>
  <c r="Q126" i="5"/>
  <c r="Z127" i="5" s="1"/>
  <c r="Q320" i="5"/>
  <c r="Z321" i="5" s="1"/>
  <c r="P127" i="5"/>
  <c r="Y128" i="5" s="1"/>
  <c r="AH129" i="5" s="1"/>
  <c r="P321" i="5"/>
  <c r="Y322" i="5" s="1"/>
  <c r="M127" i="5"/>
  <c r="V128" i="5" s="1"/>
  <c r="AE129" i="5" s="1"/>
  <c r="M321" i="5"/>
  <c r="V322" i="5" s="1"/>
  <c r="R126" i="5"/>
  <c r="AA127" i="5" s="1"/>
  <c r="AJ128" i="5" s="1"/>
  <c r="R320" i="5"/>
  <c r="AA321" i="5" s="1"/>
  <c r="O126" i="5"/>
  <c r="X127" i="5" s="1"/>
  <c r="AG128" i="5" s="1"/>
  <c r="O320" i="5"/>
  <c r="X321" i="5" s="1"/>
  <c r="T127" i="5"/>
  <c r="AC128" i="5" s="1"/>
  <c r="AL129" i="5" s="1"/>
  <c r="T321" i="5"/>
  <c r="AC322" i="5" s="1"/>
  <c r="H190" i="5"/>
  <c r="H320" i="5" s="1"/>
  <c r="I190" i="5"/>
  <c r="I320" i="5" s="1"/>
  <c r="E189" i="5"/>
  <c r="E319" i="5" s="1"/>
  <c r="G189" i="5"/>
  <c r="G319" i="5" s="1"/>
  <c r="B190" i="5"/>
  <c r="J253" i="5"/>
  <c r="H82" i="5" s="1"/>
  <c r="H125" i="5"/>
  <c r="C125" i="5"/>
  <c r="J188" i="5"/>
  <c r="C82" i="5" s="1"/>
  <c r="C254" i="5"/>
  <c r="J124" i="5"/>
  <c r="F254" i="5"/>
  <c r="B254" i="5"/>
  <c r="D254" i="5"/>
  <c r="G254" i="5"/>
  <c r="E254" i="5"/>
  <c r="I254" i="5"/>
  <c r="H254" i="5"/>
  <c r="E125" i="5"/>
  <c r="I125" i="5"/>
  <c r="D125" i="5"/>
  <c r="B125" i="5"/>
  <c r="F125" i="5"/>
  <c r="G125" i="5"/>
  <c r="AI128" i="5" l="1"/>
  <c r="AR252" i="5"/>
  <c r="BC322" i="5"/>
  <c r="AT322" i="5"/>
  <c r="BC323" i="5" s="1"/>
  <c r="BH129" i="5"/>
  <c r="AY322" i="5"/>
  <c r="AR190" i="5"/>
  <c r="AR191" i="5" s="1"/>
  <c r="BA127" i="5"/>
  <c r="BA128" i="5" s="1"/>
  <c r="BA129" i="5" s="1"/>
  <c r="BJ127" i="5"/>
  <c r="BL129" i="5"/>
  <c r="BR130" i="5"/>
  <c r="BK322" i="5"/>
  <c r="BB322" i="5"/>
  <c r="BO130" i="5"/>
  <c r="AW323" i="5"/>
  <c r="BU129" i="5"/>
  <c r="AO322" i="5"/>
  <c r="AX322" i="5"/>
  <c r="AX129" i="5"/>
  <c r="AY129" i="5"/>
  <c r="BA322" i="5"/>
  <c r="BL322" i="5"/>
  <c r="BL323" i="5" s="1"/>
  <c r="BG129" i="5"/>
  <c r="BJ322" i="5"/>
  <c r="BH322" i="5"/>
  <c r="AE323" i="5"/>
  <c r="AN323" i="5"/>
  <c r="AG322" i="5"/>
  <c r="AK322" i="5"/>
  <c r="BG322" i="5"/>
  <c r="AJ322" i="5"/>
  <c r="BD323" i="5"/>
  <c r="BM323" i="5"/>
  <c r="AP322" i="5"/>
  <c r="AU323" i="5"/>
  <c r="AL323" i="5"/>
  <c r="AI322" i="5"/>
  <c r="AF322" i="5"/>
  <c r="AW130" i="5"/>
  <c r="AR322" i="5"/>
  <c r="AS322" i="5"/>
  <c r="AZ323" i="5"/>
  <c r="AZ324" i="5" s="1"/>
  <c r="BI323" i="5"/>
  <c r="AH323" i="5"/>
  <c r="AQ324" i="5" s="1"/>
  <c r="BQ129" i="5"/>
  <c r="BQ130" i="5" s="1"/>
  <c r="BF323" i="5"/>
  <c r="AU192" i="5"/>
  <c r="AO191" i="5"/>
  <c r="AS191" i="5"/>
  <c r="AQ192" i="5"/>
  <c r="AU254" i="5"/>
  <c r="AP253" i="5"/>
  <c r="AN254" i="5"/>
  <c r="AS253" i="5"/>
  <c r="AO253" i="5"/>
  <c r="AT253" i="5"/>
  <c r="AP191" i="5"/>
  <c r="AR253" i="5"/>
  <c r="BV131" i="5"/>
  <c r="BF130" i="5"/>
  <c r="AZ130" i="5"/>
  <c r="BI130" i="5"/>
  <c r="AQ254" i="5"/>
  <c r="BK129" i="5"/>
  <c r="BT129" i="5"/>
  <c r="BC129" i="5"/>
  <c r="AN192" i="5"/>
  <c r="BB129" i="5"/>
  <c r="AT191" i="5"/>
  <c r="BD130" i="5"/>
  <c r="D190" i="5"/>
  <c r="D320" i="5" s="1"/>
  <c r="C190" i="5"/>
  <c r="C320" i="5" s="1"/>
  <c r="F190" i="5"/>
  <c r="F320" i="5" s="1"/>
  <c r="J319" i="5"/>
  <c r="B320" i="5"/>
  <c r="T128" i="5"/>
  <c r="AC129" i="5" s="1"/>
  <c r="AL130" i="5" s="1"/>
  <c r="T322" i="5"/>
  <c r="AC323" i="5" s="1"/>
  <c r="S127" i="5"/>
  <c r="AB128" i="5" s="1"/>
  <c r="AK129" i="5" s="1"/>
  <c r="S321" i="5"/>
  <c r="AB322" i="5" s="1"/>
  <c r="N127" i="5"/>
  <c r="W128" i="5" s="1"/>
  <c r="AF129" i="5" s="1"/>
  <c r="N321" i="5"/>
  <c r="W322" i="5" s="1"/>
  <c r="O127" i="5"/>
  <c r="X128" i="5" s="1"/>
  <c r="AG129" i="5" s="1"/>
  <c r="O321" i="5"/>
  <c r="X322" i="5" s="1"/>
  <c r="R127" i="5"/>
  <c r="AA128" i="5" s="1"/>
  <c r="AJ129" i="5" s="1"/>
  <c r="R321" i="5"/>
  <c r="AA322" i="5" s="1"/>
  <c r="M128" i="5"/>
  <c r="V129" i="5" s="1"/>
  <c r="AE130" i="5" s="1"/>
  <c r="M322" i="5"/>
  <c r="V323" i="5" s="1"/>
  <c r="P128" i="5"/>
  <c r="Y129" i="5" s="1"/>
  <c r="AH130" i="5" s="1"/>
  <c r="P322" i="5"/>
  <c r="Y323" i="5" s="1"/>
  <c r="Q127" i="5"/>
  <c r="Z128" i="5" s="1"/>
  <c r="AI129" i="5" s="1"/>
  <c r="Q321" i="5"/>
  <c r="Z322" i="5" s="1"/>
  <c r="C88" i="5"/>
  <c r="C94" i="5"/>
  <c r="E190" i="5"/>
  <c r="E320" i="5" s="1"/>
  <c r="I191" i="5"/>
  <c r="I321" i="5" s="1"/>
  <c r="G190" i="5"/>
  <c r="G320" i="5" s="1"/>
  <c r="B191" i="5"/>
  <c r="J254" i="5"/>
  <c r="G126" i="5"/>
  <c r="J125" i="5"/>
  <c r="D126" i="5"/>
  <c r="E126" i="5"/>
  <c r="H255" i="5"/>
  <c r="J189" i="5"/>
  <c r="H126" i="5"/>
  <c r="E255" i="5"/>
  <c r="D255" i="5"/>
  <c r="C255" i="5"/>
  <c r="C126" i="5"/>
  <c r="I255" i="5"/>
  <c r="G255" i="5"/>
  <c r="B255" i="5"/>
  <c r="F255" i="5"/>
  <c r="F126" i="5"/>
  <c r="B126" i="5"/>
  <c r="I126" i="5"/>
  <c r="AT323" i="5" l="1"/>
  <c r="BH130" i="5"/>
  <c r="AO323" i="5"/>
  <c r="BH323" i="5"/>
  <c r="BL130" i="5"/>
  <c r="BU130" i="5"/>
  <c r="BJ128" i="5"/>
  <c r="BJ129" i="5" s="1"/>
  <c r="BJ130" i="5" s="1"/>
  <c r="BS128" i="5"/>
  <c r="BK323" i="5"/>
  <c r="BA323" i="5"/>
  <c r="BA130" i="5"/>
  <c r="BJ131" i="5" s="1"/>
  <c r="BF324" i="5"/>
  <c r="AP323" i="5"/>
  <c r="BG323" i="5"/>
  <c r="AX323" i="5"/>
  <c r="BJ323" i="5"/>
  <c r="BG130" i="5"/>
  <c r="AY130" i="5"/>
  <c r="BH131" i="5" s="1"/>
  <c r="AY323" i="5"/>
  <c r="AN324" i="5"/>
  <c r="BM324" i="5"/>
  <c r="BI324" i="5"/>
  <c r="BI325" i="5" s="1"/>
  <c r="BP130" i="5"/>
  <c r="BT130" i="5"/>
  <c r="BC324" i="5"/>
  <c r="AL324" i="5"/>
  <c r="BD324" i="5"/>
  <c r="AU324" i="5"/>
  <c r="AK323" i="5"/>
  <c r="AJ323" i="5"/>
  <c r="AE324" i="5"/>
  <c r="AZ325" i="5"/>
  <c r="AS323" i="5"/>
  <c r="BB323" i="5"/>
  <c r="AI323" i="5"/>
  <c r="AG323" i="5"/>
  <c r="AW324" i="5"/>
  <c r="AH324" i="5"/>
  <c r="AQ325" i="5" s="1"/>
  <c r="AR323" i="5"/>
  <c r="BD131" i="5"/>
  <c r="BL324" i="5"/>
  <c r="AF323" i="5"/>
  <c r="AO324" i="5" s="1"/>
  <c r="AZ131" i="5"/>
  <c r="BI131" i="5"/>
  <c r="BR131" i="5"/>
  <c r="BF131" i="5"/>
  <c r="BO131" i="5"/>
  <c r="AR192" i="5"/>
  <c r="AR254" i="5"/>
  <c r="BA131" i="5" s="1"/>
  <c r="AS254" i="5"/>
  <c r="AQ193" i="5"/>
  <c r="AN255" i="5"/>
  <c r="AW131" i="5"/>
  <c r="AO192" i="5"/>
  <c r="BM131" i="5"/>
  <c r="AP192" i="5"/>
  <c r="BQ131" i="5"/>
  <c r="AO254" i="5"/>
  <c r="AX130" i="5"/>
  <c r="AU255" i="5"/>
  <c r="AU193" i="5"/>
  <c r="BC130" i="5"/>
  <c r="BK130" i="5"/>
  <c r="AT254" i="5"/>
  <c r="AP254" i="5"/>
  <c r="AT192" i="5"/>
  <c r="BB130" i="5"/>
  <c r="AQ255" i="5"/>
  <c r="AS192" i="5"/>
  <c r="AN193" i="5"/>
  <c r="C191" i="5"/>
  <c r="C321" i="5" s="1"/>
  <c r="D191" i="5"/>
  <c r="D321" i="5" s="1"/>
  <c r="F191" i="5"/>
  <c r="F321" i="5" s="1"/>
  <c r="B321" i="5"/>
  <c r="J320" i="5"/>
  <c r="D192" i="5"/>
  <c r="D322" i="5" s="1"/>
  <c r="S128" i="5"/>
  <c r="AB129" i="5" s="1"/>
  <c r="AK130" i="5" s="1"/>
  <c r="S322" i="5"/>
  <c r="AB323" i="5" s="1"/>
  <c r="T129" i="5"/>
  <c r="AC130" i="5" s="1"/>
  <c r="AL131" i="5" s="1"/>
  <c r="T323" i="5"/>
  <c r="AC324" i="5" s="1"/>
  <c r="R128" i="5"/>
  <c r="AA129" i="5" s="1"/>
  <c r="AJ130" i="5" s="1"/>
  <c r="R322" i="5"/>
  <c r="AA323" i="5" s="1"/>
  <c r="O128" i="5"/>
  <c r="X129" i="5" s="1"/>
  <c r="AG130" i="5" s="1"/>
  <c r="O322" i="5"/>
  <c r="X323" i="5" s="1"/>
  <c r="Q128" i="5"/>
  <c r="Z129" i="5" s="1"/>
  <c r="AI130" i="5" s="1"/>
  <c r="Q322" i="5"/>
  <c r="Z323" i="5" s="1"/>
  <c r="N128" i="5"/>
  <c r="W129" i="5" s="1"/>
  <c r="AF130" i="5" s="1"/>
  <c r="N322" i="5"/>
  <c r="W323" i="5" s="1"/>
  <c r="F192" i="5"/>
  <c r="F322" i="5" s="1"/>
  <c r="H191" i="5"/>
  <c r="H321" i="5" s="1"/>
  <c r="P129" i="5"/>
  <c r="Y130" i="5" s="1"/>
  <c r="AH131" i="5" s="1"/>
  <c r="P323" i="5"/>
  <c r="Y324" i="5" s="1"/>
  <c r="M129" i="5"/>
  <c r="V130" i="5" s="1"/>
  <c r="AE131" i="5" s="1"/>
  <c r="M323" i="5"/>
  <c r="V324" i="5" s="1"/>
  <c r="E191" i="5"/>
  <c r="E321" i="5" s="1"/>
  <c r="I192" i="5"/>
  <c r="I322" i="5" s="1"/>
  <c r="G191" i="5"/>
  <c r="G321" i="5" s="1"/>
  <c r="B192" i="5"/>
  <c r="G256" i="5"/>
  <c r="J190" i="5"/>
  <c r="C127" i="5"/>
  <c r="D127" i="5"/>
  <c r="G127" i="5"/>
  <c r="F127" i="5"/>
  <c r="I127" i="5"/>
  <c r="J126" i="5"/>
  <c r="F256" i="5"/>
  <c r="J255" i="5"/>
  <c r="D256" i="5"/>
  <c r="E256" i="5"/>
  <c r="H256" i="5"/>
  <c r="I256" i="5"/>
  <c r="B256" i="5"/>
  <c r="B127" i="5"/>
  <c r="C256" i="5"/>
  <c r="H127" i="5"/>
  <c r="E127" i="5"/>
  <c r="BL131" i="5" l="1"/>
  <c r="AY131" i="5"/>
  <c r="BU131" i="5"/>
  <c r="BT131" i="5"/>
  <c r="BA324" i="5"/>
  <c r="BJ324" i="5"/>
  <c r="BS129" i="5"/>
  <c r="BS130" i="5" s="1"/>
  <c r="BS131" i="5" s="1"/>
  <c r="BS132" i="5" s="1"/>
  <c r="AW325" i="5"/>
  <c r="AY324" i="5"/>
  <c r="BG324" i="5"/>
  <c r="AS324" i="5"/>
  <c r="AX324" i="5"/>
  <c r="BH324" i="5"/>
  <c r="BH325" i="5" s="1"/>
  <c r="AN325" i="5"/>
  <c r="BM325" i="5"/>
  <c r="BP131" i="5"/>
  <c r="AU325" i="5"/>
  <c r="BR132" i="5"/>
  <c r="BI132" i="5"/>
  <c r="BO132" i="5"/>
  <c r="AW132" i="5"/>
  <c r="BD132" i="5"/>
  <c r="BM132" i="5"/>
  <c r="BF325" i="5"/>
  <c r="BQ132" i="5"/>
  <c r="AG324" i="5"/>
  <c r="BB324" i="5"/>
  <c r="BK324" i="5"/>
  <c r="AE325" i="5"/>
  <c r="AI324" i="5"/>
  <c r="AJ324" i="5"/>
  <c r="BL325" i="5"/>
  <c r="AK324" i="5"/>
  <c r="AT324" i="5"/>
  <c r="AZ326" i="5"/>
  <c r="AP324" i="5"/>
  <c r="AZ132" i="5"/>
  <c r="AR324" i="5"/>
  <c r="AL325" i="5"/>
  <c r="AF324" i="5"/>
  <c r="AO325" i="5" s="1"/>
  <c r="AH325" i="5"/>
  <c r="BI326" i="5"/>
  <c r="BD325" i="5"/>
  <c r="AO255" i="5"/>
  <c r="AO193" i="5"/>
  <c r="AP193" i="5"/>
  <c r="AQ194" i="5"/>
  <c r="AT193" i="5"/>
  <c r="AS255" i="5"/>
  <c r="AP255" i="5"/>
  <c r="AR255" i="5"/>
  <c r="AN194" i="5"/>
  <c r="AT255" i="5"/>
  <c r="BJ132" i="5"/>
  <c r="BK131" i="5"/>
  <c r="BU132" i="5"/>
  <c r="AN256" i="5"/>
  <c r="BH132" i="5"/>
  <c r="AS193" i="5"/>
  <c r="BV132" i="5"/>
  <c r="BC131" i="5"/>
  <c r="BL132" i="5" s="1"/>
  <c r="AR193" i="5"/>
  <c r="BB131" i="5"/>
  <c r="AU194" i="5"/>
  <c r="AX131" i="5"/>
  <c r="BG131" i="5"/>
  <c r="BF132" i="5"/>
  <c r="AQ256" i="5"/>
  <c r="AU256" i="5"/>
  <c r="B322" i="5"/>
  <c r="J321" i="5"/>
  <c r="N82" i="5" s="1"/>
  <c r="H192" i="5"/>
  <c r="H322" i="5" s="1"/>
  <c r="R129" i="5"/>
  <c r="AA130" i="5" s="1"/>
  <c r="AJ131" i="5" s="1"/>
  <c r="R323" i="5"/>
  <c r="AA324" i="5" s="1"/>
  <c r="C192" i="5"/>
  <c r="C322" i="5" s="1"/>
  <c r="O129" i="5"/>
  <c r="X130" i="5" s="1"/>
  <c r="AG131" i="5" s="1"/>
  <c r="O323" i="5"/>
  <c r="X324" i="5" s="1"/>
  <c r="P130" i="5"/>
  <c r="Y131" i="5" s="1"/>
  <c r="AH132" i="5" s="1"/>
  <c r="P324" i="5"/>
  <c r="Y325" i="5" s="1"/>
  <c r="T130" i="5"/>
  <c r="AC131" i="5" s="1"/>
  <c r="AL132" i="5" s="1"/>
  <c r="T324" i="5"/>
  <c r="AC325" i="5" s="1"/>
  <c r="N129" i="5"/>
  <c r="W130" i="5" s="1"/>
  <c r="AF131" i="5" s="1"/>
  <c r="N323" i="5"/>
  <c r="W324" i="5" s="1"/>
  <c r="M130" i="5"/>
  <c r="V131" i="5" s="1"/>
  <c r="AE132" i="5" s="1"/>
  <c r="M324" i="5"/>
  <c r="V325" i="5" s="1"/>
  <c r="Q129" i="5"/>
  <c r="Z130" i="5" s="1"/>
  <c r="AI131" i="5" s="1"/>
  <c r="Q323" i="5"/>
  <c r="Z324" i="5" s="1"/>
  <c r="S129" i="5"/>
  <c r="AB130" i="5" s="1"/>
  <c r="AK131" i="5" s="1"/>
  <c r="S323" i="5"/>
  <c r="AB324" i="5" s="1"/>
  <c r="D193" i="5"/>
  <c r="D323" i="5" s="1"/>
  <c r="I193" i="5"/>
  <c r="I323" i="5" s="1"/>
  <c r="E192" i="5"/>
  <c r="E322" i="5" s="1"/>
  <c r="B193" i="5"/>
  <c r="G192" i="5"/>
  <c r="G322" i="5" s="1"/>
  <c r="J256" i="5"/>
  <c r="E128" i="5"/>
  <c r="H128" i="5"/>
  <c r="I128" i="5"/>
  <c r="G257" i="5"/>
  <c r="C257" i="5"/>
  <c r="H257" i="5"/>
  <c r="I257" i="5"/>
  <c r="C128" i="5"/>
  <c r="B257" i="5"/>
  <c r="J127" i="5"/>
  <c r="D257" i="5"/>
  <c r="G128" i="5"/>
  <c r="B128" i="5"/>
  <c r="J191" i="5"/>
  <c r="E257" i="5"/>
  <c r="F257" i="5"/>
  <c r="F128" i="5"/>
  <c r="D128" i="5"/>
  <c r="BJ325" i="5" l="1"/>
  <c r="BA325" i="5"/>
  <c r="BM133" i="5"/>
  <c r="BV133" i="5"/>
  <c r="BF326" i="5"/>
  <c r="AW326" i="5"/>
  <c r="BI133" i="5"/>
  <c r="BQ133" i="5"/>
  <c r="BG325" i="5"/>
  <c r="AX325" i="5"/>
  <c r="AX326" i="5" s="1"/>
  <c r="BD133" i="5"/>
  <c r="BM134" i="5" s="1"/>
  <c r="AN326" i="5"/>
  <c r="AW327" i="5" s="1"/>
  <c r="AS325" i="5"/>
  <c r="BB325" i="5"/>
  <c r="BK325" i="5"/>
  <c r="AW133" i="5"/>
  <c r="BD326" i="5"/>
  <c r="BF133" i="5"/>
  <c r="AT325" i="5"/>
  <c r="BR133" i="5"/>
  <c r="BM326" i="5"/>
  <c r="AX132" i="5"/>
  <c r="BC325" i="5"/>
  <c r="AP325" i="5"/>
  <c r="AY325" i="5"/>
  <c r="AK325" i="5"/>
  <c r="AE326" i="5"/>
  <c r="AI325" i="5"/>
  <c r="AJ325" i="5"/>
  <c r="AH326" i="5"/>
  <c r="AG325" i="5"/>
  <c r="AF325" i="5"/>
  <c r="AZ133" i="5"/>
  <c r="BI134" i="5" s="1"/>
  <c r="AL326" i="5"/>
  <c r="AQ326" i="5"/>
  <c r="BI327" i="5"/>
  <c r="AU326" i="5"/>
  <c r="BJ326" i="5"/>
  <c r="AR325" i="5"/>
  <c r="AT256" i="5"/>
  <c r="AT194" i="5"/>
  <c r="BO133" i="5"/>
  <c r="BK132" i="5"/>
  <c r="AP256" i="5"/>
  <c r="AS256" i="5"/>
  <c r="BT132" i="5"/>
  <c r="BC132" i="5"/>
  <c r="BL133" i="5" s="1"/>
  <c r="AQ195" i="5"/>
  <c r="BG132" i="5"/>
  <c r="BG133" i="5" s="1"/>
  <c r="BP132" i="5"/>
  <c r="AO256" i="5"/>
  <c r="AR256" i="5"/>
  <c r="AU257" i="5"/>
  <c r="BB132" i="5"/>
  <c r="AS194" i="5"/>
  <c r="AY132" i="5"/>
  <c r="BH133" i="5" s="1"/>
  <c r="BA132" i="5"/>
  <c r="BJ133" i="5" s="1"/>
  <c r="AP194" i="5"/>
  <c r="AR194" i="5"/>
  <c r="BS133" i="5"/>
  <c r="AQ257" i="5"/>
  <c r="AO194" i="5"/>
  <c r="AN257" i="5"/>
  <c r="AN195" i="5"/>
  <c r="AU195" i="5"/>
  <c r="BU133" i="5"/>
  <c r="H193" i="5"/>
  <c r="H323" i="5" s="1"/>
  <c r="J322" i="5"/>
  <c r="B323" i="5"/>
  <c r="M131" i="5"/>
  <c r="V132" i="5" s="1"/>
  <c r="AE133" i="5" s="1"/>
  <c r="M325" i="5"/>
  <c r="V326" i="5" s="1"/>
  <c r="N130" i="5"/>
  <c r="W131" i="5" s="1"/>
  <c r="AF132" i="5" s="1"/>
  <c r="N324" i="5"/>
  <c r="W325" i="5" s="1"/>
  <c r="T131" i="5"/>
  <c r="AC132" i="5" s="1"/>
  <c r="AL133" i="5" s="1"/>
  <c r="T325" i="5"/>
  <c r="AC326" i="5" s="1"/>
  <c r="P131" i="5"/>
  <c r="Y132" i="5" s="1"/>
  <c r="AH133" i="5" s="1"/>
  <c r="P325" i="5"/>
  <c r="Y326" i="5" s="1"/>
  <c r="F193" i="5"/>
  <c r="F323" i="5" s="1"/>
  <c r="R130" i="5"/>
  <c r="AA131" i="5" s="1"/>
  <c r="AJ132" i="5" s="1"/>
  <c r="R324" i="5"/>
  <c r="AA325" i="5" s="1"/>
  <c r="S130" i="5"/>
  <c r="AB131" i="5" s="1"/>
  <c r="AK132" i="5" s="1"/>
  <c r="S324" i="5"/>
  <c r="AB325" i="5" s="1"/>
  <c r="C193" i="5"/>
  <c r="C323" i="5" s="1"/>
  <c r="O130" i="5"/>
  <c r="X131" i="5" s="1"/>
  <c r="AG132" i="5" s="1"/>
  <c r="O324" i="5"/>
  <c r="X325" i="5" s="1"/>
  <c r="Q130" i="5"/>
  <c r="Z131" i="5" s="1"/>
  <c r="AI132" i="5" s="1"/>
  <c r="Q324" i="5"/>
  <c r="Z325" i="5" s="1"/>
  <c r="E193" i="5"/>
  <c r="E323" i="5" s="1"/>
  <c r="I194" i="5"/>
  <c r="I324" i="5" s="1"/>
  <c r="D194" i="5"/>
  <c r="D324" i="5" s="1"/>
  <c r="G193" i="5"/>
  <c r="G323" i="5" s="1"/>
  <c r="B194" i="5"/>
  <c r="G258" i="5"/>
  <c r="B129" i="5"/>
  <c r="D258" i="5"/>
  <c r="J192" i="5"/>
  <c r="J257" i="5"/>
  <c r="H129" i="5"/>
  <c r="E129" i="5"/>
  <c r="F129" i="5"/>
  <c r="J128" i="5"/>
  <c r="C129" i="5"/>
  <c r="C258" i="5"/>
  <c r="I129" i="5"/>
  <c r="I258" i="5"/>
  <c r="B258" i="5"/>
  <c r="F258" i="5"/>
  <c r="D129" i="5"/>
  <c r="E258" i="5"/>
  <c r="G129" i="5"/>
  <c r="H258" i="5"/>
  <c r="BV134" i="5" l="1"/>
  <c r="BF327" i="5"/>
  <c r="BR134" i="5"/>
  <c r="BG326" i="5"/>
  <c r="BG327" i="5" s="1"/>
  <c r="BK326" i="5"/>
  <c r="BB133" i="5"/>
  <c r="BB326" i="5"/>
  <c r="BD327" i="5"/>
  <c r="AN327" i="5"/>
  <c r="AW328" i="5" s="1"/>
  <c r="AW134" i="5"/>
  <c r="AX133" i="5"/>
  <c r="BG134" i="5" s="1"/>
  <c r="AT326" i="5"/>
  <c r="BC326" i="5"/>
  <c r="BF134" i="5"/>
  <c r="BM327" i="5"/>
  <c r="BF328" i="5"/>
  <c r="BO134" i="5"/>
  <c r="AQ327" i="5"/>
  <c r="BP133" i="5"/>
  <c r="BP134" i="5" s="1"/>
  <c r="BR135" i="5"/>
  <c r="BC133" i="5"/>
  <c r="BL134" i="5" s="1"/>
  <c r="BT133" i="5"/>
  <c r="AF326" i="5"/>
  <c r="AL327" i="5"/>
  <c r="AJ326" i="5"/>
  <c r="AS326" i="5"/>
  <c r="AO326" i="5"/>
  <c r="AG326" i="5"/>
  <c r="AK326" i="5"/>
  <c r="AE327" i="5"/>
  <c r="AR326" i="5"/>
  <c r="BA326" i="5"/>
  <c r="BL326" i="5"/>
  <c r="AU327" i="5"/>
  <c r="AI326" i="5"/>
  <c r="AP326" i="5"/>
  <c r="AH327" i="5"/>
  <c r="AY326" i="5"/>
  <c r="BH326" i="5"/>
  <c r="AZ327" i="5"/>
  <c r="AT195" i="5"/>
  <c r="AT257" i="5"/>
  <c r="AS195" i="5"/>
  <c r="AQ196" i="5"/>
  <c r="AU258" i="5"/>
  <c r="AN258" i="5"/>
  <c r="AR195" i="5"/>
  <c r="AR257" i="5"/>
  <c r="BU134" i="5"/>
  <c r="AQ258" i="5"/>
  <c r="AP195" i="5"/>
  <c r="AZ134" i="5"/>
  <c r="BK133" i="5"/>
  <c r="AP257" i="5"/>
  <c r="BD134" i="5"/>
  <c r="BM135" i="5" s="1"/>
  <c r="BA133" i="5"/>
  <c r="BJ134" i="5" s="1"/>
  <c r="AO257" i="5"/>
  <c r="AS257" i="5"/>
  <c r="BB134" i="5" s="1"/>
  <c r="AU196" i="5"/>
  <c r="AN196" i="5"/>
  <c r="BV135" i="5"/>
  <c r="AY133" i="5"/>
  <c r="AO195" i="5"/>
  <c r="BS134" i="5"/>
  <c r="BQ134" i="5"/>
  <c r="H194" i="5"/>
  <c r="H324" i="5" s="1"/>
  <c r="F194" i="5"/>
  <c r="F324" i="5" s="1"/>
  <c r="B324" i="5"/>
  <c r="J323" i="5"/>
  <c r="C194" i="5"/>
  <c r="C324" i="5" s="1"/>
  <c r="S131" i="5"/>
  <c r="AB132" i="5" s="1"/>
  <c r="AK133" i="5" s="1"/>
  <c r="S325" i="5"/>
  <c r="AB326" i="5" s="1"/>
  <c r="R131" i="5"/>
  <c r="AA132" i="5" s="1"/>
  <c r="AJ133" i="5" s="1"/>
  <c r="R325" i="5"/>
  <c r="AA326" i="5" s="1"/>
  <c r="M132" i="5"/>
  <c r="V133" i="5" s="1"/>
  <c r="AE134" i="5" s="1"/>
  <c r="M326" i="5"/>
  <c r="V327" i="5" s="1"/>
  <c r="N131" i="5"/>
  <c r="W132" i="5" s="1"/>
  <c r="AF133" i="5" s="1"/>
  <c r="N325" i="5"/>
  <c r="W326" i="5" s="1"/>
  <c r="P132" i="5"/>
  <c r="Y133" i="5" s="1"/>
  <c r="AH134" i="5" s="1"/>
  <c r="P326" i="5"/>
  <c r="Y327" i="5" s="1"/>
  <c r="O131" i="5"/>
  <c r="X132" i="5" s="1"/>
  <c r="AG133" i="5" s="1"/>
  <c r="O325" i="5"/>
  <c r="X326" i="5" s="1"/>
  <c r="T132" i="5"/>
  <c r="AC133" i="5" s="1"/>
  <c r="AL134" i="5" s="1"/>
  <c r="T326" i="5"/>
  <c r="AC327" i="5" s="1"/>
  <c r="Q131" i="5"/>
  <c r="Z132" i="5" s="1"/>
  <c r="AI133" i="5" s="1"/>
  <c r="Q325" i="5"/>
  <c r="Z326" i="5" s="1"/>
  <c r="I195" i="5"/>
  <c r="I325" i="5" s="1"/>
  <c r="E194" i="5"/>
  <c r="E324" i="5" s="1"/>
  <c r="B195" i="5"/>
  <c r="G194" i="5"/>
  <c r="G324" i="5" s="1"/>
  <c r="H259" i="5"/>
  <c r="F259" i="5"/>
  <c r="C130" i="5"/>
  <c r="F130" i="5"/>
  <c r="E130" i="5"/>
  <c r="J129" i="5"/>
  <c r="J258" i="5"/>
  <c r="G130" i="5"/>
  <c r="E259" i="5"/>
  <c r="D130" i="5"/>
  <c r="I130" i="5"/>
  <c r="J193" i="5"/>
  <c r="I259" i="5"/>
  <c r="C259" i="5"/>
  <c r="H130" i="5"/>
  <c r="B259" i="5"/>
  <c r="G259" i="5"/>
  <c r="D259" i="5"/>
  <c r="B130" i="5"/>
  <c r="AT327" i="5" l="1"/>
  <c r="AU328" i="5"/>
  <c r="BF135" i="5"/>
  <c r="BK134" i="5"/>
  <c r="BK327" i="5"/>
  <c r="BO135" i="5"/>
  <c r="BC327" i="5"/>
  <c r="BC328" i="5" s="1"/>
  <c r="BF329" i="5"/>
  <c r="BL327" i="5"/>
  <c r="BM328" i="5"/>
  <c r="AW135" i="5"/>
  <c r="BF136" i="5" s="1"/>
  <c r="AQ328" i="5"/>
  <c r="AZ328" i="5"/>
  <c r="BP135" i="5"/>
  <c r="AY327" i="5"/>
  <c r="BC134" i="5"/>
  <c r="BL135" i="5" s="1"/>
  <c r="AS327" i="5"/>
  <c r="BA327" i="5"/>
  <c r="BH327" i="5"/>
  <c r="AZ135" i="5"/>
  <c r="BU135" i="5"/>
  <c r="AG327" i="5"/>
  <c r="AE328" i="5"/>
  <c r="AF327" i="5"/>
  <c r="AR327" i="5"/>
  <c r="BD328" i="5"/>
  <c r="BD329" i="5" s="1"/>
  <c r="BJ327" i="5"/>
  <c r="AN328" i="5"/>
  <c r="AJ327" i="5"/>
  <c r="AO327" i="5"/>
  <c r="AX327" i="5"/>
  <c r="BB327" i="5"/>
  <c r="AY134" i="5"/>
  <c r="AH328" i="5"/>
  <c r="AL328" i="5"/>
  <c r="AU329" i="5" s="1"/>
  <c r="BI328" i="5"/>
  <c r="AI327" i="5"/>
  <c r="AK327" i="5"/>
  <c r="AT328" i="5" s="1"/>
  <c r="AP327" i="5"/>
  <c r="AP196" i="5"/>
  <c r="BT134" i="5"/>
  <c r="BH134" i="5"/>
  <c r="BI135" i="5"/>
  <c r="AO196" i="5"/>
  <c r="AO258" i="5"/>
  <c r="AR258" i="5"/>
  <c r="AQ197" i="5"/>
  <c r="BV136" i="5"/>
  <c r="AX134" i="5"/>
  <c r="BS135" i="5"/>
  <c r="BA134" i="5"/>
  <c r="AT258" i="5"/>
  <c r="AQ259" i="5"/>
  <c r="AN259" i="5"/>
  <c r="AU197" i="5"/>
  <c r="BD135" i="5"/>
  <c r="BM136" i="5" s="1"/>
  <c r="AT196" i="5"/>
  <c r="AN197" i="5"/>
  <c r="AP258" i="5"/>
  <c r="AR196" i="5"/>
  <c r="AU259" i="5"/>
  <c r="AS196" i="5"/>
  <c r="AS258" i="5"/>
  <c r="BK135" i="5"/>
  <c r="F195" i="5"/>
  <c r="F325" i="5" s="1"/>
  <c r="H196" i="5"/>
  <c r="H326" i="5" s="1"/>
  <c r="H195" i="5"/>
  <c r="H325" i="5" s="1"/>
  <c r="C196" i="5"/>
  <c r="C326" i="5" s="1"/>
  <c r="C195" i="5"/>
  <c r="C325" i="5" s="1"/>
  <c r="J324" i="5"/>
  <c r="B325" i="5"/>
  <c r="P133" i="5"/>
  <c r="Y134" i="5" s="1"/>
  <c r="AH135" i="5" s="1"/>
  <c r="P327" i="5"/>
  <c r="Y328" i="5" s="1"/>
  <c r="M133" i="5"/>
  <c r="V134" i="5" s="1"/>
  <c r="AE135" i="5" s="1"/>
  <c r="M327" i="5"/>
  <c r="V328" i="5" s="1"/>
  <c r="T133" i="5"/>
  <c r="AC134" i="5" s="1"/>
  <c r="AL135" i="5" s="1"/>
  <c r="T327" i="5"/>
  <c r="AC328" i="5" s="1"/>
  <c r="N132" i="5"/>
  <c r="W133" i="5" s="1"/>
  <c r="AF134" i="5" s="1"/>
  <c r="N326" i="5"/>
  <c r="W327" i="5" s="1"/>
  <c r="S132" i="5"/>
  <c r="AB133" i="5" s="1"/>
  <c r="AK134" i="5" s="1"/>
  <c r="S326" i="5"/>
  <c r="AB327" i="5" s="1"/>
  <c r="O132" i="5"/>
  <c r="X133" i="5" s="1"/>
  <c r="AG134" i="5" s="1"/>
  <c r="O326" i="5"/>
  <c r="X327" i="5" s="1"/>
  <c r="Q132" i="5"/>
  <c r="Z133" i="5" s="1"/>
  <c r="AI134" i="5" s="1"/>
  <c r="Q326" i="5"/>
  <c r="Z327" i="5" s="1"/>
  <c r="D195" i="5"/>
  <c r="D325" i="5" s="1"/>
  <c r="R132" i="5"/>
  <c r="AA133" i="5" s="1"/>
  <c r="AJ134" i="5" s="1"/>
  <c r="R326" i="5"/>
  <c r="AA327" i="5" s="1"/>
  <c r="I196" i="5"/>
  <c r="I326" i="5" s="1"/>
  <c r="E195" i="5"/>
  <c r="E325" i="5" s="1"/>
  <c r="B196" i="5"/>
  <c r="G195" i="5"/>
  <c r="G325" i="5" s="1"/>
  <c r="J130" i="5"/>
  <c r="J259" i="5"/>
  <c r="D260" i="5"/>
  <c r="J194" i="5"/>
  <c r="I131" i="5"/>
  <c r="D131" i="5"/>
  <c r="E131" i="5"/>
  <c r="B260" i="5"/>
  <c r="I260" i="5"/>
  <c r="E260" i="5"/>
  <c r="G131" i="5"/>
  <c r="C131" i="5"/>
  <c r="F260" i="5"/>
  <c r="H260" i="5"/>
  <c r="B131" i="5"/>
  <c r="G260" i="5"/>
  <c r="H131" i="5"/>
  <c r="C260" i="5"/>
  <c r="F131" i="5"/>
  <c r="BT135" i="5" l="1"/>
  <c r="BO136" i="5"/>
  <c r="BO137" i="5" s="1"/>
  <c r="BA328" i="5"/>
  <c r="BL328" i="5"/>
  <c r="BL329" i="5" s="1"/>
  <c r="AW136" i="5"/>
  <c r="BH135" i="5"/>
  <c r="AQ329" i="5"/>
  <c r="AZ329" i="5"/>
  <c r="BI329" i="5"/>
  <c r="AN329" i="5"/>
  <c r="BH328" i="5"/>
  <c r="BB328" i="5"/>
  <c r="AO328" i="5"/>
  <c r="BJ328" i="5"/>
  <c r="BU136" i="5"/>
  <c r="BM329" i="5"/>
  <c r="BM330" i="5" s="1"/>
  <c r="BA135" i="5"/>
  <c r="AR328" i="5"/>
  <c r="BQ135" i="5"/>
  <c r="AX135" i="5"/>
  <c r="AY135" i="5"/>
  <c r="AP197" i="5"/>
  <c r="BK328" i="5"/>
  <c r="AW329" i="5"/>
  <c r="BC329" i="5"/>
  <c r="AX328" i="5"/>
  <c r="BG328" i="5"/>
  <c r="AI328" i="5"/>
  <c r="AJ328" i="5"/>
  <c r="BD330" i="5"/>
  <c r="AE329" i="5"/>
  <c r="AL329" i="5"/>
  <c r="AK328" i="5"/>
  <c r="AH329" i="5"/>
  <c r="AS328" i="5"/>
  <c r="AP328" i="5"/>
  <c r="AF328" i="5"/>
  <c r="AG328" i="5"/>
  <c r="AY328" i="5"/>
  <c r="BF137" i="5"/>
  <c r="BV137" i="5"/>
  <c r="AT259" i="5"/>
  <c r="AQ260" i="5"/>
  <c r="AR259" i="5"/>
  <c r="BI136" i="5"/>
  <c r="BR136" i="5"/>
  <c r="AS197" i="5"/>
  <c r="AT197" i="5"/>
  <c r="AR197" i="5"/>
  <c r="AZ136" i="5"/>
  <c r="BD136" i="5"/>
  <c r="AQ198" i="5"/>
  <c r="BT136" i="5"/>
  <c r="BJ135" i="5"/>
  <c r="BC135" i="5"/>
  <c r="AU198" i="5"/>
  <c r="AO259" i="5"/>
  <c r="AS259" i="5"/>
  <c r="AN198" i="5"/>
  <c r="AO197" i="5"/>
  <c r="AU260" i="5"/>
  <c r="AP259" i="5"/>
  <c r="BG135" i="5"/>
  <c r="AN260" i="5"/>
  <c r="BB135" i="5"/>
  <c r="BK136" i="5" s="1"/>
  <c r="F196" i="5"/>
  <c r="F326" i="5" s="1"/>
  <c r="D196" i="5"/>
  <c r="D326" i="5" s="1"/>
  <c r="B326" i="5"/>
  <c r="J325" i="5"/>
  <c r="S133" i="5"/>
  <c r="AB134" i="5" s="1"/>
  <c r="AK135" i="5" s="1"/>
  <c r="S327" i="5"/>
  <c r="AB328" i="5" s="1"/>
  <c r="R133" i="5"/>
  <c r="AA134" i="5" s="1"/>
  <c r="AJ135" i="5" s="1"/>
  <c r="R327" i="5"/>
  <c r="AA328" i="5" s="1"/>
  <c r="M134" i="5"/>
  <c r="V135" i="5" s="1"/>
  <c r="AE136" i="5" s="1"/>
  <c r="M328" i="5"/>
  <c r="V329" i="5" s="1"/>
  <c r="N133" i="5"/>
  <c r="W134" i="5" s="1"/>
  <c r="AF135" i="5" s="1"/>
  <c r="N327" i="5"/>
  <c r="W328" i="5" s="1"/>
  <c r="P134" i="5"/>
  <c r="Y135" i="5" s="1"/>
  <c r="AH136" i="5" s="1"/>
  <c r="P328" i="5"/>
  <c r="Y329" i="5" s="1"/>
  <c r="Q133" i="5"/>
  <c r="Z134" i="5" s="1"/>
  <c r="AI135" i="5" s="1"/>
  <c r="Q327" i="5"/>
  <c r="Z328" i="5" s="1"/>
  <c r="T134" i="5"/>
  <c r="AC135" i="5" s="1"/>
  <c r="AL136" i="5" s="1"/>
  <c r="T328" i="5"/>
  <c r="AC329" i="5" s="1"/>
  <c r="O133" i="5"/>
  <c r="X134" i="5" s="1"/>
  <c r="AG135" i="5" s="1"/>
  <c r="O327" i="5"/>
  <c r="X328" i="5" s="1"/>
  <c r="C197" i="5"/>
  <c r="C327" i="5" s="1"/>
  <c r="I197" i="5"/>
  <c r="I327" i="5" s="1"/>
  <c r="D197" i="5"/>
  <c r="D327" i="5" s="1"/>
  <c r="E196" i="5"/>
  <c r="E326" i="5" s="1"/>
  <c r="B197" i="5"/>
  <c r="G196" i="5"/>
  <c r="G326" i="5" s="1"/>
  <c r="J131" i="5"/>
  <c r="J260" i="5"/>
  <c r="B132" i="5"/>
  <c r="H261" i="5"/>
  <c r="F261" i="5"/>
  <c r="C132" i="5"/>
  <c r="B261" i="5"/>
  <c r="H132" i="5"/>
  <c r="G132" i="5"/>
  <c r="D132" i="5"/>
  <c r="I132" i="5"/>
  <c r="F132" i="5"/>
  <c r="C261" i="5"/>
  <c r="E132" i="5"/>
  <c r="G261" i="5"/>
  <c r="E261" i="5"/>
  <c r="I261" i="5"/>
  <c r="J195" i="5"/>
  <c r="D261" i="5"/>
  <c r="AW137" i="5" l="1"/>
  <c r="BF138" i="5" s="1"/>
  <c r="BH136" i="5"/>
  <c r="AR329" i="5"/>
  <c r="AN330" i="5"/>
  <c r="BA329" i="5"/>
  <c r="BJ329" i="5"/>
  <c r="AP198" i="5"/>
  <c r="AQ330" i="5"/>
  <c r="BQ136" i="5"/>
  <c r="BQ137" i="5" s="1"/>
  <c r="BR137" i="5"/>
  <c r="AX329" i="5"/>
  <c r="AZ330" i="5"/>
  <c r="BI330" i="5"/>
  <c r="BB329" i="5"/>
  <c r="BK329" i="5"/>
  <c r="BJ136" i="5"/>
  <c r="AO329" i="5"/>
  <c r="BA136" i="5"/>
  <c r="BL330" i="5"/>
  <c r="BM331" i="5"/>
  <c r="BG329" i="5"/>
  <c r="AP260" i="5"/>
  <c r="AZ137" i="5"/>
  <c r="BO138" i="5"/>
  <c r="AL330" i="5"/>
  <c r="AK329" i="5"/>
  <c r="AE330" i="5"/>
  <c r="AY329" i="5"/>
  <c r="BH329" i="5"/>
  <c r="AT329" i="5"/>
  <c r="BC330" i="5" s="1"/>
  <c r="AJ329" i="5"/>
  <c r="AG329" i="5"/>
  <c r="AF329" i="5"/>
  <c r="AU330" i="5"/>
  <c r="AW330" i="5"/>
  <c r="BF330" i="5"/>
  <c r="AP329" i="5"/>
  <c r="AH330" i="5"/>
  <c r="AI329" i="5"/>
  <c r="AR330" i="5" s="1"/>
  <c r="AS329" i="5"/>
  <c r="BT137" i="5"/>
  <c r="BD137" i="5"/>
  <c r="AY136" i="5"/>
  <c r="BB136" i="5"/>
  <c r="BK137" i="5" s="1"/>
  <c r="BC136" i="5"/>
  <c r="BL136" i="5"/>
  <c r="AU199" i="5"/>
  <c r="AT198" i="5"/>
  <c r="AT260" i="5"/>
  <c r="AS198" i="5"/>
  <c r="BG136" i="5"/>
  <c r="BP136" i="5"/>
  <c r="AR198" i="5"/>
  <c r="BI137" i="5"/>
  <c r="AN261" i="5"/>
  <c r="AW138" i="5" s="1"/>
  <c r="AR260" i="5"/>
  <c r="AO198" i="5"/>
  <c r="AN199" i="5"/>
  <c r="AO260" i="5"/>
  <c r="AU261" i="5"/>
  <c r="BM137" i="5"/>
  <c r="AQ261" i="5"/>
  <c r="AX136" i="5"/>
  <c r="AS260" i="5"/>
  <c r="AQ199" i="5"/>
  <c r="BS136" i="5"/>
  <c r="F197" i="5"/>
  <c r="F327" i="5" s="1"/>
  <c r="H198" i="5"/>
  <c r="H328" i="5" s="1"/>
  <c r="H197" i="5"/>
  <c r="H327" i="5" s="1"/>
  <c r="J326" i="5"/>
  <c r="B327" i="5"/>
  <c r="R134" i="5"/>
  <c r="AA135" i="5" s="1"/>
  <c r="AJ136" i="5" s="1"/>
  <c r="R328" i="5"/>
  <c r="AA329" i="5" s="1"/>
  <c r="P135" i="5"/>
  <c r="Y136" i="5" s="1"/>
  <c r="AH137" i="5" s="1"/>
  <c r="P329" i="5"/>
  <c r="Y330" i="5" s="1"/>
  <c r="S134" i="5"/>
  <c r="AB135" i="5" s="1"/>
  <c r="AK136" i="5" s="1"/>
  <c r="S328" i="5"/>
  <c r="AB329" i="5" s="1"/>
  <c r="N134" i="5"/>
  <c r="W135" i="5" s="1"/>
  <c r="AF136" i="5" s="1"/>
  <c r="N328" i="5"/>
  <c r="W329" i="5" s="1"/>
  <c r="M135" i="5"/>
  <c r="V136" i="5" s="1"/>
  <c r="AE137" i="5" s="1"/>
  <c r="M329" i="5"/>
  <c r="V330" i="5" s="1"/>
  <c r="Q134" i="5"/>
  <c r="Z135" i="5" s="1"/>
  <c r="AI136" i="5" s="1"/>
  <c r="Q328" i="5"/>
  <c r="Z329" i="5" s="1"/>
  <c r="O134" i="5"/>
  <c r="X135" i="5" s="1"/>
  <c r="AG136" i="5" s="1"/>
  <c r="O328" i="5"/>
  <c r="X329" i="5" s="1"/>
  <c r="T135" i="5"/>
  <c r="AC136" i="5" s="1"/>
  <c r="AL137" i="5" s="1"/>
  <c r="T329" i="5"/>
  <c r="AC330" i="5" s="1"/>
  <c r="C198" i="5"/>
  <c r="C328" i="5" s="1"/>
  <c r="E197" i="5"/>
  <c r="E327" i="5" s="1"/>
  <c r="D198" i="5"/>
  <c r="D328" i="5" s="1"/>
  <c r="I198" i="5"/>
  <c r="I328" i="5" s="1"/>
  <c r="G197" i="5"/>
  <c r="G327" i="5" s="1"/>
  <c r="B198" i="5"/>
  <c r="G262" i="5"/>
  <c r="F133" i="5"/>
  <c r="D133" i="5"/>
  <c r="B262" i="5"/>
  <c r="F262" i="5"/>
  <c r="E133" i="5"/>
  <c r="J196" i="5"/>
  <c r="D262" i="5"/>
  <c r="I262" i="5"/>
  <c r="I133" i="5"/>
  <c r="C133" i="5"/>
  <c r="J132" i="5"/>
  <c r="E262" i="5"/>
  <c r="C262" i="5"/>
  <c r="G133" i="5"/>
  <c r="H133" i="5"/>
  <c r="J261" i="5"/>
  <c r="H262" i="5"/>
  <c r="B133" i="5"/>
  <c r="AW331" i="5" l="1"/>
  <c r="AN331" i="5"/>
  <c r="BS137" i="5"/>
  <c r="BK330" i="5"/>
  <c r="BA330" i="5"/>
  <c r="AZ331" i="5"/>
  <c r="AQ331" i="5"/>
  <c r="BJ330" i="5"/>
  <c r="BA137" i="5"/>
  <c r="BB330" i="5"/>
  <c r="BG330" i="5"/>
  <c r="AX330" i="5"/>
  <c r="BI331" i="5"/>
  <c r="BI332" i="5" s="1"/>
  <c r="BJ137" i="5"/>
  <c r="BO139" i="5"/>
  <c r="AZ138" i="5"/>
  <c r="BI138" i="5"/>
  <c r="AU331" i="5"/>
  <c r="AY137" i="5"/>
  <c r="AT330" i="5"/>
  <c r="BC331" i="5" s="1"/>
  <c r="BF331" i="5"/>
  <c r="BF332" i="5" s="1"/>
  <c r="BD138" i="5"/>
  <c r="AZ332" i="5"/>
  <c r="AY330" i="5"/>
  <c r="AF330" i="5"/>
  <c r="AE331" i="5"/>
  <c r="BD331" i="5"/>
  <c r="AL331" i="5"/>
  <c r="AI330" i="5"/>
  <c r="AR331" i="5" s="1"/>
  <c r="AK330" i="5"/>
  <c r="BH137" i="5"/>
  <c r="AH331" i="5"/>
  <c r="AQ332" i="5" s="1"/>
  <c r="BH330" i="5"/>
  <c r="AO330" i="5"/>
  <c r="AS330" i="5"/>
  <c r="AP330" i="5"/>
  <c r="AJ330" i="5"/>
  <c r="BL331" i="5"/>
  <c r="BB137" i="5"/>
  <c r="AW332" i="5"/>
  <c r="BF333" i="5" s="1"/>
  <c r="BA331" i="5"/>
  <c r="AG330" i="5"/>
  <c r="BT138" i="5"/>
  <c r="AU200" i="5"/>
  <c r="AX137" i="5"/>
  <c r="BG137" i="5"/>
  <c r="AR199" i="5"/>
  <c r="BP137" i="5"/>
  <c r="AS261" i="5"/>
  <c r="AS199" i="5"/>
  <c r="AO199" i="5"/>
  <c r="AT199" i="5"/>
  <c r="AP199" i="5"/>
  <c r="BL137" i="5"/>
  <c r="BU137" i="5"/>
  <c r="BM138" i="5"/>
  <c r="BM139" i="5" s="1"/>
  <c r="BV138" i="5"/>
  <c r="AU262" i="5"/>
  <c r="AR261" i="5"/>
  <c r="AT261" i="5"/>
  <c r="BC137" i="5"/>
  <c r="BF139" i="5"/>
  <c r="AN262" i="5"/>
  <c r="AQ262" i="5"/>
  <c r="BR138" i="5"/>
  <c r="AO261" i="5"/>
  <c r="AP261" i="5"/>
  <c r="AQ200" i="5"/>
  <c r="AN200" i="5"/>
  <c r="F198" i="5"/>
  <c r="F328" i="5" s="1"/>
  <c r="F199" i="5"/>
  <c r="F329" i="5" s="1"/>
  <c r="B328" i="5"/>
  <c r="J327" i="5"/>
  <c r="P136" i="5"/>
  <c r="Y137" i="5" s="1"/>
  <c r="AH138" i="5" s="1"/>
  <c r="P330" i="5"/>
  <c r="Y331" i="5" s="1"/>
  <c r="S135" i="5"/>
  <c r="AB136" i="5" s="1"/>
  <c r="AK137" i="5" s="1"/>
  <c r="S329" i="5"/>
  <c r="AB330" i="5" s="1"/>
  <c r="O135" i="5"/>
  <c r="X136" i="5" s="1"/>
  <c r="AG137" i="5" s="1"/>
  <c r="O329" i="5"/>
  <c r="X330" i="5" s="1"/>
  <c r="R135" i="5"/>
  <c r="AA136" i="5" s="1"/>
  <c r="AJ137" i="5" s="1"/>
  <c r="R329" i="5"/>
  <c r="AA330" i="5" s="1"/>
  <c r="M136" i="5"/>
  <c r="V137" i="5" s="1"/>
  <c r="AE138" i="5" s="1"/>
  <c r="M330" i="5"/>
  <c r="V331" i="5" s="1"/>
  <c r="T136" i="5"/>
  <c r="AC137" i="5" s="1"/>
  <c r="AL138" i="5" s="1"/>
  <c r="T330" i="5"/>
  <c r="AC331" i="5" s="1"/>
  <c r="Q135" i="5"/>
  <c r="Z136" i="5" s="1"/>
  <c r="AI137" i="5" s="1"/>
  <c r="Q329" i="5"/>
  <c r="Z330" i="5" s="1"/>
  <c r="N135" i="5"/>
  <c r="W136" i="5" s="1"/>
  <c r="AF137" i="5" s="1"/>
  <c r="N329" i="5"/>
  <c r="W330" i="5" s="1"/>
  <c r="D199" i="5"/>
  <c r="D329" i="5" s="1"/>
  <c r="E198" i="5"/>
  <c r="E328" i="5" s="1"/>
  <c r="I199" i="5"/>
  <c r="I329" i="5" s="1"/>
  <c r="C199" i="5"/>
  <c r="C329" i="5" s="1"/>
  <c r="G198" i="5"/>
  <c r="G328" i="5" s="1"/>
  <c r="B199" i="5"/>
  <c r="G263" i="5"/>
  <c r="J133" i="5"/>
  <c r="C134" i="5"/>
  <c r="F134" i="5"/>
  <c r="B134" i="5"/>
  <c r="H134" i="5"/>
  <c r="H263" i="5"/>
  <c r="G134" i="5"/>
  <c r="C263" i="5"/>
  <c r="I134" i="5"/>
  <c r="I263" i="5"/>
  <c r="B263" i="5"/>
  <c r="D263" i="5"/>
  <c r="J262" i="5"/>
  <c r="J197" i="5"/>
  <c r="E263" i="5"/>
  <c r="E134" i="5"/>
  <c r="F263" i="5"/>
  <c r="D134" i="5"/>
  <c r="BO140" i="5" l="1"/>
  <c r="BS138" i="5"/>
  <c r="BK331" i="5"/>
  <c r="BJ331" i="5"/>
  <c r="BJ332" i="5" s="1"/>
  <c r="BA138" i="5"/>
  <c r="BR139" i="5"/>
  <c r="BG331" i="5"/>
  <c r="BI139" i="5"/>
  <c r="BI333" i="5"/>
  <c r="BJ138" i="5"/>
  <c r="BJ139" i="5" s="1"/>
  <c r="BH138" i="5"/>
  <c r="BH331" i="5"/>
  <c r="BD139" i="5"/>
  <c r="BL332" i="5"/>
  <c r="AO331" i="5"/>
  <c r="BB138" i="5"/>
  <c r="BK138" i="5"/>
  <c r="BT139" i="5" s="1"/>
  <c r="BG138" i="5"/>
  <c r="AS331" i="5"/>
  <c r="AP331" i="5"/>
  <c r="BP138" i="5"/>
  <c r="AZ333" i="5"/>
  <c r="AY331" i="5"/>
  <c r="AL332" i="5"/>
  <c r="AX331" i="5"/>
  <c r="AK331" i="5"/>
  <c r="AE332" i="5"/>
  <c r="BB331" i="5"/>
  <c r="AH332" i="5"/>
  <c r="AQ333" i="5" s="1"/>
  <c r="AG331" i="5"/>
  <c r="BA332" i="5"/>
  <c r="BD332" i="5"/>
  <c r="BM332" i="5"/>
  <c r="AN332" i="5"/>
  <c r="AI331" i="5"/>
  <c r="AF331" i="5"/>
  <c r="AU332" i="5"/>
  <c r="AT331" i="5"/>
  <c r="AX138" i="5"/>
  <c r="BQ138" i="5"/>
  <c r="AJ331" i="5"/>
  <c r="BC138" i="5"/>
  <c r="BV139" i="5"/>
  <c r="BV140" i="5" s="1"/>
  <c r="BU138" i="5"/>
  <c r="AR200" i="5"/>
  <c r="BL138" i="5"/>
  <c r="AU201" i="5"/>
  <c r="AT200" i="5"/>
  <c r="BM140" i="5"/>
  <c r="AQ263" i="5"/>
  <c r="AP200" i="5"/>
  <c r="AQ201" i="5"/>
  <c r="AO200" i="5"/>
  <c r="AN263" i="5"/>
  <c r="AP262" i="5"/>
  <c r="AY138" i="5"/>
  <c r="AW139" i="5"/>
  <c r="AS200" i="5"/>
  <c r="AN201" i="5"/>
  <c r="AO262" i="5"/>
  <c r="AZ139" i="5"/>
  <c r="BS139" i="5"/>
  <c r="AT262" i="5"/>
  <c r="AU263" i="5"/>
  <c r="AS262" i="5"/>
  <c r="AR262" i="5"/>
  <c r="B329" i="5"/>
  <c r="J328" i="5"/>
  <c r="H199" i="5"/>
  <c r="H329" i="5" s="1"/>
  <c r="R136" i="5"/>
  <c r="AA137" i="5" s="1"/>
  <c r="AJ138" i="5" s="1"/>
  <c r="R330" i="5"/>
  <c r="AA331" i="5" s="1"/>
  <c r="Q136" i="5"/>
  <c r="Z137" i="5" s="1"/>
  <c r="AI138" i="5" s="1"/>
  <c r="Q330" i="5"/>
  <c r="Z331" i="5" s="1"/>
  <c r="O136" i="5"/>
  <c r="X137" i="5" s="1"/>
  <c r="AG138" i="5" s="1"/>
  <c r="O330" i="5"/>
  <c r="X331" i="5" s="1"/>
  <c r="P137" i="5"/>
  <c r="Y138" i="5" s="1"/>
  <c r="AH139" i="5" s="1"/>
  <c r="P331" i="5"/>
  <c r="Y332" i="5" s="1"/>
  <c r="N136" i="5"/>
  <c r="W137" i="5" s="1"/>
  <c r="AF138" i="5" s="1"/>
  <c r="N330" i="5"/>
  <c r="W331" i="5" s="1"/>
  <c r="T137" i="5"/>
  <c r="AC138" i="5" s="1"/>
  <c r="AL139" i="5" s="1"/>
  <c r="T331" i="5"/>
  <c r="AC332" i="5" s="1"/>
  <c r="S136" i="5"/>
  <c r="AB137" i="5" s="1"/>
  <c r="AK138" i="5" s="1"/>
  <c r="S330" i="5"/>
  <c r="AB331" i="5" s="1"/>
  <c r="M137" i="5"/>
  <c r="V138" i="5" s="1"/>
  <c r="AE139" i="5" s="1"/>
  <c r="M331" i="5"/>
  <c r="V332" i="5" s="1"/>
  <c r="H200" i="5"/>
  <c r="H330" i="5" s="1"/>
  <c r="E199" i="5"/>
  <c r="E329" i="5" s="1"/>
  <c r="C200" i="5"/>
  <c r="C330" i="5" s="1"/>
  <c r="I200" i="5"/>
  <c r="I330" i="5" s="1"/>
  <c r="G199" i="5"/>
  <c r="G329" i="5" s="1"/>
  <c r="B200" i="5"/>
  <c r="G264" i="5"/>
  <c r="J263" i="5"/>
  <c r="J198" i="5"/>
  <c r="J134" i="5"/>
  <c r="H264" i="5"/>
  <c r="B264" i="5"/>
  <c r="C264" i="5"/>
  <c r="G135" i="5"/>
  <c r="B135" i="5"/>
  <c r="F135" i="5"/>
  <c r="D135" i="5"/>
  <c r="D264" i="5"/>
  <c r="I135" i="5"/>
  <c r="C135" i="5"/>
  <c r="E135" i="5"/>
  <c r="E264" i="5"/>
  <c r="I264" i="5"/>
  <c r="H135" i="5"/>
  <c r="F264" i="5"/>
  <c r="BR140" i="5" l="1"/>
  <c r="BQ139" i="5"/>
  <c r="AU333" i="5"/>
  <c r="AP332" i="5"/>
  <c r="BG139" i="5"/>
  <c r="AY332" i="5"/>
  <c r="AS332" i="5"/>
  <c r="AN333" i="5"/>
  <c r="BB332" i="5"/>
  <c r="BP139" i="5"/>
  <c r="BV141" i="5"/>
  <c r="BM333" i="5"/>
  <c r="BH332" i="5"/>
  <c r="BL139" i="5"/>
  <c r="BK139" i="5"/>
  <c r="BT140" i="5" s="1"/>
  <c r="AR201" i="5"/>
  <c r="BS140" i="5"/>
  <c r="AX139" i="5"/>
  <c r="AW140" i="5"/>
  <c r="AW333" i="5"/>
  <c r="BD333" i="5"/>
  <c r="BD334" i="5" s="1"/>
  <c r="AF332" i="5"/>
  <c r="AX332" i="5"/>
  <c r="BG332" i="5"/>
  <c r="AO332" i="5"/>
  <c r="AI332" i="5"/>
  <c r="BJ333" i="5"/>
  <c r="BC139" i="5"/>
  <c r="AH333" i="5"/>
  <c r="AK332" i="5"/>
  <c r="AZ334" i="5"/>
  <c r="BI334" i="5"/>
  <c r="AL333" i="5"/>
  <c r="AU334" i="5" s="1"/>
  <c r="AJ332" i="5"/>
  <c r="AG332" i="5"/>
  <c r="AE333" i="5"/>
  <c r="AN334" i="5" s="1"/>
  <c r="AR332" i="5"/>
  <c r="BA333" i="5" s="1"/>
  <c r="BK332" i="5"/>
  <c r="AT332" i="5"/>
  <c r="BC332" i="5"/>
  <c r="BU139" i="5"/>
  <c r="AP263" i="5"/>
  <c r="AY139" i="5"/>
  <c r="BH139" i="5"/>
  <c r="AS201" i="5"/>
  <c r="AQ264" i="5"/>
  <c r="AR263" i="5"/>
  <c r="AN264" i="5"/>
  <c r="AS263" i="5"/>
  <c r="AN202" i="5"/>
  <c r="AQ202" i="5"/>
  <c r="AU202" i="5"/>
  <c r="BB139" i="5"/>
  <c r="AU264" i="5"/>
  <c r="AZ140" i="5"/>
  <c r="BI140" i="5"/>
  <c r="BA139" i="5"/>
  <c r="AO201" i="5"/>
  <c r="AT201" i="5"/>
  <c r="AT263" i="5"/>
  <c r="AO263" i="5"/>
  <c r="BD140" i="5"/>
  <c r="BM141" i="5" s="1"/>
  <c r="BF140" i="5"/>
  <c r="AP201" i="5"/>
  <c r="J329" i="5"/>
  <c r="B330" i="5"/>
  <c r="P138" i="5"/>
  <c r="Y139" i="5" s="1"/>
  <c r="AH140" i="5" s="1"/>
  <c r="P332" i="5"/>
  <c r="Y333" i="5" s="1"/>
  <c r="O137" i="5"/>
  <c r="X138" i="5" s="1"/>
  <c r="AG139" i="5" s="1"/>
  <c r="O331" i="5"/>
  <c r="X332" i="5" s="1"/>
  <c r="F200" i="5"/>
  <c r="F330" i="5" s="1"/>
  <c r="M138" i="5"/>
  <c r="V139" i="5" s="1"/>
  <c r="AE140" i="5" s="1"/>
  <c r="M332" i="5"/>
  <c r="V333" i="5" s="1"/>
  <c r="D200" i="5"/>
  <c r="D330" i="5" s="1"/>
  <c r="R137" i="5"/>
  <c r="AA138" i="5" s="1"/>
  <c r="AJ139" i="5" s="1"/>
  <c r="R331" i="5"/>
  <c r="AA332" i="5" s="1"/>
  <c r="T138" i="5"/>
  <c r="AC139" i="5" s="1"/>
  <c r="AL140" i="5" s="1"/>
  <c r="T332" i="5"/>
  <c r="AC333" i="5" s="1"/>
  <c r="S137" i="5"/>
  <c r="AB138" i="5" s="1"/>
  <c r="AK139" i="5" s="1"/>
  <c r="S331" i="5"/>
  <c r="AB332" i="5" s="1"/>
  <c r="N137" i="5"/>
  <c r="W138" i="5" s="1"/>
  <c r="AF139" i="5" s="1"/>
  <c r="N331" i="5"/>
  <c r="W332" i="5" s="1"/>
  <c r="Q137" i="5"/>
  <c r="Z138" i="5" s="1"/>
  <c r="AI139" i="5" s="1"/>
  <c r="Q331" i="5"/>
  <c r="Z332" i="5" s="1"/>
  <c r="C201" i="5"/>
  <c r="C331" i="5" s="1"/>
  <c r="E200" i="5"/>
  <c r="E330" i="5" s="1"/>
  <c r="I201" i="5"/>
  <c r="I331" i="5" s="1"/>
  <c r="B201" i="5"/>
  <c r="G200" i="5"/>
  <c r="G330" i="5" s="1"/>
  <c r="I265" i="5"/>
  <c r="I136" i="5"/>
  <c r="D136" i="5"/>
  <c r="B136" i="5"/>
  <c r="C265" i="5"/>
  <c r="C136" i="5"/>
  <c r="J135" i="5"/>
  <c r="B265" i="5"/>
  <c r="J264" i="5"/>
  <c r="D265" i="5"/>
  <c r="H265" i="5"/>
  <c r="J199" i="5"/>
  <c r="H136" i="5"/>
  <c r="F265" i="5"/>
  <c r="E265" i="5"/>
  <c r="G265" i="5"/>
  <c r="E136" i="5"/>
  <c r="F136" i="5"/>
  <c r="G136" i="5"/>
  <c r="BV142" i="5" l="1"/>
  <c r="AX140" i="5"/>
  <c r="BU140" i="5"/>
  <c r="AY333" i="5"/>
  <c r="BG140" i="5"/>
  <c r="BP140" i="5"/>
  <c r="BG333" i="5"/>
  <c r="BH333" i="5"/>
  <c r="BH334" i="5" s="1"/>
  <c r="BK333" i="5"/>
  <c r="BL140" i="5"/>
  <c r="BB333" i="5"/>
  <c r="BA140" i="5"/>
  <c r="AO333" i="5"/>
  <c r="BM334" i="5"/>
  <c r="BM335" i="5" s="1"/>
  <c r="BI335" i="5"/>
  <c r="AW141" i="5"/>
  <c r="BC140" i="5"/>
  <c r="AZ141" i="5"/>
  <c r="AY140" i="5"/>
  <c r="BJ334" i="5"/>
  <c r="AG333" i="5"/>
  <c r="AL334" i="5"/>
  <c r="AH334" i="5"/>
  <c r="AK333" i="5"/>
  <c r="AI333" i="5"/>
  <c r="AX333" i="5"/>
  <c r="AW334" i="5"/>
  <c r="AW335" i="5" s="1"/>
  <c r="BF334" i="5"/>
  <c r="AJ333" i="5"/>
  <c r="AF333" i="5"/>
  <c r="AP333" i="5"/>
  <c r="BD335" i="5"/>
  <c r="AR333" i="5"/>
  <c r="AR334" i="5" s="1"/>
  <c r="AQ334" i="5"/>
  <c r="BC333" i="5"/>
  <c r="BL333" i="5"/>
  <c r="AS333" i="5"/>
  <c r="AT333" i="5"/>
  <c r="AE334" i="5"/>
  <c r="AN335" i="5" s="1"/>
  <c r="BI141" i="5"/>
  <c r="BR141" i="5"/>
  <c r="AQ203" i="5"/>
  <c r="AO202" i="5"/>
  <c r="AU203" i="5"/>
  <c r="AQ265" i="5"/>
  <c r="BB140" i="5"/>
  <c r="BK140" i="5"/>
  <c r="AS202" i="5"/>
  <c r="BD141" i="5"/>
  <c r="BM142" i="5" s="1"/>
  <c r="AU265" i="5"/>
  <c r="AO264" i="5"/>
  <c r="AN203" i="5"/>
  <c r="AP202" i="5"/>
  <c r="BJ140" i="5"/>
  <c r="AS264" i="5"/>
  <c r="AR202" i="5"/>
  <c r="AT264" i="5"/>
  <c r="AN265" i="5"/>
  <c r="AP264" i="5"/>
  <c r="AR264" i="5"/>
  <c r="BH140" i="5"/>
  <c r="BQ140" i="5"/>
  <c r="BF141" i="5"/>
  <c r="BO141" i="5"/>
  <c r="AT202" i="5"/>
  <c r="G201" i="5"/>
  <c r="G331" i="5" s="1"/>
  <c r="D201" i="5"/>
  <c r="D331" i="5" s="1"/>
  <c r="B331" i="5"/>
  <c r="J330" i="5"/>
  <c r="Q138" i="5"/>
  <c r="Z139" i="5" s="1"/>
  <c r="AI140" i="5" s="1"/>
  <c r="Q332" i="5"/>
  <c r="Z333" i="5" s="1"/>
  <c r="H201" i="5"/>
  <c r="H331" i="5" s="1"/>
  <c r="T139" i="5"/>
  <c r="AC140" i="5" s="1"/>
  <c r="AL141" i="5" s="1"/>
  <c r="T333" i="5"/>
  <c r="AC334" i="5" s="1"/>
  <c r="N138" i="5"/>
  <c r="W139" i="5" s="1"/>
  <c r="AF140" i="5" s="1"/>
  <c r="N332" i="5"/>
  <c r="W333" i="5" s="1"/>
  <c r="P139" i="5"/>
  <c r="Y140" i="5" s="1"/>
  <c r="AH141" i="5" s="1"/>
  <c r="P333" i="5"/>
  <c r="Y334" i="5" s="1"/>
  <c r="M139" i="5"/>
  <c r="V140" i="5" s="1"/>
  <c r="AE141" i="5" s="1"/>
  <c r="M333" i="5"/>
  <c r="V334" i="5" s="1"/>
  <c r="F201" i="5"/>
  <c r="F331" i="5" s="1"/>
  <c r="S138" i="5"/>
  <c r="AB139" i="5" s="1"/>
  <c r="AK140" i="5" s="1"/>
  <c r="S332" i="5"/>
  <c r="AB333" i="5" s="1"/>
  <c r="O138" i="5"/>
  <c r="X139" i="5" s="1"/>
  <c r="AG140" i="5" s="1"/>
  <c r="O332" i="5"/>
  <c r="X333" i="5" s="1"/>
  <c r="R138" i="5"/>
  <c r="AA139" i="5" s="1"/>
  <c r="AJ140" i="5" s="1"/>
  <c r="R332" i="5"/>
  <c r="AA333" i="5" s="1"/>
  <c r="I202" i="5"/>
  <c r="I332" i="5" s="1"/>
  <c r="C202" i="5"/>
  <c r="C332" i="5" s="1"/>
  <c r="D202" i="5"/>
  <c r="D332" i="5" s="1"/>
  <c r="E201" i="5"/>
  <c r="E331" i="5" s="1"/>
  <c r="B202" i="5"/>
  <c r="J200" i="5"/>
  <c r="E266" i="5"/>
  <c r="G137" i="5"/>
  <c r="H137" i="5"/>
  <c r="D266" i="5"/>
  <c r="J265" i="5"/>
  <c r="E137" i="5"/>
  <c r="G266" i="5"/>
  <c r="C137" i="5"/>
  <c r="D137" i="5"/>
  <c r="F266" i="5"/>
  <c r="F137" i="5"/>
  <c r="H266" i="5"/>
  <c r="B137" i="5"/>
  <c r="I266" i="5"/>
  <c r="B266" i="5"/>
  <c r="C266" i="5"/>
  <c r="J136" i="5"/>
  <c r="I137" i="5"/>
  <c r="BU141" i="5" l="1"/>
  <c r="BG141" i="5"/>
  <c r="BL141" i="5"/>
  <c r="BH141" i="5"/>
  <c r="BP141" i="5"/>
  <c r="BK334" i="5"/>
  <c r="BI142" i="5"/>
  <c r="BF142" i="5"/>
  <c r="BA141" i="5"/>
  <c r="AQ335" i="5"/>
  <c r="AY141" i="5"/>
  <c r="AP334" i="5"/>
  <c r="AX334" i="5"/>
  <c r="BG334" i="5"/>
  <c r="BF335" i="5"/>
  <c r="BF336" i="5" s="1"/>
  <c r="BL334" i="5"/>
  <c r="AZ142" i="5"/>
  <c r="BO142" i="5"/>
  <c r="BC141" i="5"/>
  <c r="BL142" i="5" s="1"/>
  <c r="BR142" i="5"/>
  <c r="AR203" i="5"/>
  <c r="AZ335" i="5"/>
  <c r="AF334" i="5"/>
  <c r="AY334" i="5"/>
  <c r="AY335" i="5" s="1"/>
  <c r="AJ334" i="5"/>
  <c r="AE335" i="5"/>
  <c r="AN336" i="5" s="1"/>
  <c r="AL335" i="5"/>
  <c r="AT334" i="5"/>
  <c r="AH335" i="5"/>
  <c r="BA334" i="5"/>
  <c r="AI334" i="5"/>
  <c r="AR335" i="5" s="1"/>
  <c r="BM336" i="5"/>
  <c r="AS334" i="5"/>
  <c r="AS335" i="5" s="1"/>
  <c r="BB334" i="5"/>
  <c r="AU335" i="5"/>
  <c r="AU336" i="5" s="1"/>
  <c r="AW336" i="5"/>
  <c r="AO334" i="5"/>
  <c r="AG334" i="5"/>
  <c r="AK334" i="5"/>
  <c r="BC334" i="5"/>
  <c r="BQ141" i="5"/>
  <c r="AS203" i="5"/>
  <c r="AS265" i="5"/>
  <c r="BV143" i="5"/>
  <c r="AP203" i="5"/>
  <c r="AU266" i="5"/>
  <c r="AN204" i="5"/>
  <c r="AO265" i="5"/>
  <c r="BK141" i="5"/>
  <c r="BT141" i="5"/>
  <c r="AU204" i="5"/>
  <c r="AX141" i="5"/>
  <c r="AQ266" i="5"/>
  <c r="BJ141" i="5"/>
  <c r="BS141" i="5"/>
  <c r="BB141" i="5"/>
  <c r="AQ204" i="5"/>
  <c r="AN266" i="5"/>
  <c r="AO203" i="5"/>
  <c r="AW142" i="5"/>
  <c r="BD142" i="5"/>
  <c r="BM143" i="5" s="1"/>
  <c r="AT203" i="5"/>
  <c r="AR265" i="5"/>
  <c r="AP265" i="5"/>
  <c r="AT265" i="5"/>
  <c r="G202" i="5"/>
  <c r="G332" i="5" s="1"/>
  <c r="J331" i="5"/>
  <c r="F202" i="5"/>
  <c r="F332" i="5" s="1"/>
  <c r="B332" i="5"/>
  <c r="H202" i="5"/>
  <c r="H332" i="5" s="1"/>
  <c r="P140" i="5"/>
  <c r="Y141" i="5" s="1"/>
  <c r="AH142" i="5" s="1"/>
  <c r="P334" i="5"/>
  <c r="Y335" i="5" s="1"/>
  <c r="T140" i="5"/>
  <c r="AC141" i="5" s="1"/>
  <c r="AL142" i="5" s="1"/>
  <c r="T334" i="5"/>
  <c r="AC335" i="5" s="1"/>
  <c r="R139" i="5"/>
  <c r="AA140" i="5" s="1"/>
  <c r="AJ141" i="5" s="1"/>
  <c r="R333" i="5"/>
  <c r="AA334" i="5" s="1"/>
  <c r="O139" i="5"/>
  <c r="X140" i="5" s="1"/>
  <c r="AG141" i="5" s="1"/>
  <c r="O333" i="5"/>
  <c r="X334" i="5" s="1"/>
  <c r="D203" i="5"/>
  <c r="D333" i="5" s="1"/>
  <c r="Q139" i="5"/>
  <c r="Z140" i="5" s="1"/>
  <c r="AI141" i="5" s="1"/>
  <c r="Q333" i="5"/>
  <c r="Z334" i="5" s="1"/>
  <c r="N139" i="5"/>
  <c r="W140" i="5" s="1"/>
  <c r="AF141" i="5" s="1"/>
  <c r="N333" i="5"/>
  <c r="W334" i="5" s="1"/>
  <c r="S139" i="5"/>
  <c r="AB140" i="5" s="1"/>
  <c r="AK141" i="5" s="1"/>
  <c r="S333" i="5"/>
  <c r="AB334" i="5" s="1"/>
  <c r="M140" i="5"/>
  <c r="V141" i="5" s="1"/>
  <c r="AE142" i="5" s="1"/>
  <c r="M334" i="5"/>
  <c r="V335" i="5" s="1"/>
  <c r="C203" i="5"/>
  <c r="C333" i="5" s="1"/>
  <c r="F203" i="5"/>
  <c r="F333" i="5" s="1"/>
  <c r="E202" i="5"/>
  <c r="E332" i="5" s="1"/>
  <c r="I203" i="5"/>
  <c r="I333" i="5" s="1"/>
  <c r="B203" i="5"/>
  <c r="G267" i="5"/>
  <c r="J201" i="5"/>
  <c r="J266" i="5"/>
  <c r="I267" i="5"/>
  <c r="F138" i="5"/>
  <c r="H138" i="5"/>
  <c r="C267" i="5"/>
  <c r="H267" i="5"/>
  <c r="E138" i="5"/>
  <c r="B138" i="5"/>
  <c r="E267" i="5"/>
  <c r="F267" i="5"/>
  <c r="I138" i="5"/>
  <c r="B267" i="5"/>
  <c r="J137" i="5"/>
  <c r="D138" i="5"/>
  <c r="C138" i="5"/>
  <c r="D267" i="5"/>
  <c r="G138" i="5"/>
  <c r="BH142" i="5" l="1"/>
  <c r="BQ142" i="5"/>
  <c r="BU142" i="5"/>
  <c r="BU143" i="5" s="1"/>
  <c r="BP142" i="5"/>
  <c r="BA142" i="5"/>
  <c r="BI143" i="5"/>
  <c r="BR143" i="5"/>
  <c r="BJ142" i="5"/>
  <c r="BO143" i="5"/>
  <c r="BG335" i="5"/>
  <c r="AQ336" i="5"/>
  <c r="AW143" i="5"/>
  <c r="AP335" i="5"/>
  <c r="AY336" i="5" s="1"/>
  <c r="AO335" i="5"/>
  <c r="BH335" i="5"/>
  <c r="BH336" i="5" s="1"/>
  <c r="BS142" i="5"/>
  <c r="BF143" i="5"/>
  <c r="AT335" i="5"/>
  <c r="AX142" i="5"/>
  <c r="BB142" i="5"/>
  <c r="BT142" i="5"/>
  <c r="AH336" i="5"/>
  <c r="AW337" i="5"/>
  <c r="BA335" i="5"/>
  <c r="BA336" i="5" s="1"/>
  <c r="BJ335" i="5"/>
  <c r="AF335" i="5"/>
  <c r="AI335" i="5"/>
  <c r="AZ336" i="5"/>
  <c r="BI336" i="5"/>
  <c r="BC335" i="5"/>
  <c r="AE336" i="5"/>
  <c r="AN337" i="5" s="1"/>
  <c r="AK335" i="5"/>
  <c r="BD336" i="5"/>
  <c r="BD337" i="5" s="1"/>
  <c r="BL335" i="5"/>
  <c r="BB335" i="5"/>
  <c r="BB336" i="5" s="1"/>
  <c r="BK335" i="5"/>
  <c r="AL336" i="5"/>
  <c r="AU337" i="5" s="1"/>
  <c r="AG335" i="5"/>
  <c r="BF337" i="5"/>
  <c r="AJ335" i="5"/>
  <c r="AS336" i="5" s="1"/>
  <c r="AX335" i="5"/>
  <c r="AO266" i="5"/>
  <c r="AR204" i="5"/>
  <c r="AS204" i="5"/>
  <c r="AS266" i="5"/>
  <c r="AQ267" i="5"/>
  <c r="AN205" i="5"/>
  <c r="AT204" i="5"/>
  <c r="AQ205" i="5"/>
  <c r="AR266" i="5"/>
  <c r="AU267" i="5"/>
  <c r="AP204" i="5"/>
  <c r="AT266" i="5"/>
  <c r="AU205" i="5"/>
  <c r="BC142" i="5"/>
  <c r="AP266" i="5"/>
  <c r="BD143" i="5"/>
  <c r="BM144" i="5" s="1"/>
  <c r="AO204" i="5"/>
  <c r="BK142" i="5"/>
  <c r="AY142" i="5"/>
  <c r="AY143" i="5" s="1"/>
  <c r="BG142" i="5"/>
  <c r="AZ143" i="5"/>
  <c r="BI144" i="5" s="1"/>
  <c r="BV144" i="5"/>
  <c r="AN267" i="5"/>
  <c r="H203" i="5"/>
  <c r="H333" i="5" s="1"/>
  <c r="H204" i="5"/>
  <c r="H334" i="5" s="1"/>
  <c r="J332" i="5"/>
  <c r="B333" i="5"/>
  <c r="N140" i="5"/>
  <c r="W141" i="5" s="1"/>
  <c r="AF142" i="5" s="1"/>
  <c r="N334" i="5"/>
  <c r="W335" i="5" s="1"/>
  <c r="Q140" i="5"/>
  <c r="Z141" i="5" s="1"/>
  <c r="AI142" i="5" s="1"/>
  <c r="Q334" i="5"/>
  <c r="Z335" i="5" s="1"/>
  <c r="P141" i="5"/>
  <c r="Y142" i="5" s="1"/>
  <c r="AH143" i="5" s="1"/>
  <c r="P335" i="5"/>
  <c r="Y336" i="5" s="1"/>
  <c r="R140" i="5"/>
  <c r="AA141" i="5" s="1"/>
  <c r="AJ142" i="5" s="1"/>
  <c r="R334" i="5"/>
  <c r="AA335" i="5" s="1"/>
  <c r="F204" i="5"/>
  <c r="F334" i="5" s="1"/>
  <c r="S140" i="5"/>
  <c r="AB141" i="5" s="1"/>
  <c r="AK142" i="5" s="1"/>
  <c r="S334" i="5"/>
  <c r="AB335" i="5" s="1"/>
  <c r="T141" i="5"/>
  <c r="AC142" i="5" s="1"/>
  <c r="AL143" i="5" s="1"/>
  <c r="T335" i="5"/>
  <c r="AC336" i="5" s="1"/>
  <c r="O140" i="5"/>
  <c r="X141" i="5" s="1"/>
  <c r="AG142" i="5" s="1"/>
  <c r="O334" i="5"/>
  <c r="X335" i="5" s="1"/>
  <c r="M141" i="5"/>
  <c r="V142" i="5" s="1"/>
  <c r="AE143" i="5" s="1"/>
  <c r="M335" i="5"/>
  <c r="V336" i="5" s="1"/>
  <c r="I204" i="5"/>
  <c r="I334" i="5" s="1"/>
  <c r="E203" i="5"/>
  <c r="E333" i="5" s="1"/>
  <c r="B204" i="5"/>
  <c r="G203" i="5"/>
  <c r="G333" i="5" s="1"/>
  <c r="G268" i="5"/>
  <c r="J267" i="5"/>
  <c r="B268" i="5"/>
  <c r="D139" i="5"/>
  <c r="C268" i="5"/>
  <c r="H139" i="5"/>
  <c r="F139" i="5"/>
  <c r="G139" i="5"/>
  <c r="D268" i="5"/>
  <c r="C139" i="5"/>
  <c r="F268" i="5"/>
  <c r="J138" i="5"/>
  <c r="E139" i="5"/>
  <c r="E268" i="5"/>
  <c r="I139" i="5"/>
  <c r="B139" i="5"/>
  <c r="J202" i="5"/>
  <c r="H268" i="5"/>
  <c r="I268" i="5"/>
  <c r="BQ143" i="5" l="1"/>
  <c r="BK143" i="5"/>
  <c r="BJ143" i="5"/>
  <c r="BS143" i="5"/>
  <c r="BS144" i="5" s="1"/>
  <c r="BC336" i="5"/>
  <c r="BR144" i="5"/>
  <c r="BR145" i="5" s="1"/>
  <c r="AP336" i="5"/>
  <c r="AY337" i="5" s="1"/>
  <c r="BF144" i="5"/>
  <c r="AQ337" i="5"/>
  <c r="AZ337" i="5"/>
  <c r="BB143" i="5"/>
  <c r="BC143" i="5"/>
  <c r="BG143" i="5"/>
  <c r="BO144" i="5"/>
  <c r="BH337" i="5"/>
  <c r="BJ336" i="5"/>
  <c r="BJ337" i="5" s="1"/>
  <c r="BI337" i="5"/>
  <c r="BI338" i="5" s="1"/>
  <c r="AF336" i="5"/>
  <c r="BK336" i="5"/>
  <c r="BK337" i="5" s="1"/>
  <c r="BD338" i="5"/>
  <c r="AX143" i="5"/>
  <c r="AK336" i="5"/>
  <c r="BF338" i="5"/>
  <c r="AI336" i="5"/>
  <c r="AG336" i="5"/>
  <c r="AL337" i="5"/>
  <c r="AU338" i="5" s="1"/>
  <c r="BM337" i="5"/>
  <c r="BM338" i="5" s="1"/>
  <c r="AH337" i="5"/>
  <c r="AO336" i="5"/>
  <c r="AR336" i="5"/>
  <c r="AX336" i="5"/>
  <c r="BG336" i="5"/>
  <c r="AT336" i="5"/>
  <c r="BB337" i="5"/>
  <c r="AE337" i="5"/>
  <c r="AW338" i="5"/>
  <c r="AJ336" i="5"/>
  <c r="AS337" i="5" s="1"/>
  <c r="BL336" i="5"/>
  <c r="AN268" i="5"/>
  <c r="AN206" i="5"/>
  <c r="BP143" i="5"/>
  <c r="BT143" i="5"/>
  <c r="BT144" i="5" s="1"/>
  <c r="BH143" i="5"/>
  <c r="BH144" i="5" s="1"/>
  <c r="AO267" i="5"/>
  <c r="AU268" i="5"/>
  <c r="AU206" i="5"/>
  <c r="BL143" i="5"/>
  <c r="AR267" i="5"/>
  <c r="AQ268" i="5"/>
  <c r="AT267" i="5"/>
  <c r="AQ206" i="5"/>
  <c r="AS267" i="5"/>
  <c r="AR205" i="5"/>
  <c r="BA143" i="5"/>
  <c r="AP205" i="5"/>
  <c r="AO205" i="5"/>
  <c r="AT205" i="5"/>
  <c r="BD144" i="5"/>
  <c r="BM145" i="5" s="1"/>
  <c r="AZ144" i="5"/>
  <c r="BI145" i="5" s="1"/>
  <c r="AW144" i="5"/>
  <c r="BV145" i="5"/>
  <c r="AS205" i="5"/>
  <c r="AP267" i="5"/>
  <c r="AY144" i="5" s="1"/>
  <c r="C204" i="5"/>
  <c r="C334" i="5" s="1"/>
  <c r="F205" i="5"/>
  <c r="F335" i="5" s="1"/>
  <c r="D204" i="5"/>
  <c r="D334" i="5" s="1"/>
  <c r="C205" i="5"/>
  <c r="C335" i="5" s="1"/>
  <c r="J333" i="5"/>
  <c r="B334" i="5"/>
  <c r="M142" i="5"/>
  <c r="V143" i="5" s="1"/>
  <c r="AE144" i="5" s="1"/>
  <c r="M336" i="5"/>
  <c r="V337" i="5" s="1"/>
  <c r="R141" i="5"/>
  <c r="AA142" i="5" s="1"/>
  <c r="AJ143" i="5" s="1"/>
  <c r="R335" i="5"/>
  <c r="AA336" i="5" s="1"/>
  <c r="N141" i="5"/>
  <c r="W142" i="5" s="1"/>
  <c r="AF143" i="5" s="1"/>
  <c r="N335" i="5"/>
  <c r="W336" i="5" s="1"/>
  <c r="O141" i="5"/>
  <c r="X142" i="5" s="1"/>
  <c r="AG143" i="5" s="1"/>
  <c r="O335" i="5"/>
  <c r="X336" i="5" s="1"/>
  <c r="T142" i="5"/>
  <c r="AC143" i="5" s="1"/>
  <c r="AL144" i="5" s="1"/>
  <c r="T336" i="5"/>
  <c r="AC337" i="5" s="1"/>
  <c r="P142" i="5"/>
  <c r="Y143" i="5" s="1"/>
  <c r="AH144" i="5" s="1"/>
  <c r="P336" i="5"/>
  <c r="Y337" i="5" s="1"/>
  <c r="Q141" i="5"/>
  <c r="Z142" i="5" s="1"/>
  <c r="AI143" i="5" s="1"/>
  <c r="Q335" i="5"/>
  <c r="Z336" i="5" s="1"/>
  <c r="S141" i="5"/>
  <c r="AB142" i="5" s="1"/>
  <c r="AK143" i="5" s="1"/>
  <c r="S335" i="5"/>
  <c r="AB336" i="5" s="1"/>
  <c r="H205" i="5"/>
  <c r="H335" i="5" s="1"/>
  <c r="I205" i="5"/>
  <c r="I335" i="5" s="1"/>
  <c r="E204" i="5"/>
  <c r="E334" i="5" s="1"/>
  <c r="B205" i="5"/>
  <c r="G204" i="5"/>
  <c r="G334" i="5" s="1"/>
  <c r="C140" i="5"/>
  <c r="F140" i="5"/>
  <c r="C269" i="5"/>
  <c r="G269" i="5"/>
  <c r="B269" i="5"/>
  <c r="J203" i="5"/>
  <c r="F269" i="5"/>
  <c r="D140" i="5"/>
  <c r="H269" i="5"/>
  <c r="J139" i="5"/>
  <c r="I140" i="5"/>
  <c r="J268" i="5"/>
  <c r="D269" i="5"/>
  <c r="G140" i="5"/>
  <c r="I269" i="5"/>
  <c r="B140" i="5"/>
  <c r="E269" i="5"/>
  <c r="E140" i="5"/>
  <c r="H140" i="5"/>
  <c r="BK144" i="5" l="1"/>
  <c r="BL337" i="5"/>
  <c r="BC337" i="5"/>
  <c r="BO145" i="5"/>
  <c r="BH338" i="5"/>
  <c r="BK338" i="5"/>
  <c r="BM339" i="5"/>
  <c r="AZ338" i="5"/>
  <c r="BB144" i="5"/>
  <c r="BK145" i="5" s="1"/>
  <c r="BP144" i="5"/>
  <c r="BG144" i="5"/>
  <c r="AF337" i="5"/>
  <c r="AR337" i="5"/>
  <c r="AO337" i="5"/>
  <c r="AX337" i="5"/>
  <c r="BF339" i="5"/>
  <c r="BQ144" i="5"/>
  <c r="BQ145" i="5" s="1"/>
  <c r="BD339" i="5"/>
  <c r="AG337" i="5"/>
  <c r="BI339" i="5"/>
  <c r="AI337" i="5"/>
  <c r="BA337" i="5"/>
  <c r="AJ337" i="5"/>
  <c r="AS338" i="5" s="1"/>
  <c r="AH338" i="5"/>
  <c r="AQ338" i="5"/>
  <c r="BM340" i="5"/>
  <c r="BH145" i="5"/>
  <c r="AE338" i="5"/>
  <c r="AN338" i="5"/>
  <c r="AP337" i="5"/>
  <c r="BT145" i="5"/>
  <c r="BB338" i="5"/>
  <c r="BK339" i="5" s="1"/>
  <c r="AL338" i="5"/>
  <c r="AU339" i="5" s="1"/>
  <c r="AK337" i="5"/>
  <c r="BL338" i="5"/>
  <c r="AT337" i="5"/>
  <c r="BG337" i="5"/>
  <c r="BV146" i="5"/>
  <c r="AN269" i="5"/>
  <c r="AN207" i="5"/>
  <c r="AT206" i="5"/>
  <c r="BA144" i="5"/>
  <c r="BJ144" i="5"/>
  <c r="BL144" i="5"/>
  <c r="BU144" i="5"/>
  <c r="AT268" i="5"/>
  <c r="AR206" i="5"/>
  <c r="AU269" i="5"/>
  <c r="AO268" i="5"/>
  <c r="AX144" i="5"/>
  <c r="AP206" i="5"/>
  <c r="AS268" i="5"/>
  <c r="BC144" i="5"/>
  <c r="AW145" i="5"/>
  <c r="BF145" i="5"/>
  <c r="AQ269" i="5"/>
  <c r="AS206" i="5"/>
  <c r="AZ145" i="5"/>
  <c r="BR146" i="5"/>
  <c r="AO206" i="5"/>
  <c r="AR268" i="5"/>
  <c r="AQ207" i="5"/>
  <c r="AU207" i="5"/>
  <c r="AP268" i="5"/>
  <c r="BD145" i="5"/>
  <c r="BM146" i="5" s="1"/>
  <c r="B335" i="5"/>
  <c r="J334" i="5"/>
  <c r="D205" i="5"/>
  <c r="D335" i="5" s="1"/>
  <c r="S142" i="5"/>
  <c r="AB143" i="5" s="1"/>
  <c r="AK144" i="5" s="1"/>
  <c r="S336" i="5"/>
  <c r="AB337" i="5" s="1"/>
  <c r="N142" i="5"/>
  <c r="W143" i="5" s="1"/>
  <c r="AF144" i="5" s="1"/>
  <c r="N336" i="5"/>
  <c r="W337" i="5" s="1"/>
  <c r="P143" i="5"/>
  <c r="Y144" i="5" s="1"/>
  <c r="AH145" i="5" s="1"/>
  <c r="P337" i="5"/>
  <c r="Y338" i="5" s="1"/>
  <c r="R142" i="5"/>
  <c r="AA143" i="5" s="1"/>
  <c r="AJ144" i="5" s="1"/>
  <c r="R336" i="5"/>
  <c r="AA337" i="5" s="1"/>
  <c r="M143" i="5"/>
  <c r="V144" i="5" s="1"/>
  <c r="AE145" i="5" s="1"/>
  <c r="M337" i="5"/>
  <c r="V338" i="5" s="1"/>
  <c r="O142" i="5"/>
  <c r="X143" i="5" s="1"/>
  <c r="AG144" i="5" s="1"/>
  <c r="O336" i="5"/>
  <c r="X337" i="5" s="1"/>
  <c r="Q142" i="5"/>
  <c r="Z143" i="5" s="1"/>
  <c r="AI144" i="5" s="1"/>
  <c r="Q336" i="5"/>
  <c r="Z337" i="5" s="1"/>
  <c r="T143" i="5"/>
  <c r="AC144" i="5" s="1"/>
  <c r="AL145" i="5" s="1"/>
  <c r="T337" i="5"/>
  <c r="AC338" i="5" s="1"/>
  <c r="E205" i="5"/>
  <c r="E335" i="5" s="1"/>
  <c r="I206" i="5"/>
  <c r="I336" i="5" s="1"/>
  <c r="G205" i="5"/>
  <c r="G335" i="5" s="1"/>
  <c r="B206" i="5"/>
  <c r="G270" i="5"/>
  <c r="J140" i="5"/>
  <c r="H270" i="5"/>
  <c r="F270" i="5"/>
  <c r="C141" i="5"/>
  <c r="E141" i="5"/>
  <c r="D270" i="5"/>
  <c r="H141" i="5"/>
  <c r="E270" i="5"/>
  <c r="B141" i="5"/>
  <c r="I270" i="5"/>
  <c r="I141" i="5"/>
  <c r="D141" i="5"/>
  <c r="B270" i="5"/>
  <c r="J204" i="5"/>
  <c r="G141" i="5"/>
  <c r="J269" i="5"/>
  <c r="C270" i="5"/>
  <c r="F141" i="5"/>
  <c r="BP145" i="5" l="1"/>
  <c r="AO338" i="5"/>
  <c r="AX338" i="5"/>
  <c r="BG338" i="5"/>
  <c r="AT338" i="5"/>
  <c r="BQ146" i="5"/>
  <c r="AQ339" i="5"/>
  <c r="AN339" i="5"/>
  <c r="AZ146" i="5"/>
  <c r="BC145" i="5"/>
  <c r="BT146" i="5"/>
  <c r="BC338" i="5"/>
  <c r="AW146" i="5"/>
  <c r="AF338" i="5"/>
  <c r="AE339" i="5"/>
  <c r="AH339" i="5"/>
  <c r="AI338" i="5"/>
  <c r="BA338" i="5"/>
  <c r="BJ338" i="5"/>
  <c r="AP338" i="5"/>
  <c r="AY338" i="5"/>
  <c r="AG338" i="5"/>
  <c r="AK338" i="5"/>
  <c r="BD340" i="5"/>
  <c r="BM341" i="5" s="1"/>
  <c r="AR338" i="5"/>
  <c r="AZ339" i="5"/>
  <c r="AL339" i="5"/>
  <c r="AW339" i="5"/>
  <c r="BB339" i="5"/>
  <c r="BK340" i="5" s="1"/>
  <c r="AJ338" i="5"/>
  <c r="BV147" i="5"/>
  <c r="BA145" i="5"/>
  <c r="BI146" i="5"/>
  <c r="BU145" i="5"/>
  <c r="AS269" i="5"/>
  <c r="AO269" i="5"/>
  <c r="BF146" i="5"/>
  <c r="BO146" i="5"/>
  <c r="AU270" i="5"/>
  <c r="BJ145" i="5"/>
  <c r="BS145" i="5"/>
  <c r="AP269" i="5"/>
  <c r="AT269" i="5"/>
  <c r="BB145" i="5"/>
  <c r="AO207" i="5"/>
  <c r="AR207" i="5"/>
  <c r="AT207" i="5"/>
  <c r="AU208" i="5"/>
  <c r="AY145" i="5"/>
  <c r="BD146" i="5"/>
  <c r="AQ208" i="5"/>
  <c r="AX145" i="5"/>
  <c r="BG145" i="5"/>
  <c r="BL145" i="5"/>
  <c r="AN270" i="5"/>
  <c r="AS207" i="5"/>
  <c r="AP207" i="5"/>
  <c r="AN208" i="5"/>
  <c r="AR269" i="5"/>
  <c r="AQ270" i="5"/>
  <c r="C206" i="5"/>
  <c r="C336" i="5" s="1"/>
  <c r="D206" i="5"/>
  <c r="D336" i="5" s="1"/>
  <c r="H206" i="5"/>
  <c r="H336" i="5" s="1"/>
  <c r="H207" i="5"/>
  <c r="H337" i="5" s="1"/>
  <c r="J335" i="5"/>
  <c r="B336" i="5"/>
  <c r="R143" i="5"/>
  <c r="AA144" i="5" s="1"/>
  <c r="AJ145" i="5" s="1"/>
  <c r="R337" i="5"/>
  <c r="AA338" i="5" s="1"/>
  <c r="N143" i="5"/>
  <c r="W144" i="5" s="1"/>
  <c r="AF145" i="5" s="1"/>
  <c r="N337" i="5"/>
  <c r="W338" i="5" s="1"/>
  <c r="P144" i="5"/>
  <c r="Y145" i="5" s="1"/>
  <c r="AH146" i="5" s="1"/>
  <c r="P338" i="5"/>
  <c r="Y339" i="5" s="1"/>
  <c r="S143" i="5"/>
  <c r="AB144" i="5" s="1"/>
  <c r="AK145" i="5" s="1"/>
  <c r="S337" i="5"/>
  <c r="AB338" i="5" s="1"/>
  <c r="T144" i="5"/>
  <c r="AC145" i="5" s="1"/>
  <c r="AL146" i="5" s="1"/>
  <c r="T338" i="5"/>
  <c r="AC339" i="5" s="1"/>
  <c r="Q143" i="5"/>
  <c r="Z144" i="5" s="1"/>
  <c r="AI145" i="5" s="1"/>
  <c r="Q337" i="5"/>
  <c r="Z338" i="5" s="1"/>
  <c r="O143" i="5"/>
  <c r="X144" i="5" s="1"/>
  <c r="AG145" i="5" s="1"/>
  <c r="O337" i="5"/>
  <c r="X338" i="5" s="1"/>
  <c r="F206" i="5"/>
  <c r="F336" i="5" s="1"/>
  <c r="M144" i="5"/>
  <c r="V145" i="5" s="1"/>
  <c r="AE146" i="5" s="1"/>
  <c r="M338" i="5"/>
  <c r="V339" i="5" s="1"/>
  <c r="I207" i="5"/>
  <c r="I337" i="5" s="1"/>
  <c r="D207" i="5"/>
  <c r="D337" i="5" s="1"/>
  <c r="F207" i="5"/>
  <c r="F337" i="5" s="1"/>
  <c r="C207" i="5"/>
  <c r="C337" i="5" s="1"/>
  <c r="E206" i="5"/>
  <c r="E336" i="5" s="1"/>
  <c r="B207" i="5"/>
  <c r="G206" i="5"/>
  <c r="G336" i="5" s="1"/>
  <c r="J205" i="5"/>
  <c r="J141" i="5"/>
  <c r="C271" i="5"/>
  <c r="F142" i="5"/>
  <c r="I271" i="5"/>
  <c r="E142" i="5"/>
  <c r="G271" i="5"/>
  <c r="B271" i="5"/>
  <c r="I142" i="5"/>
  <c r="H271" i="5"/>
  <c r="D142" i="5"/>
  <c r="H142" i="5"/>
  <c r="J270" i="5"/>
  <c r="F271" i="5"/>
  <c r="G142" i="5"/>
  <c r="B142" i="5"/>
  <c r="E271" i="5"/>
  <c r="D271" i="5"/>
  <c r="C142" i="5"/>
  <c r="BC339" i="5" l="1"/>
  <c r="AX339" i="5"/>
  <c r="BG339" i="5"/>
  <c r="AN340" i="5"/>
  <c r="BC146" i="5"/>
  <c r="BL146" i="5"/>
  <c r="AZ340" i="5"/>
  <c r="AW147" i="5"/>
  <c r="BI147" i="5"/>
  <c r="AR339" i="5"/>
  <c r="BL339" i="5"/>
  <c r="BF147" i="5"/>
  <c r="BJ339" i="5"/>
  <c r="BO147" i="5"/>
  <c r="BS146" i="5"/>
  <c r="BD147" i="5"/>
  <c r="BB146" i="5"/>
  <c r="BR147" i="5"/>
  <c r="BJ146" i="5"/>
  <c r="AL340" i="5"/>
  <c r="AK339" i="5"/>
  <c r="AW340" i="5"/>
  <c r="BF340" i="5"/>
  <c r="AI339" i="5"/>
  <c r="AH340" i="5"/>
  <c r="AY339" i="5"/>
  <c r="BH339" i="5"/>
  <c r="BA339" i="5"/>
  <c r="AE340" i="5"/>
  <c r="AJ339" i="5"/>
  <c r="AS339" i="5"/>
  <c r="BB340" i="5" s="1"/>
  <c r="AG339" i="5"/>
  <c r="AP339" i="5"/>
  <c r="AQ340" i="5"/>
  <c r="AU340" i="5"/>
  <c r="AF339" i="5"/>
  <c r="AO339" i="5"/>
  <c r="AT339" i="5"/>
  <c r="BI340" i="5"/>
  <c r="BI341" i="5" s="1"/>
  <c r="AP208" i="5"/>
  <c r="AP270" i="5"/>
  <c r="BU146" i="5"/>
  <c r="BU147" i="5" s="1"/>
  <c r="AR208" i="5"/>
  <c r="AY146" i="5"/>
  <c r="BH146" i="5"/>
  <c r="AO208" i="5"/>
  <c r="AU271" i="5"/>
  <c r="BF148" i="5"/>
  <c r="AU209" i="5"/>
  <c r="AR270" i="5"/>
  <c r="AO270" i="5"/>
  <c r="AT208" i="5"/>
  <c r="AN209" i="5"/>
  <c r="AS270" i="5"/>
  <c r="AQ271" i="5"/>
  <c r="AS208" i="5"/>
  <c r="AN271" i="5"/>
  <c r="BG146" i="5"/>
  <c r="BP146" i="5"/>
  <c r="BA146" i="5"/>
  <c r="AX146" i="5"/>
  <c r="BM147" i="5"/>
  <c r="BK146" i="5"/>
  <c r="AZ147" i="5"/>
  <c r="AT270" i="5"/>
  <c r="AQ209" i="5"/>
  <c r="B337" i="5"/>
  <c r="J336" i="5"/>
  <c r="T145" i="5"/>
  <c r="AC146" i="5" s="1"/>
  <c r="AL147" i="5" s="1"/>
  <c r="T339" i="5"/>
  <c r="AC340" i="5" s="1"/>
  <c r="Q144" i="5"/>
  <c r="Z145" i="5" s="1"/>
  <c r="AI146" i="5" s="1"/>
  <c r="Q338" i="5"/>
  <c r="Z339" i="5" s="1"/>
  <c r="O144" i="5"/>
  <c r="X145" i="5" s="1"/>
  <c r="AG146" i="5" s="1"/>
  <c r="O338" i="5"/>
  <c r="X339" i="5" s="1"/>
  <c r="S144" i="5"/>
  <c r="AB145" i="5" s="1"/>
  <c r="AK146" i="5" s="1"/>
  <c r="S338" i="5"/>
  <c r="AB339" i="5" s="1"/>
  <c r="P145" i="5"/>
  <c r="Y146" i="5" s="1"/>
  <c r="AH147" i="5" s="1"/>
  <c r="P339" i="5"/>
  <c r="Y340" i="5" s="1"/>
  <c r="N144" i="5"/>
  <c r="W145" i="5" s="1"/>
  <c r="AF146" i="5" s="1"/>
  <c r="N338" i="5"/>
  <c r="W339" i="5" s="1"/>
  <c r="M145" i="5"/>
  <c r="V146" i="5" s="1"/>
  <c r="AE147" i="5" s="1"/>
  <c r="M339" i="5"/>
  <c r="V340" i="5" s="1"/>
  <c r="H208" i="5"/>
  <c r="H338" i="5" s="1"/>
  <c r="R144" i="5"/>
  <c r="AA145" i="5" s="1"/>
  <c r="AJ146" i="5" s="1"/>
  <c r="R338" i="5"/>
  <c r="AA339" i="5" s="1"/>
  <c r="E207" i="5"/>
  <c r="E337" i="5" s="1"/>
  <c r="F208" i="5"/>
  <c r="F338" i="5" s="1"/>
  <c r="C208" i="5"/>
  <c r="C338" i="5" s="1"/>
  <c r="D208" i="5"/>
  <c r="D338" i="5" s="1"/>
  <c r="I208" i="5"/>
  <c r="I338" i="5" s="1"/>
  <c r="G207" i="5"/>
  <c r="G337" i="5" s="1"/>
  <c r="B208" i="5"/>
  <c r="H143" i="5"/>
  <c r="H272" i="5"/>
  <c r="C143" i="5"/>
  <c r="B143" i="5"/>
  <c r="F143" i="5"/>
  <c r="D143" i="5"/>
  <c r="E272" i="5"/>
  <c r="J142" i="5"/>
  <c r="J271" i="5"/>
  <c r="F272" i="5"/>
  <c r="I143" i="5"/>
  <c r="B272" i="5"/>
  <c r="G272" i="5"/>
  <c r="C272" i="5"/>
  <c r="G143" i="5"/>
  <c r="E143" i="5"/>
  <c r="I272" i="5"/>
  <c r="D272" i="5"/>
  <c r="J206" i="5"/>
  <c r="BS147" i="5" l="1"/>
  <c r="AW341" i="5"/>
  <c r="BL340" i="5"/>
  <c r="BG340" i="5"/>
  <c r="AQ341" i="5"/>
  <c r="BL147" i="5"/>
  <c r="BA340" i="5"/>
  <c r="BR148" i="5"/>
  <c r="AU341" i="5"/>
  <c r="BO148" i="5"/>
  <c r="BO149" i="5" s="1"/>
  <c r="AW148" i="5"/>
  <c r="BF149" i="5" s="1"/>
  <c r="AP340" i="5"/>
  <c r="BF341" i="5"/>
  <c r="BJ147" i="5"/>
  <c r="AY147" i="5"/>
  <c r="AS340" i="5"/>
  <c r="BB341" i="5" s="1"/>
  <c r="BP147" i="5"/>
  <c r="AL341" i="5"/>
  <c r="BU148" i="5"/>
  <c r="AE341" i="5"/>
  <c r="AJ340" i="5"/>
  <c r="AI340" i="5"/>
  <c r="BD341" i="5"/>
  <c r="AY340" i="5"/>
  <c r="AZ341" i="5"/>
  <c r="BH340" i="5"/>
  <c r="AG340" i="5"/>
  <c r="AH341" i="5"/>
  <c r="AR340" i="5"/>
  <c r="BJ340" i="5"/>
  <c r="AN341" i="5"/>
  <c r="BK341" i="5"/>
  <c r="AT340" i="5"/>
  <c r="BC340" i="5"/>
  <c r="AO340" i="5"/>
  <c r="AX340" i="5"/>
  <c r="AK340" i="5"/>
  <c r="AF340" i="5"/>
  <c r="BG147" i="5"/>
  <c r="AP209" i="5"/>
  <c r="AP271" i="5"/>
  <c r="AN210" i="5"/>
  <c r="AS209" i="5"/>
  <c r="AQ272" i="5"/>
  <c r="AU272" i="5"/>
  <c r="AS271" i="5"/>
  <c r="AO209" i="5"/>
  <c r="BH147" i="5"/>
  <c r="BQ147" i="5"/>
  <c r="AZ148" i="5"/>
  <c r="BI148" i="5"/>
  <c r="AU210" i="5"/>
  <c r="AQ210" i="5"/>
  <c r="BB147" i="5"/>
  <c r="BM148" i="5"/>
  <c r="BV148" i="5"/>
  <c r="AN272" i="5"/>
  <c r="AW149" i="5" s="1"/>
  <c r="AR271" i="5"/>
  <c r="BD148" i="5"/>
  <c r="AT271" i="5"/>
  <c r="AX147" i="5"/>
  <c r="AO271" i="5"/>
  <c r="BC147" i="5"/>
  <c r="AT209" i="5"/>
  <c r="AR209" i="5"/>
  <c r="BK147" i="5"/>
  <c r="BT147" i="5"/>
  <c r="BA147" i="5"/>
  <c r="BJ148" i="5" s="1"/>
  <c r="J337" i="5"/>
  <c r="B338" i="5"/>
  <c r="S145" i="5"/>
  <c r="AB146" i="5" s="1"/>
  <c r="AK147" i="5" s="1"/>
  <c r="S339" i="5"/>
  <c r="AB340" i="5" s="1"/>
  <c r="T146" i="5"/>
  <c r="AC147" i="5" s="1"/>
  <c r="AL148" i="5" s="1"/>
  <c r="T340" i="5"/>
  <c r="AC341" i="5" s="1"/>
  <c r="N145" i="5"/>
  <c r="W146" i="5" s="1"/>
  <c r="AF147" i="5" s="1"/>
  <c r="N339" i="5"/>
  <c r="W340" i="5" s="1"/>
  <c r="Q145" i="5"/>
  <c r="Z146" i="5" s="1"/>
  <c r="AI147" i="5" s="1"/>
  <c r="Q339" i="5"/>
  <c r="Z340" i="5" s="1"/>
  <c r="M146" i="5"/>
  <c r="V147" i="5" s="1"/>
  <c r="AE148" i="5" s="1"/>
  <c r="M340" i="5"/>
  <c r="V341" i="5" s="1"/>
  <c r="R145" i="5"/>
  <c r="AA146" i="5" s="1"/>
  <c r="AJ147" i="5" s="1"/>
  <c r="R339" i="5"/>
  <c r="AA340" i="5" s="1"/>
  <c r="P146" i="5"/>
  <c r="Y147" i="5" s="1"/>
  <c r="AH148" i="5" s="1"/>
  <c r="P340" i="5"/>
  <c r="Y341" i="5" s="1"/>
  <c r="O145" i="5"/>
  <c r="X146" i="5" s="1"/>
  <c r="AG147" i="5" s="1"/>
  <c r="O339" i="5"/>
  <c r="X340" i="5" s="1"/>
  <c r="I209" i="5"/>
  <c r="I339" i="5" s="1"/>
  <c r="E208" i="5"/>
  <c r="E338" i="5" s="1"/>
  <c r="D209" i="5"/>
  <c r="D339" i="5" s="1"/>
  <c r="C209" i="5"/>
  <c r="C339" i="5" s="1"/>
  <c r="B209" i="5"/>
  <c r="G208" i="5"/>
  <c r="G338" i="5" s="1"/>
  <c r="J272" i="5"/>
  <c r="F144" i="5"/>
  <c r="C273" i="5"/>
  <c r="I144" i="5"/>
  <c r="H144" i="5"/>
  <c r="G144" i="5"/>
  <c r="B273" i="5"/>
  <c r="J207" i="5"/>
  <c r="H273" i="5"/>
  <c r="F273" i="5"/>
  <c r="B144" i="5"/>
  <c r="D273" i="5"/>
  <c r="I273" i="5"/>
  <c r="E144" i="5"/>
  <c r="G273" i="5"/>
  <c r="E273" i="5"/>
  <c r="D144" i="5"/>
  <c r="J143" i="5"/>
  <c r="C144" i="5"/>
  <c r="BJ341" i="5" l="1"/>
  <c r="BS148" i="5"/>
  <c r="BF342" i="5"/>
  <c r="AZ342" i="5"/>
  <c r="AU342" i="5"/>
  <c r="BB148" i="5"/>
  <c r="AS341" i="5"/>
  <c r="BB342" i="5" s="1"/>
  <c r="AY341" i="5"/>
  <c r="BP148" i="5"/>
  <c r="AN342" i="5"/>
  <c r="BH341" i="5"/>
  <c r="BH148" i="5"/>
  <c r="AY148" i="5"/>
  <c r="AR341" i="5"/>
  <c r="BK342" i="5"/>
  <c r="BI342" i="5"/>
  <c r="BI343" i="5" s="1"/>
  <c r="BQ148" i="5"/>
  <c r="AL342" i="5"/>
  <c r="AZ149" i="5"/>
  <c r="BO150" i="5"/>
  <c r="AT341" i="5"/>
  <c r="AH342" i="5"/>
  <c r="AQ342" i="5"/>
  <c r="BC341" i="5"/>
  <c r="BL341" i="5"/>
  <c r="AE342" i="5"/>
  <c r="BA341" i="5"/>
  <c r="AG341" i="5"/>
  <c r="AJ341" i="5"/>
  <c r="AI341" i="5"/>
  <c r="AF341" i="5"/>
  <c r="AP341" i="5"/>
  <c r="AP342" i="5" s="1"/>
  <c r="AK341" i="5"/>
  <c r="AW342" i="5"/>
  <c r="BC148" i="5"/>
  <c r="AX341" i="5"/>
  <c r="BG341" i="5"/>
  <c r="BD342" i="5"/>
  <c r="BM342" i="5"/>
  <c r="AO341" i="5"/>
  <c r="BV149" i="5"/>
  <c r="AX148" i="5"/>
  <c r="BA148" i="5"/>
  <c r="BJ149" i="5" s="1"/>
  <c r="BT148" i="5"/>
  <c r="BM149" i="5"/>
  <c r="BL148" i="5"/>
  <c r="AU211" i="5"/>
  <c r="AS272" i="5"/>
  <c r="AQ273" i="5"/>
  <c r="BF150" i="5"/>
  <c r="BS149" i="5"/>
  <c r="AR210" i="5"/>
  <c r="AP272" i="5"/>
  <c r="BI149" i="5"/>
  <c r="BR149" i="5"/>
  <c r="AN211" i="5"/>
  <c r="AP210" i="5"/>
  <c r="BK148" i="5"/>
  <c r="AT272" i="5"/>
  <c r="AQ211" i="5"/>
  <c r="AT210" i="5"/>
  <c r="BD149" i="5"/>
  <c r="AO210" i="5"/>
  <c r="AO272" i="5"/>
  <c r="BG148" i="5"/>
  <c r="AR272" i="5"/>
  <c r="AU273" i="5"/>
  <c r="AS210" i="5"/>
  <c r="AN273" i="5"/>
  <c r="H209" i="5"/>
  <c r="H339" i="5" s="1"/>
  <c r="H210" i="5"/>
  <c r="H340" i="5" s="1"/>
  <c r="B339" i="5"/>
  <c r="J338" i="5"/>
  <c r="F209" i="5"/>
  <c r="F339" i="5" s="1"/>
  <c r="S146" i="5"/>
  <c r="AB147" i="5" s="1"/>
  <c r="AK148" i="5" s="1"/>
  <c r="S340" i="5"/>
  <c r="AB341" i="5" s="1"/>
  <c r="N146" i="5"/>
  <c r="W147" i="5" s="1"/>
  <c r="AF148" i="5" s="1"/>
  <c r="N340" i="5"/>
  <c r="W341" i="5" s="1"/>
  <c r="Q146" i="5"/>
  <c r="Z147" i="5" s="1"/>
  <c r="AI148" i="5" s="1"/>
  <c r="Q340" i="5"/>
  <c r="Z341" i="5" s="1"/>
  <c r="M147" i="5"/>
  <c r="V148" i="5" s="1"/>
  <c r="AE149" i="5" s="1"/>
  <c r="M341" i="5"/>
  <c r="V342" i="5" s="1"/>
  <c r="T147" i="5"/>
  <c r="AC148" i="5" s="1"/>
  <c r="AL149" i="5" s="1"/>
  <c r="T341" i="5"/>
  <c r="AC342" i="5" s="1"/>
  <c r="P147" i="5"/>
  <c r="Y148" i="5" s="1"/>
  <c r="AH149" i="5" s="1"/>
  <c r="P341" i="5"/>
  <c r="Y342" i="5" s="1"/>
  <c r="O146" i="5"/>
  <c r="X147" i="5" s="1"/>
  <c r="AG148" i="5" s="1"/>
  <c r="O340" i="5"/>
  <c r="X341" i="5" s="1"/>
  <c r="R146" i="5"/>
  <c r="AA147" i="5" s="1"/>
  <c r="AJ148" i="5" s="1"/>
  <c r="R340" i="5"/>
  <c r="AA341" i="5" s="1"/>
  <c r="E209" i="5"/>
  <c r="E339" i="5" s="1"/>
  <c r="D210" i="5"/>
  <c r="D340" i="5" s="1"/>
  <c r="C210" i="5"/>
  <c r="C340" i="5" s="1"/>
  <c r="I210" i="5"/>
  <c r="I340" i="5" s="1"/>
  <c r="G209" i="5"/>
  <c r="G339" i="5" s="1"/>
  <c r="B210" i="5"/>
  <c r="J273" i="5"/>
  <c r="D145" i="5"/>
  <c r="C145" i="5"/>
  <c r="E274" i="5"/>
  <c r="J144" i="5"/>
  <c r="G145" i="5"/>
  <c r="I145" i="5"/>
  <c r="F145" i="5"/>
  <c r="E145" i="5"/>
  <c r="B145" i="5"/>
  <c r="H274" i="5"/>
  <c r="B274" i="5"/>
  <c r="I274" i="5"/>
  <c r="J208" i="5"/>
  <c r="D274" i="5"/>
  <c r="F274" i="5"/>
  <c r="H145" i="5"/>
  <c r="C274" i="5"/>
  <c r="G274" i="5"/>
  <c r="BB149" i="5" l="1"/>
  <c r="BD343" i="5"/>
  <c r="AU343" i="5"/>
  <c r="BI150" i="5"/>
  <c r="AZ150" i="5"/>
  <c r="BC342" i="5"/>
  <c r="BK149" i="5"/>
  <c r="BK150" i="5" s="1"/>
  <c r="BK343" i="5"/>
  <c r="AY149" i="5"/>
  <c r="AS342" i="5"/>
  <c r="BB343" i="5" s="1"/>
  <c r="BA342" i="5"/>
  <c r="BH149" i="5"/>
  <c r="AN343" i="5"/>
  <c r="BH342" i="5"/>
  <c r="BO151" i="5"/>
  <c r="BQ149" i="5"/>
  <c r="BL342" i="5"/>
  <c r="AQ343" i="5"/>
  <c r="BG342" i="5"/>
  <c r="BM343" i="5"/>
  <c r="BM344" i="5" s="1"/>
  <c r="BV150" i="5"/>
  <c r="BL149" i="5"/>
  <c r="BU149" i="5"/>
  <c r="AL343" i="5"/>
  <c r="AI342" i="5"/>
  <c r="AW343" i="5"/>
  <c r="BF343" i="5"/>
  <c r="AG342" i="5"/>
  <c r="AP343" i="5" s="1"/>
  <c r="AH343" i="5"/>
  <c r="AK342" i="5"/>
  <c r="AR342" i="5"/>
  <c r="BJ342" i="5"/>
  <c r="BA149" i="5"/>
  <c r="BJ150" i="5" s="1"/>
  <c r="AO342" i="5"/>
  <c r="AX342" i="5"/>
  <c r="AJ342" i="5"/>
  <c r="AE343" i="5"/>
  <c r="AX149" i="5"/>
  <c r="AF342" i="5"/>
  <c r="AZ343" i="5"/>
  <c r="AT342" i="5"/>
  <c r="BM150" i="5"/>
  <c r="AY342" i="5"/>
  <c r="BR150" i="5"/>
  <c r="BR151" i="5" s="1"/>
  <c r="BS150" i="5"/>
  <c r="AP211" i="5"/>
  <c r="AN212" i="5"/>
  <c r="BT149" i="5"/>
  <c r="AU212" i="5"/>
  <c r="AS273" i="5"/>
  <c r="BB150" i="5" s="1"/>
  <c r="AR273" i="5"/>
  <c r="BD150" i="5"/>
  <c r="AP273" i="5"/>
  <c r="AN274" i="5"/>
  <c r="AU274" i="5"/>
  <c r="AT273" i="5"/>
  <c r="BC149" i="5"/>
  <c r="AT211" i="5"/>
  <c r="AR211" i="5"/>
  <c r="AQ274" i="5"/>
  <c r="BG149" i="5"/>
  <c r="BP149" i="5"/>
  <c r="AO211" i="5"/>
  <c r="AS211" i="5"/>
  <c r="AO273" i="5"/>
  <c r="AQ212" i="5"/>
  <c r="AW150" i="5"/>
  <c r="BF151" i="5" s="1"/>
  <c r="F210" i="5"/>
  <c r="F340" i="5" s="1"/>
  <c r="B340" i="5"/>
  <c r="J339" i="5"/>
  <c r="N147" i="5"/>
  <c r="W148" i="5" s="1"/>
  <c r="AF149" i="5" s="1"/>
  <c r="N341" i="5"/>
  <c r="W342" i="5" s="1"/>
  <c r="R147" i="5"/>
  <c r="AA148" i="5" s="1"/>
  <c r="AJ149" i="5" s="1"/>
  <c r="R341" i="5"/>
  <c r="AA342" i="5" s="1"/>
  <c r="C211" i="5"/>
  <c r="C341" i="5" s="1"/>
  <c r="Q147" i="5"/>
  <c r="Z148" i="5" s="1"/>
  <c r="AI149" i="5" s="1"/>
  <c r="Q341" i="5"/>
  <c r="Z342" i="5" s="1"/>
  <c r="P148" i="5"/>
  <c r="Y149" i="5" s="1"/>
  <c r="AH150" i="5" s="1"/>
  <c r="P342" i="5"/>
  <c r="Y343" i="5" s="1"/>
  <c r="O147" i="5"/>
  <c r="X148" i="5" s="1"/>
  <c r="AG149" i="5" s="1"/>
  <c r="O341" i="5"/>
  <c r="X342" i="5" s="1"/>
  <c r="T148" i="5"/>
  <c r="AC149" i="5" s="1"/>
  <c r="AL150" i="5" s="1"/>
  <c r="T342" i="5"/>
  <c r="AC343" i="5" s="1"/>
  <c r="M148" i="5"/>
  <c r="V149" i="5" s="1"/>
  <c r="AE150" i="5" s="1"/>
  <c r="M342" i="5"/>
  <c r="V343" i="5" s="1"/>
  <c r="S147" i="5"/>
  <c r="AB148" i="5" s="1"/>
  <c r="AK149" i="5" s="1"/>
  <c r="S341" i="5"/>
  <c r="AB342" i="5" s="1"/>
  <c r="I211" i="5"/>
  <c r="I341" i="5" s="1"/>
  <c r="E210" i="5"/>
  <c r="E340" i="5" s="1"/>
  <c r="H211" i="5"/>
  <c r="H341" i="5" s="1"/>
  <c r="D211" i="5"/>
  <c r="D341" i="5" s="1"/>
  <c r="B211" i="5"/>
  <c r="G210" i="5"/>
  <c r="G340" i="5" s="1"/>
  <c r="G275" i="5"/>
  <c r="J274" i="5"/>
  <c r="B275" i="5"/>
  <c r="G146" i="5"/>
  <c r="J209" i="5"/>
  <c r="C146" i="5"/>
  <c r="H146" i="5"/>
  <c r="D275" i="5"/>
  <c r="H275" i="5"/>
  <c r="B146" i="5"/>
  <c r="C275" i="5"/>
  <c r="F275" i="5"/>
  <c r="I275" i="5"/>
  <c r="J145" i="5"/>
  <c r="E146" i="5"/>
  <c r="F146" i="5"/>
  <c r="I146" i="5"/>
  <c r="E275" i="5"/>
  <c r="D146" i="5"/>
  <c r="AU344" i="5" l="1"/>
  <c r="BI151" i="5"/>
  <c r="AZ151" i="5"/>
  <c r="BD344" i="5"/>
  <c r="BD345" i="5" s="1"/>
  <c r="BC343" i="5"/>
  <c r="BL343" i="5"/>
  <c r="BU150" i="5"/>
  <c r="BH150" i="5"/>
  <c r="BQ150" i="5"/>
  <c r="BO152" i="5"/>
  <c r="BT150" i="5"/>
  <c r="BT151" i="5" s="1"/>
  <c r="BJ343" i="5"/>
  <c r="AQ344" i="5"/>
  <c r="BV151" i="5"/>
  <c r="AW344" i="5"/>
  <c r="AR343" i="5"/>
  <c r="AX343" i="5"/>
  <c r="BF344" i="5"/>
  <c r="AX150" i="5"/>
  <c r="BM151" i="5"/>
  <c r="BG150" i="5"/>
  <c r="BS151" i="5"/>
  <c r="AO343" i="5"/>
  <c r="AJ343" i="5"/>
  <c r="BA150" i="5"/>
  <c r="BJ151" i="5" s="1"/>
  <c r="AK343" i="5"/>
  <c r="AS343" i="5"/>
  <c r="BG343" i="5"/>
  <c r="BA343" i="5"/>
  <c r="AI343" i="5"/>
  <c r="AT343" i="5"/>
  <c r="AL344" i="5"/>
  <c r="AE344" i="5"/>
  <c r="AG343" i="5"/>
  <c r="AN344" i="5"/>
  <c r="AZ344" i="5"/>
  <c r="BI344" i="5"/>
  <c r="AY343" i="5"/>
  <c r="AY344" i="5" s="1"/>
  <c r="BH343" i="5"/>
  <c r="BR152" i="5"/>
  <c r="BK344" i="5"/>
  <c r="AF343" i="5"/>
  <c r="AH344" i="5"/>
  <c r="BP150" i="5"/>
  <c r="AT274" i="5"/>
  <c r="AU275" i="5"/>
  <c r="BD151" i="5"/>
  <c r="BK151" i="5"/>
  <c r="AP274" i="5"/>
  <c r="AW151" i="5"/>
  <c r="AN275" i="5"/>
  <c r="AS274" i="5"/>
  <c r="AN213" i="5"/>
  <c r="AS212" i="5"/>
  <c r="AQ213" i="5"/>
  <c r="AR212" i="5"/>
  <c r="AU213" i="5"/>
  <c r="BI152" i="5"/>
  <c r="AR274" i="5"/>
  <c r="AP212" i="5"/>
  <c r="AY150" i="5"/>
  <c r="AT212" i="5"/>
  <c r="AO274" i="5"/>
  <c r="AO212" i="5"/>
  <c r="AQ275" i="5"/>
  <c r="AZ152" i="5" s="1"/>
  <c r="BC150" i="5"/>
  <c r="BL150" i="5"/>
  <c r="F211" i="5"/>
  <c r="F341" i="5" s="1"/>
  <c r="B341" i="5"/>
  <c r="J340" i="5"/>
  <c r="P149" i="5"/>
  <c r="Y150" i="5" s="1"/>
  <c r="AH151" i="5" s="1"/>
  <c r="P343" i="5"/>
  <c r="Y344" i="5" s="1"/>
  <c r="Q148" i="5"/>
  <c r="Z149" i="5" s="1"/>
  <c r="AI150" i="5" s="1"/>
  <c r="Q342" i="5"/>
  <c r="Z343" i="5" s="1"/>
  <c r="S148" i="5"/>
  <c r="AB149" i="5" s="1"/>
  <c r="AK150" i="5" s="1"/>
  <c r="S342" i="5"/>
  <c r="AB343" i="5" s="1"/>
  <c r="N148" i="5"/>
  <c r="W149" i="5" s="1"/>
  <c r="AF150" i="5" s="1"/>
  <c r="N342" i="5"/>
  <c r="W343" i="5" s="1"/>
  <c r="T149" i="5"/>
  <c r="AC150" i="5" s="1"/>
  <c r="AL151" i="5" s="1"/>
  <c r="T343" i="5"/>
  <c r="AC344" i="5" s="1"/>
  <c r="O148" i="5"/>
  <c r="X149" i="5" s="1"/>
  <c r="AG150" i="5" s="1"/>
  <c r="O342" i="5"/>
  <c r="X343" i="5" s="1"/>
  <c r="R148" i="5"/>
  <c r="AA149" i="5" s="1"/>
  <c r="AJ150" i="5" s="1"/>
  <c r="R342" i="5"/>
  <c r="AA343" i="5" s="1"/>
  <c r="M149" i="5"/>
  <c r="V150" i="5" s="1"/>
  <c r="AE151" i="5" s="1"/>
  <c r="M343" i="5"/>
  <c r="V344" i="5" s="1"/>
  <c r="F212" i="5"/>
  <c r="F342" i="5" s="1"/>
  <c r="E211" i="5"/>
  <c r="E341" i="5" s="1"/>
  <c r="I212" i="5"/>
  <c r="I342" i="5" s="1"/>
  <c r="D212" i="5"/>
  <c r="D342" i="5" s="1"/>
  <c r="H212" i="5"/>
  <c r="H342" i="5" s="1"/>
  <c r="G211" i="5"/>
  <c r="G341" i="5" s="1"/>
  <c r="B212" i="5"/>
  <c r="J275" i="5"/>
  <c r="D276" i="5"/>
  <c r="I147" i="5"/>
  <c r="E147" i="5"/>
  <c r="J146" i="5"/>
  <c r="C147" i="5"/>
  <c r="J210" i="5"/>
  <c r="G276" i="5"/>
  <c r="E276" i="5"/>
  <c r="B147" i="5"/>
  <c r="B276" i="5"/>
  <c r="C276" i="5"/>
  <c r="D147" i="5"/>
  <c r="I276" i="5"/>
  <c r="F147" i="5"/>
  <c r="F276" i="5"/>
  <c r="H276" i="5"/>
  <c r="H147" i="5"/>
  <c r="G147" i="5"/>
  <c r="BM345" i="5" l="1"/>
  <c r="BF345" i="5"/>
  <c r="BL344" i="5"/>
  <c r="BQ151" i="5"/>
  <c r="BA344" i="5"/>
  <c r="AT344" i="5"/>
  <c r="BM346" i="5"/>
  <c r="BG344" i="5"/>
  <c r="BV152" i="5"/>
  <c r="AZ345" i="5"/>
  <c r="AQ345" i="5"/>
  <c r="AO344" i="5"/>
  <c r="BT152" i="5"/>
  <c r="AX151" i="5"/>
  <c r="BS152" i="5"/>
  <c r="BG151" i="5"/>
  <c r="BC344" i="5"/>
  <c r="BA151" i="5"/>
  <c r="BP151" i="5"/>
  <c r="AN345" i="5"/>
  <c r="AS344" i="5"/>
  <c r="AX344" i="5"/>
  <c r="BB344" i="5"/>
  <c r="BK345" i="5" s="1"/>
  <c r="BH344" i="5"/>
  <c r="BH345" i="5" s="1"/>
  <c r="BD152" i="5"/>
  <c r="BM152" i="5"/>
  <c r="AZ346" i="5"/>
  <c r="AE345" i="5"/>
  <c r="BJ344" i="5"/>
  <c r="BJ345" i="5" s="1"/>
  <c r="AL345" i="5"/>
  <c r="AI344" i="5"/>
  <c r="AJ344" i="5"/>
  <c r="AH345" i="5"/>
  <c r="AR344" i="5"/>
  <c r="BI345" i="5"/>
  <c r="BI346" i="5" s="1"/>
  <c r="AF344" i="5"/>
  <c r="AO345" i="5" s="1"/>
  <c r="AU345" i="5"/>
  <c r="BC151" i="5"/>
  <c r="AW345" i="5"/>
  <c r="AG344" i="5"/>
  <c r="AP344" i="5"/>
  <c r="AK344" i="5"/>
  <c r="AT345" i="5" s="1"/>
  <c r="AW152" i="5"/>
  <c r="BI153" i="5"/>
  <c r="AN214" i="5"/>
  <c r="AN276" i="5"/>
  <c r="AR213" i="5"/>
  <c r="AQ214" i="5"/>
  <c r="AU214" i="5"/>
  <c r="AS213" i="5"/>
  <c r="BR153" i="5"/>
  <c r="BG152" i="5"/>
  <c r="AS275" i="5"/>
  <c r="AU276" i="5"/>
  <c r="BL151" i="5"/>
  <c r="BU151" i="5"/>
  <c r="AO213" i="5"/>
  <c r="AT213" i="5"/>
  <c r="AR275" i="5"/>
  <c r="AQ276" i="5"/>
  <c r="AZ153" i="5" s="1"/>
  <c r="BJ152" i="5"/>
  <c r="AP275" i="5"/>
  <c r="AO275" i="5"/>
  <c r="AX152" i="5" s="1"/>
  <c r="BF152" i="5"/>
  <c r="AY151" i="5"/>
  <c r="AP213" i="5"/>
  <c r="BB151" i="5"/>
  <c r="BK152" i="5" s="1"/>
  <c r="AT275" i="5"/>
  <c r="BH151" i="5"/>
  <c r="J341" i="5"/>
  <c r="B342" i="5"/>
  <c r="C212" i="5"/>
  <c r="C342" i="5" s="1"/>
  <c r="N149" i="5"/>
  <c r="W150" i="5" s="1"/>
  <c r="AF151" i="5" s="1"/>
  <c r="N343" i="5"/>
  <c r="W344" i="5" s="1"/>
  <c r="P150" i="5"/>
  <c r="Y151" i="5" s="1"/>
  <c r="AH152" i="5" s="1"/>
  <c r="P344" i="5"/>
  <c r="Y345" i="5" s="1"/>
  <c r="M150" i="5"/>
  <c r="V151" i="5" s="1"/>
  <c r="AE152" i="5" s="1"/>
  <c r="M344" i="5"/>
  <c r="V345" i="5" s="1"/>
  <c r="T150" i="5"/>
  <c r="AC151" i="5" s="1"/>
  <c r="AL152" i="5" s="1"/>
  <c r="T344" i="5"/>
  <c r="AC345" i="5" s="1"/>
  <c r="Q149" i="5"/>
  <c r="Z150" i="5" s="1"/>
  <c r="AI151" i="5" s="1"/>
  <c r="Q343" i="5"/>
  <c r="Z344" i="5" s="1"/>
  <c r="R149" i="5"/>
  <c r="AA150" i="5" s="1"/>
  <c r="AJ151" i="5" s="1"/>
  <c r="R343" i="5"/>
  <c r="AA344" i="5" s="1"/>
  <c r="S149" i="5"/>
  <c r="AB150" i="5" s="1"/>
  <c r="AK151" i="5" s="1"/>
  <c r="S343" i="5"/>
  <c r="AB344" i="5" s="1"/>
  <c r="O149" i="5"/>
  <c r="X150" i="5" s="1"/>
  <c r="AG151" i="5" s="1"/>
  <c r="O343" i="5"/>
  <c r="X344" i="5" s="1"/>
  <c r="H213" i="5"/>
  <c r="H343" i="5" s="1"/>
  <c r="D213" i="5"/>
  <c r="D343" i="5" s="1"/>
  <c r="I213" i="5"/>
  <c r="I343" i="5" s="1"/>
  <c r="E212" i="5"/>
  <c r="E342" i="5" s="1"/>
  <c r="B213" i="5"/>
  <c r="G212" i="5"/>
  <c r="G342" i="5" s="1"/>
  <c r="G277" i="5"/>
  <c r="J276" i="5"/>
  <c r="C277" i="5"/>
  <c r="F277" i="5"/>
  <c r="D277" i="5"/>
  <c r="J147" i="5"/>
  <c r="J211" i="5"/>
  <c r="H148" i="5"/>
  <c r="H277" i="5"/>
  <c r="F148" i="5"/>
  <c r="D148" i="5"/>
  <c r="B277" i="5"/>
  <c r="B148" i="5"/>
  <c r="E277" i="5"/>
  <c r="I148" i="5"/>
  <c r="G148" i="5"/>
  <c r="I277" i="5"/>
  <c r="C148" i="5"/>
  <c r="E148" i="5"/>
  <c r="BC345" i="5" l="1"/>
  <c r="BV153" i="5"/>
  <c r="BG345" i="5"/>
  <c r="BP152" i="5"/>
  <c r="AX345" i="5"/>
  <c r="AX346" i="5" s="1"/>
  <c r="AR345" i="5"/>
  <c r="BL345" i="5"/>
  <c r="BL346" i="5" s="1"/>
  <c r="BB345" i="5"/>
  <c r="BK346" i="5" s="1"/>
  <c r="BI347" i="5"/>
  <c r="AY152" i="5"/>
  <c r="AP345" i="5"/>
  <c r="BM153" i="5"/>
  <c r="BV154" i="5" s="1"/>
  <c r="AY345" i="5"/>
  <c r="BR154" i="5"/>
  <c r="AW153" i="5"/>
  <c r="BP153" i="5"/>
  <c r="AU346" i="5"/>
  <c r="BD346" i="5"/>
  <c r="BC346" i="5"/>
  <c r="AJ345" i="5"/>
  <c r="AL346" i="5"/>
  <c r="AS345" i="5"/>
  <c r="BL152" i="5"/>
  <c r="BA345" i="5"/>
  <c r="BH346" i="5"/>
  <c r="AF345" i="5"/>
  <c r="AO346" i="5" s="1"/>
  <c r="AI345" i="5"/>
  <c r="BH152" i="5"/>
  <c r="AK345" i="5"/>
  <c r="AE346" i="5"/>
  <c r="AN346" i="5"/>
  <c r="AH346" i="5"/>
  <c r="AW346" i="5"/>
  <c r="BF346" i="5"/>
  <c r="AQ346" i="5"/>
  <c r="AG345" i="5"/>
  <c r="AT276" i="5"/>
  <c r="AT214" i="5"/>
  <c r="BU152" i="5"/>
  <c r="BI154" i="5"/>
  <c r="AN277" i="5"/>
  <c r="AN215" i="5"/>
  <c r="AR276" i="5"/>
  <c r="BS153" i="5"/>
  <c r="AU277" i="5"/>
  <c r="AS214" i="5"/>
  <c r="AU215" i="5"/>
  <c r="AQ277" i="5"/>
  <c r="AZ154" i="5" s="1"/>
  <c r="BG153" i="5"/>
  <c r="BA152" i="5"/>
  <c r="BD153" i="5"/>
  <c r="BB152" i="5"/>
  <c r="BQ152" i="5"/>
  <c r="BF153" i="5"/>
  <c r="BO153" i="5"/>
  <c r="AQ215" i="5"/>
  <c r="AO276" i="5"/>
  <c r="BC152" i="5"/>
  <c r="AO214" i="5"/>
  <c r="AS276" i="5"/>
  <c r="AP214" i="5"/>
  <c r="AP276" i="5"/>
  <c r="AR214" i="5"/>
  <c r="BT153" i="5"/>
  <c r="F213" i="5"/>
  <c r="F343" i="5" s="1"/>
  <c r="C213" i="5"/>
  <c r="C343" i="5" s="1"/>
  <c r="C214" i="5"/>
  <c r="C344" i="5" s="1"/>
  <c r="B343" i="5"/>
  <c r="J342" i="5"/>
  <c r="M151" i="5"/>
  <c r="V152" i="5" s="1"/>
  <c r="AE153" i="5" s="1"/>
  <c r="M345" i="5"/>
  <c r="V346" i="5" s="1"/>
  <c r="O150" i="5"/>
  <c r="X151" i="5" s="1"/>
  <c r="AG152" i="5" s="1"/>
  <c r="O344" i="5"/>
  <c r="X345" i="5" s="1"/>
  <c r="T151" i="5"/>
  <c r="AC152" i="5" s="1"/>
  <c r="AL153" i="5" s="1"/>
  <c r="T345" i="5"/>
  <c r="AC346" i="5" s="1"/>
  <c r="P151" i="5"/>
  <c r="Y152" i="5" s="1"/>
  <c r="AH153" i="5" s="1"/>
  <c r="P345" i="5"/>
  <c r="Y346" i="5" s="1"/>
  <c r="N150" i="5"/>
  <c r="W151" i="5" s="1"/>
  <c r="AF152" i="5" s="1"/>
  <c r="N344" i="5"/>
  <c r="W345" i="5" s="1"/>
  <c r="R150" i="5"/>
  <c r="AA151" i="5" s="1"/>
  <c r="AJ152" i="5" s="1"/>
  <c r="R344" i="5"/>
  <c r="AA345" i="5" s="1"/>
  <c r="S150" i="5"/>
  <c r="AB151" i="5" s="1"/>
  <c r="AK152" i="5" s="1"/>
  <c r="S344" i="5"/>
  <c r="AB345" i="5" s="1"/>
  <c r="Q150" i="5"/>
  <c r="Z151" i="5" s="1"/>
  <c r="AI152" i="5" s="1"/>
  <c r="Q344" i="5"/>
  <c r="Z345" i="5" s="1"/>
  <c r="F214" i="5"/>
  <c r="F344" i="5" s="1"/>
  <c r="I214" i="5"/>
  <c r="I344" i="5" s="1"/>
  <c r="E213" i="5"/>
  <c r="E343" i="5" s="1"/>
  <c r="G213" i="5"/>
  <c r="G343" i="5" s="1"/>
  <c r="B214" i="5"/>
  <c r="J212" i="5"/>
  <c r="B149" i="5"/>
  <c r="J277" i="5"/>
  <c r="E149" i="5"/>
  <c r="C149" i="5"/>
  <c r="I278" i="5"/>
  <c r="E278" i="5"/>
  <c r="C278" i="5"/>
  <c r="G149" i="5"/>
  <c r="I149" i="5"/>
  <c r="B278" i="5"/>
  <c r="D278" i="5"/>
  <c r="F278" i="5"/>
  <c r="F149" i="5"/>
  <c r="G278" i="5"/>
  <c r="J148" i="5"/>
  <c r="D149" i="5"/>
  <c r="H278" i="5"/>
  <c r="H149" i="5"/>
  <c r="BF154" i="5" l="1"/>
  <c r="AP346" i="5"/>
  <c r="BR155" i="5"/>
  <c r="BH153" i="5"/>
  <c r="BL347" i="5"/>
  <c r="BG346" i="5"/>
  <c r="BG347" i="5" s="1"/>
  <c r="BA346" i="5"/>
  <c r="BP154" i="5"/>
  <c r="AY346" i="5"/>
  <c r="AN347" i="5"/>
  <c r="BF347" i="5"/>
  <c r="BJ346" i="5"/>
  <c r="BL153" i="5"/>
  <c r="BA153" i="5"/>
  <c r="BC153" i="5"/>
  <c r="AT215" i="5"/>
  <c r="AK346" i="5"/>
  <c r="AE347" i="5"/>
  <c r="AF346" i="5"/>
  <c r="AO347" i="5" s="1"/>
  <c r="AJ346" i="5"/>
  <c r="AX347" i="5"/>
  <c r="BQ153" i="5"/>
  <c r="AL347" i="5"/>
  <c r="AG346" i="5"/>
  <c r="AP347" i="5" s="1"/>
  <c r="AI346" i="5"/>
  <c r="AQ347" i="5"/>
  <c r="AZ347" i="5"/>
  <c r="BU153" i="5"/>
  <c r="AU347" i="5"/>
  <c r="AR346" i="5"/>
  <c r="AT346" i="5"/>
  <c r="AW347" i="5"/>
  <c r="AS346" i="5"/>
  <c r="BB346" i="5"/>
  <c r="BD347" i="5"/>
  <c r="BM347" i="5"/>
  <c r="AH347" i="5"/>
  <c r="BB153" i="5"/>
  <c r="BO154" i="5"/>
  <c r="BO155" i="5" s="1"/>
  <c r="AQ216" i="5"/>
  <c r="AU216" i="5"/>
  <c r="AU278" i="5"/>
  <c r="AR215" i="5"/>
  <c r="BJ153" i="5"/>
  <c r="BI155" i="5"/>
  <c r="BK153" i="5"/>
  <c r="AO215" i="5"/>
  <c r="AS215" i="5"/>
  <c r="AP215" i="5"/>
  <c r="BD154" i="5"/>
  <c r="BD155" i="5" s="1"/>
  <c r="BM154" i="5"/>
  <c r="AQ278" i="5"/>
  <c r="AZ155" i="5" s="1"/>
  <c r="AP277" i="5"/>
  <c r="AY153" i="5"/>
  <c r="AR277" i="5"/>
  <c r="AN278" i="5"/>
  <c r="AW154" i="5"/>
  <c r="BF155" i="5" s="1"/>
  <c r="AT277" i="5"/>
  <c r="AN216" i="5"/>
  <c r="AS277" i="5"/>
  <c r="AO277" i="5"/>
  <c r="AX153" i="5"/>
  <c r="D214" i="5"/>
  <c r="D344" i="5" s="1"/>
  <c r="D215" i="5"/>
  <c r="D345" i="5" s="1"/>
  <c r="J343" i="5"/>
  <c r="B344" i="5"/>
  <c r="R151" i="5"/>
  <c r="AA152" i="5" s="1"/>
  <c r="AJ153" i="5" s="1"/>
  <c r="R345" i="5"/>
  <c r="AA346" i="5" s="1"/>
  <c r="O151" i="5"/>
  <c r="X152" i="5" s="1"/>
  <c r="AG153" i="5" s="1"/>
  <c r="O345" i="5"/>
  <c r="X346" i="5" s="1"/>
  <c r="H214" i="5"/>
  <c r="H344" i="5" s="1"/>
  <c r="M152" i="5"/>
  <c r="V153" i="5" s="1"/>
  <c r="AE154" i="5" s="1"/>
  <c r="M346" i="5"/>
  <c r="V347" i="5" s="1"/>
  <c r="N151" i="5"/>
  <c r="W152" i="5" s="1"/>
  <c r="AF153" i="5" s="1"/>
  <c r="N345" i="5"/>
  <c r="W346" i="5" s="1"/>
  <c r="P152" i="5"/>
  <c r="Y153" i="5" s="1"/>
  <c r="AH154" i="5" s="1"/>
  <c r="P346" i="5"/>
  <c r="Y347" i="5" s="1"/>
  <c r="Q151" i="5"/>
  <c r="Z152" i="5" s="1"/>
  <c r="AI153" i="5" s="1"/>
  <c r="Q345" i="5"/>
  <c r="Z346" i="5" s="1"/>
  <c r="T152" i="5"/>
  <c r="AC153" i="5" s="1"/>
  <c r="AL154" i="5" s="1"/>
  <c r="T346" i="5"/>
  <c r="AC347" i="5" s="1"/>
  <c r="S151" i="5"/>
  <c r="AB152" i="5" s="1"/>
  <c r="AK153" i="5" s="1"/>
  <c r="S345" i="5"/>
  <c r="AB346" i="5" s="1"/>
  <c r="E214" i="5"/>
  <c r="E344" i="5" s="1"/>
  <c r="F215" i="5"/>
  <c r="F345" i="5" s="1"/>
  <c r="I215" i="5"/>
  <c r="I345" i="5" s="1"/>
  <c r="B215" i="5"/>
  <c r="G214" i="5"/>
  <c r="G344" i="5" s="1"/>
  <c r="J213" i="5"/>
  <c r="D150" i="5"/>
  <c r="J278" i="5"/>
  <c r="E279" i="5"/>
  <c r="D279" i="5"/>
  <c r="I150" i="5"/>
  <c r="H150" i="5"/>
  <c r="H279" i="5"/>
  <c r="C150" i="5"/>
  <c r="F279" i="5"/>
  <c r="B279" i="5"/>
  <c r="C279" i="5"/>
  <c r="B150" i="5"/>
  <c r="G279" i="5"/>
  <c r="F150" i="5"/>
  <c r="G150" i="5"/>
  <c r="I279" i="5"/>
  <c r="E150" i="5"/>
  <c r="J149" i="5"/>
  <c r="BR156" i="5" l="1"/>
  <c r="AY347" i="5"/>
  <c r="BU154" i="5"/>
  <c r="BJ347" i="5"/>
  <c r="BQ154" i="5"/>
  <c r="BG348" i="5"/>
  <c r="AW348" i="5"/>
  <c r="BA154" i="5"/>
  <c r="AT347" i="5"/>
  <c r="AU348" i="5"/>
  <c r="AY348" i="5"/>
  <c r="BH347" i="5"/>
  <c r="BH348" i="5" s="1"/>
  <c r="AR347" i="5"/>
  <c r="AT278" i="5"/>
  <c r="BM348" i="5"/>
  <c r="BJ154" i="5"/>
  <c r="BS154" i="5"/>
  <c r="AT216" i="5"/>
  <c r="AX154" i="5"/>
  <c r="AQ348" i="5"/>
  <c r="BK154" i="5"/>
  <c r="BL154" i="5"/>
  <c r="AZ348" i="5"/>
  <c r="BI348" i="5"/>
  <c r="BF348" i="5"/>
  <c r="AG347" i="5"/>
  <c r="AP348" i="5" s="1"/>
  <c r="BA347" i="5"/>
  <c r="AI347" i="5"/>
  <c r="AF347" i="5"/>
  <c r="BD348" i="5"/>
  <c r="AL348" i="5"/>
  <c r="AK347" i="5"/>
  <c r="BB347" i="5"/>
  <c r="BK347" i="5"/>
  <c r="AJ347" i="5"/>
  <c r="AS347" i="5"/>
  <c r="AE348" i="5"/>
  <c r="AN348" i="5"/>
  <c r="BB154" i="5"/>
  <c r="AX348" i="5"/>
  <c r="AH348" i="5"/>
  <c r="BC347" i="5"/>
  <c r="BC154" i="5"/>
  <c r="BJ155" i="5"/>
  <c r="BG154" i="5"/>
  <c r="AS216" i="5"/>
  <c r="AO216" i="5"/>
  <c r="AR216" i="5"/>
  <c r="AO278" i="5"/>
  <c r="AU279" i="5"/>
  <c r="AN279" i="5"/>
  <c r="AQ217" i="5"/>
  <c r="AR278" i="5"/>
  <c r="AP216" i="5"/>
  <c r="AU217" i="5"/>
  <c r="AQ279" i="5"/>
  <c r="BI156" i="5"/>
  <c r="AS278" i="5"/>
  <c r="AW155" i="5"/>
  <c r="AW156" i="5" s="1"/>
  <c r="AY154" i="5"/>
  <c r="BH154" i="5"/>
  <c r="BM155" i="5"/>
  <c r="BM156" i="5" s="1"/>
  <c r="BV155" i="5"/>
  <c r="AN217" i="5"/>
  <c r="BO156" i="5"/>
  <c r="AP278" i="5"/>
  <c r="BT154" i="5"/>
  <c r="C215" i="5"/>
  <c r="C345" i="5" s="1"/>
  <c r="B345" i="5"/>
  <c r="H215" i="5"/>
  <c r="H345" i="5" s="1"/>
  <c r="J344" i="5"/>
  <c r="N152" i="5"/>
  <c r="W153" i="5" s="1"/>
  <c r="AF154" i="5" s="1"/>
  <c r="N346" i="5"/>
  <c r="W347" i="5" s="1"/>
  <c r="M153" i="5"/>
  <c r="V154" i="5" s="1"/>
  <c r="AE155" i="5" s="1"/>
  <c r="M347" i="5"/>
  <c r="V348" i="5" s="1"/>
  <c r="R152" i="5"/>
  <c r="AA153" i="5" s="1"/>
  <c r="AJ154" i="5" s="1"/>
  <c r="R346" i="5"/>
  <c r="AA347" i="5" s="1"/>
  <c r="Q152" i="5"/>
  <c r="Z153" i="5" s="1"/>
  <c r="AI154" i="5" s="1"/>
  <c r="Q346" i="5"/>
  <c r="Z347" i="5" s="1"/>
  <c r="O152" i="5"/>
  <c r="X153" i="5" s="1"/>
  <c r="AG154" i="5" s="1"/>
  <c r="O346" i="5"/>
  <c r="X347" i="5" s="1"/>
  <c r="S152" i="5"/>
  <c r="AB153" i="5" s="1"/>
  <c r="AK154" i="5" s="1"/>
  <c r="S346" i="5"/>
  <c r="AB347" i="5" s="1"/>
  <c r="P153" i="5"/>
  <c r="Y154" i="5" s="1"/>
  <c r="AH155" i="5" s="1"/>
  <c r="P347" i="5"/>
  <c r="Y348" i="5" s="1"/>
  <c r="T153" i="5"/>
  <c r="AC154" i="5" s="1"/>
  <c r="AL155" i="5" s="1"/>
  <c r="T347" i="5"/>
  <c r="AC348" i="5" s="1"/>
  <c r="I216" i="5"/>
  <c r="I346" i="5" s="1"/>
  <c r="F216" i="5"/>
  <c r="F346" i="5" s="1"/>
  <c r="E215" i="5"/>
  <c r="E345" i="5" s="1"/>
  <c r="G215" i="5"/>
  <c r="G345" i="5" s="1"/>
  <c r="B216" i="5"/>
  <c r="J279" i="5"/>
  <c r="E151" i="5"/>
  <c r="J150" i="5"/>
  <c r="C151" i="5"/>
  <c r="I151" i="5"/>
  <c r="F151" i="5"/>
  <c r="C280" i="5"/>
  <c r="J214" i="5"/>
  <c r="D151" i="5"/>
  <c r="G280" i="5"/>
  <c r="B280" i="5"/>
  <c r="H280" i="5"/>
  <c r="H151" i="5"/>
  <c r="D280" i="5"/>
  <c r="G151" i="5"/>
  <c r="B151" i="5"/>
  <c r="I280" i="5"/>
  <c r="F280" i="5"/>
  <c r="E280" i="5"/>
  <c r="BF349" i="5" l="1"/>
  <c r="BG349" i="5"/>
  <c r="BU155" i="5"/>
  <c r="BH349" i="5"/>
  <c r="BT155" i="5"/>
  <c r="BC155" i="5"/>
  <c r="BK155" i="5"/>
  <c r="BD349" i="5"/>
  <c r="BS155" i="5"/>
  <c r="BS156" i="5" s="1"/>
  <c r="AZ349" i="5"/>
  <c r="BI349" i="5"/>
  <c r="BK348" i="5"/>
  <c r="AN349" i="5"/>
  <c r="BG155" i="5"/>
  <c r="AS348" i="5"/>
  <c r="BV156" i="5"/>
  <c r="BV157" i="5" s="1"/>
  <c r="BL155" i="5"/>
  <c r="AF348" i="5"/>
  <c r="AK348" i="5"/>
  <c r="BA348" i="5"/>
  <c r="BJ348" i="5"/>
  <c r="AE349" i="5"/>
  <c r="AG348" i="5"/>
  <c r="AI348" i="5"/>
  <c r="AO348" i="5"/>
  <c r="AL349" i="5"/>
  <c r="AR348" i="5"/>
  <c r="AH349" i="5"/>
  <c r="BB348" i="5"/>
  <c r="AU349" i="5"/>
  <c r="AU350" i="5" s="1"/>
  <c r="AW349" i="5"/>
  <c r="AT348" i="5"/>
  <c r="BP155" i="5"/>
  <c r="BM349" i="5"/>
  <c r="AJ348" i="5"/>
  <c r="BC348" i="5"/>
  <c r="BC349" i="5" s="1"/>
  <c r="BL348" i="5"/>
  <c r="AQ349" i="5"/>
  <c r="AY349" i="5"/>
  <c r="AQ218" i="5"/>
  <c r="AQ280" i="5"/>
  <c r="AT217" i="5"/>
  <c r="AT279" i="5"/>
  <c r="AS279" i="5"/>
  <c r="BR157" i="5"/>
  <c r="AR279" i="5"/>
  <c r="AU280" i="5"/>
  <c r="AO279" i="5"/>
  <c r="AX155" i="5"/>
  <c r="AP217" i="5"/>
  <c r="BF156" i="5"/>
  <c r="BF157" i="5" s="1"/>
  <c r="BD156" i="5"/>
  <c r="AU218" i="5"/>
  <c r="BB155" i="5"/>
  <c r="AO217" i="5"/>
  <c r="BA155" i="5"/>
  <c r="AZ156" i="5"/>
  <c r="AN280" i="5"/>
  <c r="AS217" i="5"/>
  <c r="BH155" i="5"/>
  <c r="BQ155" i="5"/>
  <c r="AR217" i="5"/>
  <c r="AP279" i="5"/>
  <c r="AN218" i="5"/>
  <c r="AY155" i="5"/>
  <c r="H216" i="5"/>
  <c r="H346" i="5" s="1"/>
  <c r="D216" i="5"/>
  <c r="D346" i="5" s="1"/>
  <c r="J345" i="5"/>
  <c r="C216" i="5"/>
  <c r="C346" i="5" s="1"/>
  <c r="B346" i="5"/>
  <c r="R153" i="5"/>
  <c r="AA154" i="5" s="1"/>
  <c r="AJ155" i="5" s="1"/>
  <c r="R347" i="5"/>
  <c r="AA348" i="5" s="1"/>
  <c r="N153" i="5"/>
  <c r="W154" i="5" s="1"/>
  <c r="AF155" i="5" s="1"/>
  <c r="N347" i="5"/>
  <c r="W348" i="5" s="1"/>
  <c r="Q153" i="5"/>
  <c r="Z154" i="5" s="1"/>
  <c r="AI155" i="5" s="1"/>
  <c r="Q347" i="5"/>
  <c r="Z348" i="5" s="1"/>
  <c r="S153" i="5"/>
  <c r="AB154" i="5" s="1"/>
  <c r="AK155" i="5" s="1"/>
  <c r="S347" i="5"/>
  <c r="AB348" i="5" s="1"/>
  <c r="P154" i="5"/>
  <c r="Y155" i="5" s="1"/>
  <c r="AH156" i="5" s="1"/>
  <c r="P348" i="5"/>
  <c r="Y349" i="5" s="1"/>
  <c r="T154" i="5"/>
  <c r="AC155" i="5" s="1"/>
  <c r="AL156" i="5" s="1"/>
  <c r="T348" i="5"/>
  <c r="AC349" i="5" s="1"/>
  <c r="O153" i="5"/>
  <c r="X154" i="5" s="1"/>
  <c r="AG155" i="5" s="1"/>
  <c r="O347" i="5"/>
  <c r="X348" i="5" s="1"/>
  <c r="M154" i="5"/>
  <c r="V155" i="5" s="1"/>
  <c r="AE156" i="5" s="1"/>
  <c r="M348" i="5"/>
  <c r="V349" i="5" s="1"/>
  <c r="F217" i="5"/>
  <c r="F347" i="5" s="1"/>
  <c r="E216" i="5"/>
  <c r="E346" i="5" s="1"/>
  <c r="D217" i="5"/>
  <c r="D347" i="5" s="1"/>
  <c r="I217" i="5"/>
  <c r="I347" i="5" s="1"/>
  <c r="H217" i="5"/>
  <c r="H347" i="5" s="1"/>
  <c r="B217" i="5"/>
  <c r="G216" i="5"/>
  <c r="G346" i="5" s="1"/>
  <c r="J280" i="5"/>
  <c r="B152" i="5"/>
  <c r="D152" i="5"/>
  <c r="F152" i="5"/>
  <c r="D281" i="5"/>
  <c r="H152" i="5"/>
  <c r="C281" i="5"/>
  <c r="I152" i="5"/>
  <c r="J215" i="5"/>
  <c r="B281" i="5"/>
  <c r="G281" i="5"/>
  <c r="I281" i="5"/>
  <c r="E152" i="5"/>
  <c r="J151" i="5"/>
  <c r="G152" i="5"/>
  <c r="H281" i="5"/>
  <c r="E281" i="5"/>
  <c r="F281" i="5"/>
  <c r="C152" i="5"/>
  <c r="BT156" i="5" l="1"/>
  <c r="BP156" i="5"/>
  <c r="AS349" i="5"/>
  <c r="AO349" i="5"/>
  <c r="BL156" i="5"/>
  <c r="BI350" i="5"/>
  <c r="BM350" i="5"/>
  <c r="BB349" i="5"/>
  <c r="AW350" i="5"/>
  <c r="AN350" i="5"/>
  <c r="BD157" i="5"/>
  <c r="BJ349" i="5"/>
  <c r="BK349" i="5"/>
  <c r="AX349" i="5"/>
  <c r="AR349" i="5"/>
  <c r="AY156" i="5"/>
  <c r="BU156" i="5"/>
  <c r="BU157" i="5" s="1"/>
  <c r="BM157" i="5"/>
  <c r="BL349" i="5"/>
  <c r="BL350" i="5" s="1"/>
  <c r="BQ156" i="5"/>
  <c r="AZ157" i="5"/>
  <c r="AH350" i="5"/>
  <c r="AL350" i="5"/>
  <c r="AU351" i="5" s="1"/>
  <c r="AG349" i="5"/>
  <c r="AI349" i="5"/>
  <c r="AF349" i="5"/>
  <c r="BF350" i="5"/>
  <c r="AE350" i="5"/>
  <c r="BH350" i="5"/>
  <c r="BD350" i="5"/>
  <c r="BD351" i="5" s="1"/>
  <c r="AQ350" i="5"/>
  <c r="AJ349" i="5"/>
  <c r="AP349" i="5"/>
  <c r="AK349" i="5"/>
  <c r="BA349" i="5"/>
  <c r="AZ350" i="5"/>
  <c r="AT349" i="5"/>
  <c r="AQ281" i="5"/>
  <c r="AQ219" i="5"/>
  <c r="BA156" i="5"/>
  <c r="BJ156" i="5"/>
  <c r="AP218" i="5"/>
  <c r="AT280" i="5"/>
  <c r="BC156" i="5"/>
  <c r="AO218" i="5"/>
  <c r="AU281" i="5"/>
  <c r="BO157" i="5"/>
  <c r="BO158" i="5" s="1"/>
  <c r="AP280" i="5"/>
  <c r="AT218" i="5"/>
  <c r="AU219" i="5"/>
  <c r="AR280" i="5"/>
  <c r="AO280" i="5"/>
  <c r="AN219" i="5"/>
  <c r="AS218" i="5"/>
  <c r="BI157" i="5"/>
  <c r="AN281" i="5"/>
  <c r="BB156" i="5"/>
  <c r="BK156" i="5"/>
  <c r="AX156" i="5"/>
  <c r="BG156" i="5"/>
  <c r="AS280" i="5"/>
  <c r="AR218" i="5"/>
  <c r="BH156" i="5"/>
  <c r="AW157" i="5"/>
  <c r="C217" i="5"/>
  <c r="C347" i="5" s="1"/>
  <c r="B347" i="5"/>
  <c r="J346" i="5"/>
  <c r="R154" i="5"/>
  <c r="AA155" i="5" s="1"/>
  <c r="AJ156" i="5" s="1"/>
  <c r="R348" i="5"/>
  <c r="AA349" i="5" s="1"/>
  <c r="N154" i="5"/>
  <c r="W155" i="5" s="1"/>
  <c r="AF156" i="5" s="1"/>
  <c r="N348" i="5"/>
  <c r="W349" i="5" s="1"/>
  <c r="Q154" i="5"/>
  <c r="Z155" i="5" s="1"/>
  <c r="AI156" i="5" s="1"/>
  <c r="Q348" i="5"/>
  <c r="Z349" i="5" s="1"/>
  <c r="O154" i="5"/>
  <c r="X155" i="5" s="1"/>
  <c r="AG156" i="5" s="1"/>
  <c r="O348" i="5"/>
  <c r="X349" i="5" s="1"/>
  <c r="M155" i="5"/>
  <c r="V156" i="5" s="1"/>
  <c r="AE157" i="5" s="1"/>
  <c r="M349" i="5"/>
  <c r="V350" i="5" s="1"/>
  <c r="S154" i="5"/>
  <c r="AB155" i="5" s="1"/>
  <c r="AK156" i="5" s="1"/>
  <c r="S348" i="5"/>
  <c r="AB349" i="5" s="1"/>
  <c r="T155" i="5"/>
  <c r="AC156" i="5" s="1"/>
  <c r="AL157" i="5" s="1"/>
  <c r="T349" i="5"/>
  <c r="AC350" i="5" s="1"/>
  <c r="P155" i="5"/>
  <c r="Y156" i="5" s="1"/>
  <c r="AH157" i="5" s="1"/>
  <c r="P349" i="5"/>
  <c r="Y350" i="5" s="1"/>
  <c r="I218" i="5"/>
  <c r="I348" i="5" s="1"/>
  <c r="H218" i="5"/>
  <c r="H348" i="5" s="1"/>
  <c r="D218" i="5"/>
  <c r="D348" i="5" s="1"/>
  <c r="E217" i="5"/>
  <c r="E347" i="5" s="1"/>
  <c r="G217" i="5"/>
  <c r="G347" i="5" s="1"/>
  <c r="B218" i="5"/>
  <c r="H282" i="5"/>
  <c r="G153" i="5"/>
  <c r="E282" i="5"/>
  <c r="E153" i="5"/>
  <c r="J281" i="5"/>
  <c r="G282" i="5"/>
  <c r="D282" i="5"/>
  <c r="J216" i="5"/>
  <c r="F153" i="5"/>
  <c r="D153" i="5"/>
  <c r="C153" i="5"/>
  <c r="I282" i="5"/>
  <c r="I153" i="5"/>
  <c r="H153" i="5"/>
  <c r="B153" i="5"/>
  <c r="B282" i="5"/>
  <c r="F282" i="5"/>
  <c r="C282" i="5"/>
  <c r="J152" i="5"/>
  <c r="AX350" i="5" l="1"/>
  <c r="BM158" i="5"/>
  <c r="BK350" i="5"/>
  <c r="BB350" i="5"/>
  <c r="BV158" i="5"/>
  <c r="BD158" i="5"/>
  <c r="BA350" i="5"/>
  <c r="BF351" i="5"/>
  <c r="AW351" i="5"/>
  <c r="BH157" i="5"/>
  <c r="BI158" i="5"/>
  <c r="AZ158" i="5"/>
  <c r="BM351" i="5"/>
  <c r="BM352" i="5" s="1"/>
  <c r="AQ351" i="5"/>
  <c r="BG350" i="5"/>
  <c r="BG351" i="5" s="1"/>
  <c r="AP350" i="5"/>
  <c r="BD352" i="5"/>
  <c r="BJ350" i="5"/>
  <c r="BJ351" i="5" s="1"/>
  <c r="BC157" i="5"/>
  <c r="AJ350" i="5"/>
  <c r="AF350" i="5"/>
  <c r="AE351" i="5"/>
  <c r="AY350" i="5"/>
  <c r="AK350" i="5"/>
  <c r="AG350" i="5"/>
  <c r="AT350" i="5"/>
  <c r="AW158" i="5"/>
  <c r="AN351" i="5"/>
  <c r="AZ351" i="5"/>
  <c r="BI351" i="5"/>
  <c r="AI350" i="5"/>
  <c r="AS350" i="5"/>
  <c r="AL351" i="5"/>
  <c r="AO350" i="5"/>
  <c r="BC350" i="5"/>
  <c r="AR350" i="5"/>
  <c r="BA351" i="5" s="1"/>
  <c r="AH351" i="5"/>
  <c r="BF158" i="5"/>
  <c r="BR158" i="5"/>
  <c r="AN220" i="5"/>
  <c r="AO281" i="5"/>
  <c r="AP281" i="5"/>
  <c r="AT281" i="5"/>
  <c r="AU220" i="5"/>
  <c r="BJ157" i="5"/>
  <c r="BS157" i="5"/>
  <c r="BK157" i="5"/>
  <c r="BT157" i="5"/>
  <c r="AU282" i="5"/>
  <c r="AY157" i="5"/>
  <c r="BB157" i="5"/>
  <c r="AR281" i="5"/>
  <c r="AP219" i="5"/>
  <c r="AN282" i="5"/>
  <c r="AQ220" i="5"/>
  <c r="AS219" i="5"/>
  <c r="AO219" i="5"/>
  <c r="BL157" i="5"/>
  <c r="AS281" i="5"/>
  <c r="BQ157" i="5"/>
  <c r="BQ158" i="5" s="1"/>
  <c r="AQ282" i="5"/>
  <c r="AT219" i="5"/>
  <c r="BA157" i="5"/>
  <c r="AR219" i="5"/>
  <c r="AX157" i="5"/>
  <c r="BG157" i="5"/>
  <c r="BP157" i="5"/>
  <c r="B348" i="5"/>
  <c r="C219" i="5"/>
  <c r="C349" i="5" s="1"/>
  <c r="J347" i="5"/>
  <c r="Q155" i="5"/>
  <c r="Z156" i="5" s="1"/>
  <c r="AI157" i="5" s="1"/>
  <c r="Q349" i="5"/>
  <c r="Z350" i="5" s="1"/>
  <c r="N155" i="5"/>
  <c r="W156" i="5" s="1"/>
  <c r="AF157" i="5" s="1"/>
  <c r="N349" i="5"/>
  <c r="W350" i="5" s="1"/>
  <c r="C218" i="5"/>
  <c r="C348" i="5" s="1"/>
  <c r="S155" i="5"/>
  <c r="AB156" i="5" s="1"/>
  <c r="AK157" i="5" s="1"/>
  <c r="S349" i="5"/>
  <c r="AB350" i="5" s="1"/>
  <c r="F218" i="5"/>
  <c r="F348" i="5" s="1"/>
  <c r="P156" i="5"/>
  <c r="Y157" i="5" s="1"/>
  <c r="AH158" i="5" s="1"/>
  <c r="P350" i="5"/>
  <c r="Y351" i="5" s="1"/>
  <c r="M156" i="5"/>
  <c r="V157" i="5" s="1"/>
  <c r="AE158" i="5" s="1"/>
  <c r="M350" i="5"/>
  <c r="V351" i="5" s="1"/>
  <c r="O155" i="5"/>
  <c r="X156" i="5" s="1"/>
  <c r="AG157" i="5" s="1"/>
  <c r="O349" i="5"/>
  <c r="X350" i="5" s="1"/>
  <c r="R155" i="5"/>
  <c r="AA156" i="5" s="1"/>
  <c r="AJ157" i="5" s="1"/>
  <c r="R349" i="5"/>
  <c r="AA350" i="5" s="1"/>
  <c r="T156" i="5"/>
  <c r="AC157" i="5" s="1"/>
  <c r="AL158" i="5" s="1"/>
  <c r="T350" i="5"/>
  <c r="AC351" i="5" s="1"/>
  <c r="D219" i="5"/>
  <c r="D349" i="5" s="1"/>
  <c r="H219" i="5"/>
  <c r="H349" i="5" s="1"/>
  <c r="I219" i="5"/>
  <c r="I349" i="5" s="1"/>
  <c r="E218" i="5"/>
  <c r="E348" i="5" s="1"/>
  <c r="G218" i="5"/>
  <c r="G348" i="5" s="1"/>
  <c r="B219" i="5"/>
  <c r="J153" i="5"/>
  <c r="J217" i="5"/>
  <c r="D154" i="5"/>
  <c r="G283" i="5"/>
  <c r="E154" i="5"/>
  <c r="H283" i="5"/>
  <c r="F283" i="5"/>
  <c r="J282" i="5"/>
  <c r="C154" i="5"/>
  <c r="F154" i="5"/>
  <c r="I283" i="5"/>
  <c r="E283" i="5"/>
  <c r="B154" i="5"/>
  <c r="I154" i="5"/>
  <c r="B283" i="5"/>
  <c r="H154" i="5"/>
  <c r="D283" i="5"/>
  <c r="G154" i="5"/>
  <c r="C283" i="5"/>
  <c r="BF352" i="5" l="1"/>
  <c r="BK351" i="5"/>
  <c r="AY351" i="5"/>
  <c r="BH351" i="5"/>
  <c r="AN352" i="5"/>
  <c r="BC158" i="5"/>
  <c r="BM353" i="5"/>
  <c r="AQ352" i="5"/>
  <c r="AZ352" i="5"/>
  <c r="AT351" i="5"/>
  <c r="AW352" i="5"/>
  <c r="BI352" i="5"/>
  <c r="BS158" i="5"/>
  <c r="AY158" i="5"/>
  <c r="BT158" i="5"/>
  <c r="BJ352" i="5"/>
  <c r="AI351" i="5"/>
  <c r="AL352" i="5"/>
  <c r="AS351" i="5"/>
  <c r="BB351" i="5"/>
  <c r="AO351" i="5"/>
  <c r="AX351" i="5"/>
  <c r="AK351" i="5"/>
  <c r="AJ351" i="5"/>
  <c r="BC351" i="5"/>
  <c r="BL351" i="5"/>
  <c r="AE352" i="5"/>
  <c r="AG351" i="5"/>
  <c r="AF351" i="5"/>
  <c r="AH352" i="5"/>
  <c r="AU352" i="5"/>
  <c r="AP351" i="5"/>
  <c r="AR351" i="5"/>
  <c r="BG158" i="5"/>
  <c r="BP158" i="5"/>
  <c r="BJ158" i="5"/>
  <c r="AT220" i="5"/>
  <c r="AS220" i="5"/>
  <c r="BB158" i="5"/>
  <c r="AP220" i="5"/>
  <c r="AO282" i="5"/>
  <c r="AS282" i="5"/>
  <c r="AT282" i="5"/>
  <c r="AX158" i="5"/>
  <c r="BL158" i="5"/>
  <c r="BU158" i="5"/>
  <c r="AR282" i="5"/>
  <c r="BH158" i="5"/>
  <c r="AR220" i="5"/>
  <c r="AO220" i="5"/>
  <c r="BK158" i="5"/>
  <c r="AP282" i="5"/>
  <c r="BA158" i="5"/>
  <c r="J348" i="5"/>
  <c r="B349" i="5"/>
  <c r="S156" i="5"/>
  <c r="AB157" i="5" s="1"/>
  <c r="AK158" i="5" s="1"/>
  <c r="S350" i="5"/>
  <c r="AB351" i="5" s="1"/>
  <c r="F219" i="5"/>
  <c r="F349" i="5" s="1"/>
  <c r="O156" i="5"/>
  <c r="X157" i="5" s="1"/>
  <c r="AG158" i="5" s="1"/>
  <c r="O350" i="5"/>
  <c r="X351" i="5" s="1"/>
  <c r="Q156" i="5"/>
  <c r="Z157" i="5" s="1"/>
  <c r="AI158" i="5" s="1"/>
  <c r="Q350" i="5"/>
  <c r="Z351" i="5" s="1"/>
  <c r="R156" i="5"/>
  <c r="AA157" i="5" s="1"/>
  <c r="AJ158" i="5" s="1"/>
  <c r="R350" i="5"/>
  <c r="AA351" i="5" s="1"/>
  <c r="N156" i="5"/>
  <c r="W157" i="5" s="1"/>
  <c r="AF158" i="5" s="1"/>
  <c r="N350" i="5"/>
  <c r="W351" i="5" s="1"/>
  <c r="M157" i="5"/>
  <c r="V158" i="5" s="1"/>
  <c r="M351" i="5"/>
  <c r="V352" i="5" s="1"/>
  <c r="P157" i="5"/>
  <c r="Y158" i="5" s="1"/>
  <c r="P351" i="5"/>
  <c r="Y352" i="5" s="1"/>
  <c r="T157" i="5"/>
  <c r="AC158" i="5" s="1"/>
  <c r="T351" i="5"/>
  <c r="AC352" i="5" s="1"/>
  <c r="I220" i="5"/>
  <c r="I350" i="5" s="1"/>
  <c r="D220" i="5"/>
  <c r="D350" i="5" s="1"/>
  <c r="E219" i="5"/>
  <c r="E349" i="5" s="1"/>
  <c r="B220" i="5"/>
  <c r="G219" i="5"/>
  <c r="G349" i="5" s="1"/>
  <c r="J283" i="5"/>
  <c r="G155" i="5"/>
  <c r="I284" i="5"/>
  <c r="J218" i="5"/>
  <c r="F284" i="5"/>
  <c r="H284" i="5"/>
  <c r="D284" i="5"/>
  <c r="J154" i="5"/>
  <c r="C155" i="5"/>
  <c r="E155" i="5"/>
  <c r="B155" i="5"/>
  <c r="F155" i="5"/>
  <c r="C284" i="5"/>
  <c r="H155" i="5"/>
  <c r="B284" i="5"/>
  <c r="I155" i="5"/>
  <c r="E284" i="5"/>
  <c r="G284" i="5"/>
  <c r="D155" i="5"/>
  <c r="AZ353" i="5" l="1"/>
  <c r="BH352" i="5"/>
  <c r="AW353" i="5"/>
  <c r="BC352" i="5"/>
  <c r="BF353" i="5"/>
  <c r="BI353" i="5"/>
  <c r="AP352" i="5"/>
  <c r="BL352" i="5"/>
  <c r="AE353" i="5"/>
  <c r="AJ352" i="5"/>
  <c r="AU353" i="5"/>
  <c r="BD353" i="5"/>
  <c r="AN353" i="5"/>
  <c r="AK352" i="5"/>
  <c r="AG352" i="5"/>
  <c r="AY352" i="5"/>
  <c r="AS352" i="5"/>
  <c r="AI352" i="5"/>
  <c r="AT352" i="5"/>
  <c r="AO352" i="5"/>
  <c r="AL353" i="5"/>
  <c r="AH353" i="5"/>
  <c r="AX352" i="5"/>
  <c r="BG352" i="5"/>
  <c r="AQ353" i="5"/>
  <c r="AF352" i="5"/>
  <c r="BB352" i="5"/>
  <c r="BK352" i="5"/>
  <c r="AR352" i="5"/>
  <c r="BA352" i="5"/>
  <c r="C220" i="5"/>
  <c r="C350" i="5" s="1"/>
  <c r="F220" i="5"/>
  <c r="F350" i="5" s="1"/>
  <c r="B350" i="5"/>
  <c r="J349" i="5"/>
  <c r="H220" i="5"/>
  <c r="H350" i="5" s="1"/>
  <c r="T158" i="5"/>
  <c r="T353" i="5" s="1"/>
  <c r="T352" i="5"/>
  <c r="AC353" i="5" s="1"/>
  <c r="O157" i="5"/>
  <c r="X158" i="5" s="1"/>
  <c r="O351" i="5"/>
  <c r="X352" i="5" s="1"/>
  <c r="Q157" i="5"/>
  <c r="Z158" i="5" s="1"/>
  <c r="Q351" i="5"/>
  <c r="Z352" i="5" s="1"/>
  <c r="P158" i="5"/>
  <c r="P353" i="5" s="1"/>
  <c r="P352" i="5"/>
  <c r="Y353" i="5" s="1"/>
  <c r="N157" i="5"/>
  <c r="W158" i="5" s="1"/>
  <c r="N351" i="5"/>
  <c r="W352" i="5" s="1"/>
  <c r="D221" i="5"/>
  <c r="D351" i="5" s="1"/>
  <c r="S157" i="5"/>
  <c r="AB158" i="5" s="1"/>
  <c r="S351" i="5"/>
  <c r="AB352" i="5" s="1"/>
  <c r="M158" i="5"/>
  <c r="M353" i="5" s="1"/>
  <c r="M352" i="5"/>
  <c r="V353" i="5" s="1"/>
  <c r="R157" i="5"/>
  <c r="AA158" i="5" s="1"/>
  <c r="R351" i="5"/>
  <c r="AA352" i="5" s="1"/>
  <c r="C221" i="5"/>
  <c r="C351" i="5" s="1"/>
  <c r="E220" i="5"/>
  <c r="E350" i="5" s="1"/>
  <c r="I221" i="5"/>
  <c r="I351" i="5" s="1"/>
  <c r="B221" i="5"/>
  <c r="G220" i="5"/>
  <c r="G350" i="5" s="1"/>
  <c r="J284" i="5"/>
  <c r="G285" i="5"/>
  <c r="J219" i="5"/>
  <c r="E285" i="5"/>
  <c r="C285" i="5"/>
  <c r="F156" i="5"/>
  <c r="C156" i="5"/>
  <c r="I285" i="5"/>
  <c r="G156" i="5"/>
  <c r="I156" i="5"/>
  <c r="H156" i="5"/>
  <c r="F285" i="5"/>
  <c r="D156" i="5"/>
  <c r="B285" i="5"/>
  <c r="J155" i="5"/>
  <c r="E156" i="5"/>
  <c r="B156" i="5"/>
  <c r="D285" i="5"/>
  <c r="H285" i="5"/>
  <c r="BL353" i="5" l="1"/>
  <c r="AR353" i="5"/>
  <c r="AX353" i="5"/>
  <c r="AT353" i="5"/>
  <c r="AS353" i="5"/>
  <c r="BB353" i="5"/>
  <c r="BG353" i="5"/>
  <c r="BA353" i="5"/>
  <c r="BK353" i="5"/>
  <c r="AI353" i="5"/>
  <c r="AK353" i="5"/>
  <c r="AJ353" i="5"/>
  <c r="AG353" i="5"/>
  <c r="BJ353" i="5"/>
  <c r="AO353" i="5"/>
  <c r="BC353" i="5"/>
  <c r="AF353" i="5"/>
  <c r="AY353" i="5"/>
  <c r="BH353" i="5"/>
  <c r="AP353" i="5"/>
  <c r="F221" i="5"/>
  <c r="F351" i="5" s="1"/>
  <c r="B351" i="5"/>
  <c r="F222" i="5"/>
  <c r="F352" i="5" s="1"/>
  <c r="H221" i="5"/>
  <c r="H351" i="5" s="1"/>
  <c r="J350" i="5"/>
  <c r="N158" i="5"/>
  <c r="N353" i="5" s="1"/>
  <c r="N352" i="5"/>
  <c r="W353" i="5" s="1"/>
  <c r="R158" i="5"/>
  <c r="R353" i="5" s="1"/>
  <c r="R352" i="5"/>
  <c r="AA353" i="5" s="1"/>
  <c r="S158" i="5"/>
  <c r="S353" i="5" s="1"/>
  <c r="S352" i="5"/>
  <c r="AB353" i="5" s="1"/>
  <c r="Q158" i="5"/>
  <c r="Q353" i="5" s="1"/>
  <c r="Q352" i="5"/>
  <c r="Z353" i="5" s="1"/>
  <c r="O158" i="5"/>
  <c r="O353" i="5" s="1"/>
  <c r="O352" i="5"/>
  <c r="X353" i="5" s="1"/>
  <c r="H222" i="5"/>
  <c r="H352" i="5" s="1"/>
  <c r="I222" i="5"/>
  <c r="I352" i="5" s="1"/>
  <c r="E221" i="5"/>
  <c r="E351" i="5" s="1"/>
  <c r="B222" i="5"/>
  <c r="G221" i="5"/>
  <c r="G351" i="5" s="1"/>
  <c r="J220" i="5"/>
  <c r="J156" i="5"/>
  <c r="G157" i="5"/>
  <c r="D286" i="5"/>
  <c r="E158" i="5"/>
  <c r="E157" i="5"/>
  <c r="B286" i="5"/>
  <c r="J285" i="5"/>
  <c r="F286" i="5"/>
  <c r="H157" i="5"/>
  <c r="F157" i="5"/>
  <c r="D157" i="5"/>
  <c r="I286" i="5"/>
  <c r="E286" i="5"/>
  <c r="G286" i="5"/>
  <c r="H286" i="5"/>
  <c r="B157" i="5"/>
  <c r="B158" i="5"/>
  <c r="I157" i="5"/>
  <c r="I158" i="5"/>
  <c r="C157" i="5"/>
  <c r="C286" i="5"/>
  <c r="C158" i="5" l="1"/>
  <c r="F223" i="5"/>
  <c r="F353" i="5" s="1"/>
  <c r="D222" i="5"/>
  <c r="D352" i="5" s="1"/>
  <c r="J351" i="5"/>
  <c r="B352" i="5"/>
  <c r="G158" i="5"/>
  <c r="C222" i="5"/>
  <c r="C352" i="5" s="1"/>
  <c r="H158" i="5"/>
  <c r="F158" i="5"/>
  <c r="D158" i="5"/>
  <c r="H223" i="5"/>
  <c r="H353" i="5" s="1"/>
  <c r="C223" i="5"/>
  <c r="C353" i="5" s="1"/>
  <c r="I223" i="5"/>
  <c r="I353" i="5" s="1"/>
  <c r="E222" i="5"/>
  <c r="E352" i="5" s="1"/>
  <c r="B223" i="5"/>
  <c r="G222" i="5"/>
  <c r="G352" i="5" s="1"/>
  <c r="J286" i="5"/>
  <c r="C287" i="5"/>
  <c r="G287" i="5"/>
  <c r="J157" i="5"/>
  <c r="J221" i="5"/>
  <c r="F287" i="5"/>
  <c r="B287" i="5"/>
  <c r="D287" i="5"/>
  <c r="H287" i="5"/>
  <c r="E287" i="5"/>
  <c r="I287" i="5"/>
  <c r="J158" i="5" l="1"/>
  <c r="D223" i="5"/>
  <c r="D353" i="5" s="1"/>
  <c r="J352" i="5"/>
  <c r="B353" i="5"/>
  <c r="E223" i="5"/>
  <c r="E353" i="5" s="1"/>
  <c r="G223" i="5"/>
  <c r="G353" i="5" s="1"/>
  <c r="J287" i="5"/>
  <c r="H288" i="5"/>
  <c r="C288" i="5"/>
  <c r="E288" i="5"/>
  <c r="D288" i="5"/>
  <c r="B288" i="5"/>
  <c r="J222" i="5"/>
  <c r="I288" i="5"/>
  <c r="G288" i="5"/>
  <c r="F288" i="5"/>
  <c r="J353" i="5" l="1"/>
  <c r="J288" i="5"/>
  <c r="J223" i="5"/>
</calcChain>
</file>

<file path=xl/sharedStrings.xml><?xml version="1.0" encoding="utf-8"?>
<sst xmlns="http://schemas.openxmlformats.org/spreadsheetml/2006/main" count="269" uniqueCount="107">
  <si>
    <t>10歳台</t>
  </si>
  <si>
    <t>20歳台</t>
  </si>
  <si>
    <t>30歳台</t>
  </si>
  <si>
    <t>40歳台</t>
  </si>
  <si>
    <t>50歳台</t>
  </si>
  <si>
    <t>60歳台</t>
  </si>
  <si>
    <t>年齢ごとの状況</t>
  </si>
  <si>
    <t>増加</t>
  </si>
  <si>
    <t>横ばい</t>
  </si>
  <si>
    <t>急増</t>
  </si>
  <si>
    <t>制御</t>
  </si>
  <si>
    <t>先月と同様</t>
  </si>
  <si>
    <t>ワクチンの効果（％）</t>
  </si>
  <si>
    <t>＋ワクチン効果の入院率</t>
  </si>
  <si>
    <t>オリジナル中等症（入院必要）率</t>
  </si>
  <si>
    <t>オリジナル重症率</t>
  </si>
  <si>
    <t>↑初期値</t>
  </si>
  <si>
    <t>70歳台以上</t>
  </si>
  <si>
    <t>deltaCheck</t>
  </si>
  <si>
    <t>シナリオ変数</t>
  </si>
  <si>
    <t>治療薬の効果</t>
  </si>
  <si>
    <t>酸素需要を避けられる効果（％）</t>
  </si>
  <si>
    <t>＋治療薬</t>
  </si>
  <si>
    <t>modify重症</t>
  </si>
  <si>
    <t>オリジナル重症/オリジナル入院</t>
  </si>
  <si>
    <t>10歳未満</t>
  </si>
  <si>
    <t>中等症の入院期間（日数）</t>
  </si>
  <si>
    <t>重症者の入院期間（重症病床を占有していないときも含む日数）</t>
  </si>
  <si>
    <t>血中酸素濃度低下の前に治療薬の投与を受けられる割合（％）</t>
  </si>
  <si>
    <t>delta1-div3</t>
  </si>
  <si>
    <t>delta2-div3</t>
  </si>
  <si>
    <t>exp</t>
  </si>
  <si>
    <t>0s</t>
  </si>
  <si>
    <t>10s</t>
  </si>
  <si>
    <t>20s</t>
  </si>
  <si>
    <t>30s</t>
  </si>
  <si>
    <t>40s</t>
  </si>
  <si>
    <t>50s</t>
  </si>
  <si>
    <t>60s</t>
  </si>
  <si>
    <t>70s</t>
  </si>
  <si>
    <t>Ha</t>
  </si>
  <si>
    <t>Hb</t>
  </si>
  <si>
    <t>Hc</t>
  </si>
  <si>
    <t>Da</t>
  </si>
  <si>
    <t>Db</t>
  </si>
  <si>
    <t>Dc</t>
  </si>
  <si>
    <t>新規陽性者数</t>
  </si>
  <si>
    <t>全年齢</t>
  </si>
  <si>
    <t>重症病床を要する人</t>
  </si>
  <si>
    <t>I</t>
  </si>
  <si>
    <t>1日あたりの検査陽性者数</t>
  </si>
  <si>
    <t>酸素需要を要する人（重症者を含む）</t>
  </si>
  <si>
    <t>HcH</t>
  </si>
  <si>
    <t>HcD</t>
  </si>
  <si>
    <t>シミュレーション結果</t>
  </si>
  <si>
    <t>1週間後</t>
  </si>
  <si>
    <t>2週間後</t>
  </si>
  <si>
    <t>現在の重症者数</t>
  </si>
  <si>
    <t>現在の酸素投与を要する人の数（重症者を含む）</t>
  </si>
  <si>
    <t>酸素投与を要する人（重症者を含む）</t>
  </si>
  <si>
    <t>検査陽性者数の今週/先週比</t>
  </si>
  <si>
    <t>3週間後</t>
  </si>
  <si>
    <t>4週間後</t>
  </si>
  <si>
    <t>← 0以上の数字を入力。1週間の平均をとった小数も可</t>
  </si>
  <si>
    <t>← 0～100までの数字（小数も可）を入力。不明の場合、初期値から変更不要</t>
  </si>
  <si>
    <t>← 0以上の数字（小数）を入力。</t>
  </si>
  <si>
    <t>← 0以上の数字を入力。</t>
  </si>
  <si>
    <t>← 0～100までの数字を入力。</t>
  </si>
  <si>
    <t>← 0～100までの数字を入力。不明であれば0でも可</t>
  </si>
  <si>
    <r>
      <rPr>
        <sz val="11"/>
        <color rgb="FFFF0000"/>
        <rFont val="游ゴシック"/>
        <family val="2"/>
        <scheme val="minor"/>
      </rPr>
      <t>自宅療養や療養施設を積極的に利用</t>
    </r>
    <r>
      <rPr>
        <sz val="11"/>
        <color theme="1"/>
        <rFont val="游ゴシック"/>
        <family val="2"/>
        <scheme val="minor"/>
      </rPr>
      <t>した場合、必要と思われる確保病床数（酸素需要者の2.5倍）</t>
    </r>
  </si>
  <si>
    <r>
      <t>ハイリスク軽症者や、ハイリスクでなくとも中等症 I は</t>
    </r>
    <r>
      <rPr>
        <sz val="11"/>
        <color rgb="FFFF0000"/>
        <rFont val="游ゴシック"/>
        <family val="2"/>
        <scheme val="minor"/>
      </rPr>
      <t>基本的に入院</t>
    </r>
    <r>
      <rPr>
        <sz val="11"/>
        <color theme="1"/>
        <rFont val="游ゴシック"/>
        <family val="2"/>
        <scheme val="minor"/>
      </rPr>
      <t>させる場合、必要と思われる確保病床数（酸素需要者の4倍）</t>
    </r>
  </si>
  <si>
    <t>全療養者</t>
  </si>
  <si>
    <t>All</t>
  </si>
  <si>
    <t>RestA</t>
  </si>
  <si>
    <t>RestB</t>
  </si>
  <si>
    <t>RestC</t>
  </si>
  <si>
    <t>RestD</t>
  </si>
  <si>
    <t>RestE</t>
  </si>
  <si>
    <t>現在の全療養者数</t>
  </si>
  <si>
    <t>重症者（＝必要と思われる重症病床の確保数）</t>
  </si>
  <si>
    <t>← 0～100までの数字を入力。不明であれば、概数でも可</t>
  </si>
  <si>
    <t>ワクチン３回接種率（％）</t>
  </si>
  <si>
    <t>ワクチン２回接種率（％） ※３回接種者を含む</t>
  </si>
  <si>
    <t>デルタ株：（ワクチンなしで）酸素投与を要する率（％）</t>
  </si>
  <si>
    <t>← 0～100までの数字（小数も可）を入力。</t>
  </si>
  <si>
    <t>２回接種：感染予防</t>
  </si>
  <si>
    <t>３回接種：感染予防</t>
  </si>
  <si>
    <t>２回接種：入院・重症化予防</t>
  </si>
  <si>
    <t>３回接種：入院・重症化予防</t>
  </si>
  <si>
    <t>← 0～100までの数字を入力。酸素投与を要する潜在的リスクのある人のうち、どの程度の割合が実際に投薬を受けられるのデータはほとんどなく、不明であれば0のままで可</t>
  </si>
  <si>
    <t>ワクチン２回</t>
  </si>
  <si>
    <t>２回感染→入院ワクチン</t>
  </si>
  <si>
    <t>３回感染→入院ワクチン</t>
  </si>
  <si>
    <t>ワクチン０回</t>
  </si>
  <si>
    <t>ワクチン３回</t>
  </si>
  <si>
    <t>sensitiveSum</t>
  </si>
  <si>
    <t>snsitive0</t>
  </si>
  <si>
    <t>sensitive2</t>
  </si>
  <si>
    <t>sensitive3</t>
  </si>
  <si>
    <t>デルタ株：（ワクチンなしの）重症化率（％）</t>
  </si>
  <si>
    <t>　↑初期値（デルタ株主体の流行）</t>
  </si>
  <si>
    <t>　↑初期値
（オミクロン株主体の流行）</t>
  </si>
  <si>
    <t>↓流行している変異株に応じて、値を変更してください</t>
  </si>
  <si>
    <t>デルタ株と比べたときの流行株の重症化率（％）</t>
  </si>
  <si>
    <t>←  2以上の数字を入力。不明の場合、初期値から変更不要</t>
  </si>
  <si>
    <t>← 中等症の入院期間 +2 以上の数字を入力。不明の場合、初期値から変更不要</t>
  </si>
  <si>
    <t>← 0～100までの数字を入力。入院・重症化予防効果は、感染予防効果よりも高い値にする。（※この入院・重症化予防効果は、未接種者と接種者を比較する前向きコホート研究で得られる「追跡期間中に重症COVID-19に罹患するリスクが減る」という有効性を示しています。感染者を母集団として、入院や重症化の有無とワクチン接種の有無の関連を後ろ向き症例対照研究によって解析することで得られる「感染者が重症化しなくなる」という有効性ではありませ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</si>
</sst>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1" x14ac:knownFonts="1">
    <font>
      <sz val="11"/>
      <color theme="1"/>
      <name val="游ゴシック"/>
      <family val="2"/>
      <scheme val="minor"/>
    </font>
    <font>
      <b/>
      <sz val="11"/>
      <color theme="1"/>
      <name val="游ゴシック"/>
      <family val="2"/>
      <scheme val="minor"/>
    </font>
    <font>
      <sz val="11"/>
      <color rgb="FFFF0000"/>
      <name val="游ゴシック"/>
      <family val="2"/>
      <scheme val="minor"/>
    </font>
    <font>
      <sz val="11"/>
      <name val="游ゴシック"/>
      <family val="2"/>
      <scheme val="minor"/>
    </font>
    <font>
      <sz val="11"/>
      <color theme="9"/>
      <name val="游ゴシック"/>
      <family val="2"/>
      <scheme val="minor"/>
    </font>
    <font>
      <sz val="11"/>
      <color theme="6"/>
      <name val="游ゴシック"/>
      <family val="2"/>
      <scheme val="minor"/>
    </font>
    <font>
      <b/>
      <sz val="24"/>
      <color theme="1"/>
      <name val="游ゴシック"/>
      <family val="2"/>
      <scheme val="minor"/>
    </font>
    <font>
      <b/>
      <sz val="11"/>
      <color rgb="FFFF0000"/>
      <name val="游ゴシック"/>
      <family val="2"/>
      <scheme val="minor"/>
    </font>
    <font>
      <b/>
      <sz val="11"/>
      <color theme="4"/>
      <name val="游ゴシック"/>
      <family val="2"/>
      <scheme val="minor"/>
    </font>
    <font>
      <sz val="11"/>
      <color theme="4"/>
      <name val="游ゴシック"/>
      <family val="2"/>
      <scheme val="minor"/>
    </font>
    <font>
      <sz val="6"/>
      <name val="游ゴシック"/>
      <family val="3"/>
      <charset val="128"/>
      <scheme val="minor"/>
    </font>
  </fonts>
  <fills count="12">
    <fill>
      <patternFill patternType="none"/>
    </fill>
    <fill>
      <patternFill patternType="gray125"/>
    </fill>
    <fill>
      <patternFill patternType="solid">
        <fgColor rgb="FFFFFF00"/>
        <bgColor indexed="64"/>
      </patternFill>
    </fill>
    <fill>
      <patternFill patternType="solid">
        <fgColor theme="5"/>
        <bgColor indexed="64"/>
      </patternFill>
    </fill>
    <fill>
      <patternFill patternType="solid">
        <fgColor rgb="FFFF99CC"/>
        <bgColor indexed="64"/>
      </patternFill>
    </fill>
    <fill>
      <patternFill patternType="solid">
        <fgColor rgb="FFFFB7DB"/>
        <bgColor indexed="64"/>
      </patternFill>
    </fill>
    <fill>
      <patternFill patternType="solid">
        <fgColor rgb="FFFFD9EC"/>
        <bgColor indexed="64"/>
      </patternFill>
    </fill>
    <fill>
      <patternFill patternType="solid">
        <fgColor rgb="FFFF71B8"/>
        <bgColor indexed="64"/>
      </patternFill>
    </fill>
    <fill>
      <patternFill patternType="solid">
        <fgColor theme="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1" fillId="0" borderId="0" xfId="0" applyFont="1"/>
    <xf numFmtId="0" fontId="2" fillId="0" borderId="0" xfId="0" applyFont="1"/>
    <xf numFmtId="0" fontId="0" fillId="0" borderId="0" xfId="0" applyAlignment="1">
      <alignment horizontal="right"/>
    </xf>
    <xf numFmtId="177" fontId="0" fillId="0" borderId="0" xfId="0" applyNumberFormat="1"/>
    <xf numFmtId="0" fontId="0" fillId="0" borderId="0" xfId="0" applyAlignment="1">
      <alignment horizontal="center"/>
    </xf>
    <xf numFmtId="176" fontId="3" fillId="0" borderId="0" xfId="0" applyNumberFormat="1" applyFont="1"/>
    <xf numFmtId="0" fontId="3" fillId="0" borderId="0" xfId="0" applyFont="1"/>
    <xf numFmtId="0" fontId="4" fillId="0" borderId="0" xfId="0" applyFont="1"/>
    <xf numFmtId="0" fontId="5" fillId="0" borderId="0" xfId="0" applyFont="1"/>
    <xf numFmtId="0" fontId="0" fillId="0" borderId="0" xfId="0" applyNumberFormat="1"/>
    <xf numFmtId="0" fontId="0" fillId="0" borderId="0" xfId="0" applyNumberFormat="1" applyFill="1" applyBorder="1"/>
    <xf numFmtId="0" fontId="0" fillId="0" borderId="0" xfId="0" applyNumberFormat="1" applyFill="1"/>
    <xf numFmtId="0" fontId="3" fillId="0" borderId="0" xfId="0" applyNumberFormat="1" applyFont="1" applyFill="1" applyBorder="1"/>
    <xf numFmtId="0" fontId="0" fillId="2" borderId="1" xfId="0" applyFill="1" applyBorder="1" applyProtection="1">
      <protection locked="0"/>
    </xf>
    <xf numFmtId="0" fontId="0" fillId="3" borderId="1" xfId="0" applyFill="1" applyBorder="1" applyProtection="1">
      <protection locked="0"/>
    </xf>
    <xf numFmtId="1" fontId="5" fillId="0" borderId="0" xfId="0" applyNumberFormat="1" applyFont="1"/>
    <xf numFmtId="1" fontId="1" fillId="4" borderId="1" xfId="0" applyNumberFormat="1" applyFont="1" applyFill="1" applyBorder="1"/>
    <xf numFmtId="0" fontId="0" fillId="0" borderId="0" xfId="0" applyFont="1"/>
    <xf numFmtId="0" fontId="0" fillId="2" borderId="1" xfId="0" applyNumberFormat="1" applyFill="1" applyBorder="1" applyProtection="1">
      <protection locked="0"/>
    </xf>
    <xf numFmtId="0" fontId="3" fillId="3" borderId="1" xfId="0" applyNumberFormat="1" applyFont="1" applyFill="1" applyBorder="1" applyProtection="1">
      <protection locked="0"/>
    </xf>
    <xf numFmtId="0" fontId="0" fillId="3" borderId="1" xfId="0" applyNumberFormat="1" applyFill="1" applyBorder="1" applyProtection="1">
      <protection locked="0"/>
    </xf>
    <xf numFmtId="1" fontId="0" fillId="4" borderId="1" xfId="0" applyNumberFormat="1" applyFill="1" applyBorder="1"/>
    <xf numFmtId="0" fontId="1" fillId="0" borderId="0" xfId="0" applyFont="1" applyAlignment="1">
      <alignment horizontal="left"/>
    </xf>
    <xf numFmtId="1" fontId="1" fillId="5" borderId="1" xfId="0" applyNumberFormat="1" applyFont="1" applyFill="1" applyBorder="1"/>
    <xf numFmtId="1" fontId="0" fillId="5" borderId="1" xfId="0" applyNumberFormat="1" applyFill="1" applyBorder="1"/>
    <xf numFmtId="1" fontId="1" fillId="6" borderId="1" xfId="0" applyNumberFormat="1" applyFont="1" applyFill="1" applyBorder="1"/>
    <xf numFmtId="1" fontId="0" fillId="6" borderId="1" xfId="0" applyNumberFormat="1" applyFill="1" applyBorder="1"/>
    <xf numFmtId="1" fontId="1" fillId="7" borderId="1" xfId="0" applyNumberFormat="1" applyFont="1" applyFill="1" applyBorder="1"/>
    <xf numFmtId="1" fontId="0" fillId="7" borderId="1" xfId="0" applyNumberFormat="1" applyFill="1" applyBorder="1"/>
    <xf numFmtId="0" fontId="6" fillId="0" borderId="0" xfId="0" applyFont="1"/>
    <xf numFmtId="1" fontId="0" fillId="8" borderId="1" xfId="0" applyNumberFormat="1" applyFill="1" applyBorder="1"/>
    <xf numFmtId="1" fontId="0" fillId="9" borderId="1" xfId="0" applyNumberFormat="1" applyFill="1" applyBorder="1"/>
    <xf numFmtId="1" fontId="0" fillId="10" borderId="1" xfId="0" applyNumberFormat="1" applyFill="1" applyBorder="1"/>
    <xf numFmtId="1" fontId="0" fillId="11" borderId="1" xfId="0" applyNumberFormat="1" applyFill="1" applyBorder="1"/>
    <xf numFmtId="0" fontId="7" fillId="0" borderId="0" xfId="0" applyNumberFormat="1" applyFont="1"/>
    <xf numFmtId="0" fontId="7" fillId="0" borderId="0" xfId="0" applyNumberFormat="1" applyFont="1" applyFill="1" applyBorder="1"/>
    <xf numFmtId="0" fontId="2" fillId="0" borderId="0" xfId="0" applyFont="1" applyAlignment="1"/>
    <xf numFmtId="0" fontId="8" fillId="0" borderId="0" xfId="0" applyFont="1"/>
    <xf numFmtId="0" fontId="9" fillId="0" borderId="0" xfId="0" applyFont="1" applyAlignment="1"/>
    <xf numFmtId="1" fontId="7" fillId="0" borderId="0" xfId="0" applyNumberFormat="1" applyFont="1"/>
    <xf numFmtId="1" fontId="8" fillId="0" borderId="0" xfId="0" applyNumberFormat="1" applyFont="1"/>
  </cellXfs>
  <cellStyles count="1">
    <cellStyle name="標準" xfId="0" builtinId="0"/>
  </cellStyles>
  <dxfs count="0"/>
  <tableStyles count="0" defaultTableStyle="TableStyleMedium2" defaultPivotStyle="PivotStyleLight16"/>
  <colors>
    <mruColors>
      <color rgb="FFFF71B8"/>
      <color rgb="FFFFD9EC"/>
      <color rgb="FFFFB7DB"/>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75152</xdr:colOff>
      <xdr:row>0</xdr:row>
      <xdr:rowOff>135660</xdr:rowOff>
    </xdr:from>
    <xdr:to>
      <xdr:col>30</xdr:col>
      <xdr:colOff>554124</xdr:colOff>
      <xdr:row>17</xdr:row>
      <xdr:rowOff>157431</xdr:rowOff>
    </xdr:to>
    <xdr:sp macro="" textlink="">
      <xdr:nvSpPr>
        <xdr:cNvPr id="2" name="Rectangle: Rounded Corners 1">
          <a:extLst>
            <a:ext uri="{FF2B5EF4-FFF2-40B4-BE49-F238E27FC236}">
              <a16:creationId xmlns:a16="http://schemas.microsoft.com/office/drawing/2014/main" id="{5398568A-0FB6-4C23-9ED0-0F215344C225}"/>
            </a:ext>
          </a:extLst>
        </xdr:cNvPr>
        <xdr:cNvSpPr/>
      </xdr:nvSpPr>
      <xdr:spPr>
        <a:xfrm>
          <a:off x="15015795" y="135660"/>
          <a:ext cx="7772400" cy="2743200"/>
        </a:xfrm>
        <a:prstGeom prst="roundRect">
          <a:avLst/>
        </a:prstGeom>
      </xdr:spPr>
      <xdr:style>
        <a:lnRef idx="2">
          <a:schemeClr val="dk1"/>
        </a:lnRef>
        <a:fillRef idx="1">
          <a:schemeClr val="lt1"/>
        </a:fillRef>
        <a:effectRef idx="0">
          <a:schemeClr val="dk1"/>
        </a:effectRef>
        <a:fontRef idx="minor">
          <a:schemeClr val="dk1"/>
        </a:fontRef>
      </xdr:style>
      <xdr:txBody>
        <a:bodyPr vertOverflow="overflow" horzOverflow="overflow" rtlCol="0" anchor="ctr"/>
        <a:lstStyle/>
        <a:p>
          <a:pPr algn="l"/>
          <a:r>
            <a:rPr lang="ja-JP" altLang="en-US" sz="1100" b="1"/>
            <a:t>黄色のセル</a:t>
          </a:r>
          <a:r>
            <a:rPr lang="ja-JP" altLang="en-US" sz="1100"/>
            <a:t>に、「現状（１週間の平均でも可）」を入力してください。</a:t>
          </a:r>
          <a:endParaRPr lang="en-US" altLang="ja-JP" sz="1100"/>
        </a:p>
        <a:p>
          <a:pPr algn="l"/>
          <a:r>
            <a:rPr lang="ja-JP" altLang="en-US" sz="1100"/>
            <a:t>（</a:t>
          </a:r>
          <a:r>
            <a:rPr lang="ja-JP" altLang="en-US" sz="1100" u="sng"/>
            <a:t>オレンジ色のセル</a:t>
          </a:r>
          <a:r>
            <a:rPr lang="ja-JP" altLang="en-US" sz="1100"/>
            <a:t>は、変更しなくても大丈夫です。</a:t>
          </a:r>
          <a:endParaRPr lang="en-US" altLang="ja-JP" sz="1100"/>
        </a:p>
        <a:p>
          <a:pPr algn="l"/>
          <a:r>
            <a:rPr lang="ja-JP" altLang="en-US" sz="1100"/>
            <a:t>　データの更新や自治体ごとに分かっている状況などがあれば変更してください。）</a:t>
          </a:r>
          <a:endParaRPr lang="en-US" altLang="ja-JP" sz="1100"/>
        </a:p>
        <a:p>
          <a:pPr algn="l"/>
          <a:endParaRPr lang="en-US" altLang="ja-JP" sz="1100"/>
        </a:p>
        <a:p>
          <a:pPr algn="l"/>
          <a:r>
            <a:rPr lang="ja-JP" altLang="en-US" sz="1100"/>
            <a:t>この</a:t>
          </a:r>
          <a:r>
            <a:rPr lang="en-US" altLang="ja-JP" sz="1100"/>
            <a:t>EXCEL</a:t>
          </a:r>
          <a:r>
            <a:rPr lang="ja-JP" altLang="en-US" sz="1100"/>
            <a:t>ファイルのオリジナルや、詳しい説明資料は：</a:t>
          </a:r>
          <a:endParaRPr lang="en-US" altLang="ja-JP" sz="1100"/>
        </a:p>
        <a:p>
          <a:pPr algn="l"/>
          <a:endParaRPr lang="en-US" altLang="ja-JP" sz="1100"/>
        </a:p>
        <a:p>
          <a:pPr algn="l"/>
          <a:r>
            <a:rPr lang="en-US" altLang="ja-JP" sz="1100"/>
            <a:t>https://github.com/yukifuruse1217/COVIDhealthBurden</a:t>
          </a:r>
        </a:p>
        <a:p>
          <a:pPr algn="l"/>
          <a:endParaRPr lang="en-US" altLang="ja-JP" sz="1100"/>
        </a:p>
        <a:p>
          <a:pPr algn="l"/>
          <a:r>
            <a:rPr lang="ja-JP" altLang="en-US" sz="1100"/>
            <a:t>にあります。</a:t>
          </a:r>
          <a:endParaRPr lang="en-US" altLang="ja-JP" sz="1100"/>
        </a:p>
        <a:p>
          <a:pPr algn="l"/>
          <a:r>
            <a:rPr lang="ja-JP" altLang="en-US" sz="1100"/>
            <a:t>作業していておかしくなってしまったときは、オリジナルのファイルを再ダウンロードして使用してください。</a:t>
          </a:r>
          <a:endParaRPr lang="en-US" altLang="ja-JP" sz="1100"/>
        </a:p>
      </xdr:txBody>
    </xdr:sp>
    <xdr:clientData/>
  </xdr:twoCellAnchor>
  <xdr:twoCellAnchor>
    <xdr:from>
      <xdr:col>31</xdr:col>
      <xdr:colOff>166792</xdr:colOff>
      <xdr:row>0</xdr:row>
      <xdr:rowOff>135660</xdr:rowOff>
    </xdr:from>
    <xdr:to>
      <xdr:col>42</xdr:col>
      <xdr:colOff>161636</xdr:colOff>
      <xdr:row>17</xdr:row>
      <xdr:rowOff>157431</xdr:rowOff>
    </xdr:to>
    <xdr:sp macro="" textlink="">
      <xdr:nvSpPr>
        <xdr:cNvPr id="8" name="Rectangle: Rounded Corners 7">
          <a:extLst>
            <a:ext uri="{FF2B5EF4-FFF2-40B4-BE49-F238E27FC236}">
              <a16:creationId xmlns:a16="http://schemas.microsoft.com/office/drawing/2014/main" id="{2DEA8953-EA11-4101-99E4-6E527E8A50A2}"/>
            </a:ext>
          </a:extLst>
        </xdr:cNvPr>
        <xdr:cNvSpPr/>
      </xdr:nvSpPr>
      <xdr:spPr>
        <a:xfrm>
          <a:off x="23130701" y="135660"/>
          <a:ext cx="6725844" cy="2792680"/>
        </a:xfrm>
        <a:prstGeom prst="roundRect">
          <a:avLst/>
        </a:prstGeom>
      </xdr:spPr>
      <xdr:style>
        <a:lnRef idx="2">
          <a:schemeClr val="dk1"/>
        </a:lnRef>
        <a:fillRef idx="1">
          <a:schemeClr val="lt1"/>
        </a:fillRef>
        <a:effectRef idx="0">
          <a:schemeClr val="dk1"/>
        </a:effectRef>
        <a:fontRef idx="minor">
          <a:schemeClr val="dk1"/>
        </a:fontRef>
      </xdr:style>
      <xdr:txBody>
        <a:bodyPr vertOverflow="overflow" horzOverflow="overflow" rtlCol="0" anchor="ctr"/>
        <a:lstStyle/>
        <a:p>
          <a:pPr algn="l"/>
          <a:r>
            <a:rPr lang="en-US" altLang="ja-JP" sz="1100"/>
            <a:t>※ </a:t>
          </a:r>
          <a:r>
            <a:rPr lang="ja-JP" altLang="en-US" sz="1100" b="0"/>
            <a:t>さまざまなパラメータの</a:t>
          </a:r>
          <a:r>
            <a:rPr lang="ja-JP" altLang="en-US" sz="1100"/>
            <a:t>初期値</a:t>
          </a:r>
          <a:r>
            <a:rPr lang="ja-JP" altLang="en-US" sz="1100">
              <a:solidFill>
                <a:schemeClr val="dk1"/>
              </a:solidFill>
              <a:effectLst/>
              <a:latin typeface="+mn-lt"/>
              <a:ea typeface="+mn-ea"/>
              <a:cs typeface="+mn-cs"/>
            </a:rPr>
            <a:t>（オレンジ色のセルの値）</a:t>
          </a:r>
          <a:r>
            <a:rPr lang="ja-JP" altLang="en-US" sz="1100"/>
            <a:t>は、</a:t>
          </a:r>
          <a:r>
            <a:rPr lang="en-US" altLang="ja-JP" sz="1100"/>
            <a:t>2021</a:t>
          </a:r>
          <a:r>
            <a:rPr lang="ja-JP" altLang="en-US" sz="1100"/>
            <a:t>年</a:t>
          </a:r>
          <a:r>
            <a:rPr lang="en-US" altLang="ja-JP" sz="1100"/>
            <a:t>12</a:t>
          </a:r>
          <a:r>
            <a:rPr lang="ja-JP" altLang="en-US" sz="1100"/>
            <a:t>月末ごろまでのデータを参考にしています。今後の新しい知見にもとづいて修正が必要になるかもしれません。</a:t>
          </a:r>
          <a:endParaRPr lang="en-US" altLang="ja-JP" sz="1100"/>
        </a:p>
        <a:p>
          <a:pPr algn="l"/>
          <a:endParaRPr lang="en-US" sz="1100"/>
        </a:p>
        <a:p>
          <a:pPr algn="l"/>
          <a:r>
            <a:rPr lang="en-US" altLang="ja-JP" sz="1100"/>
            <a:t>※ </a:t>
          </a:r>
          <a:r>
            <a:rPr lang="ja-JP" altLang="en-US" sz="1100"/>
            <a:t>過去の波のピーク頃には、医療提供体制の逼迫によると思われる「重症化タイミングの遅れ」や「重症化率の上昇」が一部で見られました。これらの点は試算に考慮されていません。</a:t>
          </a:r>
          <a:r>
            <a:rPr lang="ja-JP" altLang="en-US" sz="1100" b="1" u="none"/>
            <a:t>医療提供体制の逼迫が起こった場合、酸素投与を要する人や重症者の予測は上振れする</a:t>
          </a:r>
          <a:r>
            <a:rPr lang="ja-JP" altLang="en-US" sz="1100"/>
            <a:t>可能性があります。</a:t>
          </a:r>
          <a:endParaRPr lang="en-US" sz="1100"/>
        </a:p>
      </xdr:txBody>
    </xdr:sp>
    <xdr:clientData/>
  </xdr:twoCellAnchor>
  <xdr:twoCellAnchor>
    <xdr:from>
      <xdr:col>14</xdr:col>
      <xdr:colOff>265657</xdr:colOff>
      <xdr:row>76</xdr:row>
      <xdr:rowOff>371926</xdr:rowOff>
    </xdr:from>
    <xdr:to>
      <xdr:col>23</xdr:col>
      <xdr:colOff>126999</xdr:colOff>
      <xdr:row>88</xdr:row>
      <xdr:rowOff>9071</xdr:rowOff>
    </xdr:to>
    <xdr:sp macro="" textlink="">
      <xdr:nvSpPr>
        <xdr:cNvPr id="4" name="Rectangle: Rounded Corners 3">
          <a:extLst>
            <a:ext uri="{FF2B5EF4-FFF2-40B4-BE49-F238E27FC236}">
              <a16:creationId xmlns:a16="http://schemas.microsoft.com/office/drawing/2014/main" id="{1F585ABF-AE10-48AF-9F7A-04C3EA5F4A5C}"/>
            </a:ext>
          </a:extLst>
        </xdr:cNvPr>
        <xdr:cNvSpPr/>
      </xdr:nvSpPr>
      <xdr:spPr>
        <a:xfrm>
          <a:off x="12775157" y="7810497"/>
          <a:ext cx="5331413" cy="2022931"/>
        </a:xfrm>
        <a:prstGeom prst="roundRect">
          <a:avLst/>
        </a:prstGeom>
      </xdr:spPr>
      <xdr:style>
        <a:lnRef idx="2">
          <a:schemeClr val="dk1"/>
        </a:lnRef>
        <a:fillRef idx="1">
          <a:schemeClr val="lt1"/>
        </a:fillRef>
        <a:effectRef idx="0">
          <a:schemeClr val="dk1"/>
        </a:effectRef>
        <a:fontRef idx="minor">
          <a:schemeClr val="dk1"/>
        </a:fontRef>
      </xdr:style>
      <xdr:txBody>
        <a:bodyPr vertOverflow="overflow" horzOverflow="overflow"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４週間にわたって同じ感染拡大スピードでありつづける、と想定したときの予測です。その通りになる蓋然性は高くなく、未来になるほど感染拡大スピードの変化によって予測のずれが大きくなる可能性があります。</a:t>
          </a:r>
          <a:endParaRPr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・全療養者に関しては、入院しなかった人の療養期間を一律で</a:t>
          </a:r>
          <a:r>
            <a:rPr lang="en-US" altLang="ja-JP" sz="1100">
              <a:solidFill>
                <a:schemeClr val="dk1"/>
              </a:solidFill>
              <a:effectLst/>
              <a:latin typeface="+mn-lt"/>
              <a:ea typeface="+mn-ea"/>
              <a:cs typeface="+mn-cs"/>
            </a:rPr>
            <a:t>10</a:t>
          </a:r>
          <a:r>
            <a:rPr lang="ja-JP" altLang="en-US" sz="1100">
              <a:solidFill>
                <a:schemeClr val="dk1"/>
              </a:solidFill>
              <a:effectLst/>
              <a:latin typeface="+mn-lt"/>
              <a:ea typeface="+mn-ea"/>
              <a:cs typeface="+mn-cs"/>
            </a:rPr>
            <a:t>日間と想定した概算になります。</a:t>
          </a:r>
          <a:endParaRPr 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BV353"/>
  <sheetViews>
    <sheetView tabSelected="1" topLeftCell="A76" zoomScale="70" zoomScaleNormal="70" zoomScaleSheetLayoutView="40" workbookViewId="0">
      <selection activeCell="B30" sqref="B30"/>
    </sheetView>
  </sheetViews>
  <sheetFormatPr defaultRowHeight="18.75" x14ac:dyDescent="0.4"/>
  <cols>
    <col min="1" max="1" width="66" bestFit="1" customWidth="1"/>
    <col min="12" max="74" width="8.75" customWidth="1"/>
  </cols>
  <sheetData>
    <row r="1" spans="1:10" x14ac:dyDescent="0.4">
      <c r="A1" s="1" t="s">
        <v>6</v>
      </c>
      <c r="J1" s="10"/>
    </row>
    <row r="2" spans="1:10" x14ac:dyDescent="0.4">
      <c r="B2" t="s">
        <v>25</v>
      </c>
      <c r="C2" t="s">
        <v>0</v>
      </c>
      <c r="D2" t="s">
        <v>1</v>
      </c>
      <c r="E2" t="s">
        <v>2</v>
      </c>
      <c r="F2" t="s">
        <v>3</v>
      </c>
      <c r="G2" t="s">
        <v>4</v>
      </c>
      <c r="H2" t="s">
        <v>5</v>
      </c>
      <c r="I2" t="s">
        <v>17</v>
      </c>
      <c r="J2" s="10"/>
    </row>
    <row r="3" spans="1:10" x14ac:dyDescent="0.4">
      <c r="A3" s="5" t="s">
        <v>50</v>
      </c>
      <c r="B3" s="19">
        <v>38</v>
      </c>
      <c r="C3" s="19">
        <v>124.71428571428571</v>
      </c>
      <c r="D3" s="19">
        <v>207</v>
      </c>
      <c r="E3" s="19">
        <v>92.571428571428569</v>
      </c>
      <c r="F3" s="19">
        <v>87.571428571428569</v>
      </c>
      <c r="G3" s="19">
        <v>62.857142857142854</v>
      </c>
      <c r="H3" s="19">
        <v>24.571428571428573</v>
      </c>
      <c r="I3" s="19">
        <v>30.285714285714285</v>
      </c>
      <c r="J3" s="11" t="s">
        <v>63</v>
      </c>
    </row>
    <row r="4" spans="1:10" x14ac:dyDescent="0.4">
      <c r="A4" s="5" t="s">
        <v>82</v>
      </c>
      <c r="B4" s="14">
        <v>0</v>
      </c>
      <c r="C4" s="14">
        <v>63.2</v>
      </c>
      <c r="D4" s="14">
        <v>80</v>
      </c>
      <c r="E4" s="14">
        <v>81.2</v>
      </c>
      <c r="F4" s="14">
        <v>84</v>
      </c>
      <c r="G4" s="14">
        <v>91.1</v>
      </c>
      <c r="H4" s="14">
        <v>90.5</v>
      </c>
      <c r="I4" s="14">
        <v>94.7</v>
      </c>
      <c r="J4" s="11" t="s">
        <v>80</v>
      </c>
    </row>
    <row r="5" spans="1:10" x14ac:dyDescent="0.4">
      <c r="A5" s="5" t="s">
        <v>81</v>
      </c>
      <c r="B5" s="14">
        <v>0</v>
      </c>
      <c r="C5" s="14">
        <v>0</v>
      </c>
      <c r="D5" s="14">
        <v>1.5</v>
      </c>
      <c r="E5" s="14">
        <v>1.4</v>
      </c>
      <c r="F5" s="14">
        <v>1.4</v>
      </c>
      <c r="G5" s="14">
        <v>1.3</v>
      </c>
      <c r="H5" s="14">
        <v>0.9</v>
      </c>
      <c r="I5" s="14">
        <v>0.3</v>
      </c>
      <c r="J5" s="11" t="s">
        <v>80</v>
      </c>
    </row>
    <row r="6" spans="1:10" x14ac:dyDescent="0.4">
      <c r="J6" s="12"/>
    </row>
    <row r="7" spans="1:10" x14ac:dyDescent="0.4">
      <c r="A7" s="5" t="s">
        <v>83</v>
      </c>
      <c r="B7" s="20">
        <v>1</v>
      </c>
      <c r="C7" s="20">
        <v>1</v>
      </c>
      <c r="D7" s="20">
        <v>1.5</v>
      </c>
      <c r="E7" s="20">
        <v>5</v>
      </c>
      <c r="F7" s="20">
        <v>10</v>
      </c>
      <c r="G7" s="20">
        <v>15</v>
      </c>
      <c r="H7" s="20">
        <v>25</v>
      </c>
      <c r="I7" s="20">
        <v>30</v>
      </c>
      <c r="J7" s="13" t="s">
        <v>64</v>
      </c>
    </row>
    <row r="8" spans="1:10" x14ac:dyDescent="0.4">
      <c r="A8" s="3" t="s">
        <v>16</v>
      </c>
      <c r="B8" s="4">
        <v>1</v>
      </c>
      <c r="C8" s="4">
        <v>1</v>
      </c>
      <c r="D8" s="4">
        <v>1.5</v>
      </c>
      <c r="E8" s="4">
        <v>5</v>
      </c>
      <c r="F8" s="4">
        <v>10</v>
      </c>
      <c r="G8" s="4">
        <v>15</v>
      </c>
      <c r="H8" s="4">
        <v>25</v>
      </c>
      <c r="I8" s="4">
        <v>30</v>
      </c>
      <c r="J8" s="12"/>
    </row>
    <row r="9" spans="1:10" x14ac:dyDescent="0.4">
      <c r="J9" s="12"/>
    </row>
    <row r="10" spans="1:10" x14ac:dyDescent="0.4">
      <c r="A10" s="5" t="s">
        <v>99</v>
      </c>
      <c r="B10" s="20">
        <v>0.1</v>
      </c>
      <c r="C10" s="20">
        <v>0.1</v>
      </c>
      <c r="D10" s="20">
        <v>0.1</v>
      </c>
      <c r="E10" s="20">
        <v>0.6</v>
      </c>
      <c r="F10" s="20">
        <v>1.5</v>
      </c>
      <c r="G10" s="20">
        <v>4</v>
      </c>
      <c r="H10" s="20">
        <v>8</v>
      </c>
      <c r="I10" s="20">
        <v>11</v>
      </c>
      <c r="J10" s="13" t="s">
        <v>64</v>
      </c>
    </row>
    <row r="11" spans="1:10" x14ac:dyDescent="0.4">
      <c r="A11" s="3" t="s">
        <v>16</v>
      </c>
      <c r="B11" s="4">
        <v>0.1</v>
      </c>
      <c r="C11" s="4">
        <v>0.1</v>
      </c>
      <c r="D11" s="4">
        <v>0.1</v>
      </c>
      <c r="E11" s="4">
        <v>0.6</v>
      </c>
      <c r="F11" s="4">
        <v>1.5</v>
      </c>
      <c r="G11" s="4">
        <v>4</v>
      </c>
      <c r="H11" s="4">
        <v>8</v>
      </c>
      <c r="I11" s="4">
        <v>11</v>
      </c>
      <c r="J11" s="12"/>
    </row>
    <row r="12" spans="1:10" x14ac:dyDescent="0.4">
      <c r="A12" s="3"/>
      <c r="B12" s="4"/>
      <c r="C12" s="4"/>
      <c r="D12" s="4"/>
      <c r="E12" s="4"/>
      <c r="F12" s="4"/>
      <c r="G12" s="4"/>
      <c r="H12" s="4"/>
      <c r="I12" s="4"/>
      <c r="J12" s="12"/>
    </row>
    <row r="13" spans="1:10" x14ac:dyDescent="0.4">
      <c r="A13" s="3"/>
      <c r="B13" s="1" t="s">
        <v>102</v>
      </c>
      <c r="C13" s="4"/>
      <c r="D13" s="4"/>
      <c r="E13" s="4"/>
      <c r="F13" s="4"/>
      <c r="G13" s="4"/>
      <c r="H13" s="4"/>
      <c r="I13" s="4"/>
      <c r="J13" s="12"/>
    </row>
    <row r="14" spans="1:10" x14ac:dyDescent="0.4">
      <c r="A14" s="5" t="s">
        <v>103</v>
      </c>
      <c r="B14" s="15">
        <v>60</v>
      </c>
      <c r="C14" s="40">
        <v>60</v>
      </c>
      <c r="D14" s="41">
        <v>100</v>
      </c>
      <c r="F14" s="13" t="s">
        <v>84</v>
      </c>
      <c r="G14" s="4"/>
      <c r="H14" s="4"/>
      <c r="I14" s="4"/>
      <c r="J14" s="12"/>
    </row>
    <row r="15" spans="1:10" x14ac:dyDescent="0.4">
      <c r="A15" s="3"/>
      <c r="C15" s="37" t="s">
        <v>101</v>
      </c>
      <c r="E15" s="4"/>
      <c r="F15" s="4"/>
      <c r="G15" s="4"/>
      <c r="H15" s="4"/>
      <c r="I15" s="4"/>
      <c r="J15" s="12"/>
    </row>
    <row r="16" spans="1:10" x14ac:dyDescent="0.4">
      <c r="A16" s="3"/>
      <c r="C16" s="37"/>
      <c r="D16" s="39" t="s">
        <v>100</v>
      </c>
      <c r="E16" s="4"/>
      <c r="F16" s="4"/>
      <c r="G16" s="4"/>
      <c r="H16" s="4"/>
      <c r="I16" s="4"/>
      <c r="J16" s="12"/>
    </row>
    <row r="17" spans="1:12" x14ac:dyDescent="0.4">
      <c r="J17" s="12"/>
    </row>
    <row r="18" spans="1:12" x14ac:dyDescent="0.4">
      <c r="A18" s="5" t="s">
        <v>26</v>
      </c>
      <c r="B18" s="15">
        <v>9</v>
      </c>
      <c r="C18" s="15">
        <v>9</v>
      </c>
      <c r="D18" s="15">
        <v>9</v>
      </c>
      <c r="E18" s="15">
        <v>9</v>
      </c>
      <c r="F18" s="15">
        <v>9</v>
      </c>
      <c r="G18" s="15">
        <v>10</v>
      </c>
      <c r="H18" s="15">
        <v>11</v>
      </c>
      <c r="I18" s="15">
        <v>14</v>
      </c>
      <c r="J18" s="11" t="s">
        <v>104</v>
      </c>
    </row>
    <row r="19" spans="1:12" x14ac:dyDescent="0.4">
      <c r="A19" s="3" t="s">
        <v>16</v>
      </c>
      <c r="B19">
        <v>9</v>
      </c>
      <c r="C19">
        <v>9</v>
      </c>
      <c r="D19">
        <v>9</v>
      </c>
      <c r="E19">
        <v>9</v>
      </c>
      <c r="F19">
        <v>9</v>
      </c>
      <c r="G19">
        <v>10</v>
      </c>
      <c r="H19">
        <v>11</v>
      </c>
      <c r="I19">
        <v>14</v>
      </c>
      <c r="J19" s="12"/>
    </row>
    <row r="20" spans="1:12" x14ac:dyDescent="0.4">
      <c r="J20" s="12"/>
    </row>
    <row r="21" spans="1:12" x14ac:dyDescent="0.4">
      <c r="A21" s="5" t="s">
        <v>27</v>
      </c>
      <c r="B21" s="15">
        <v>14</v>
      </c>
      <c r="C21" s="15">
        <v>14</v>
      </c>
      <c r="D21" s="15">
        <v>14</v>
      </c>
      <c r="E21" s="15">
        <v>14</v>
      </c>
      <c r="F21" s="15">
        <v>14</v>
      </c>
      <c r="G21" s="15">
        <v>15</v>
      </c>
      <c r="H21" s="15">
        <v>17</v>
      </c>
      <c r="I21" s="15">
        <v>20</v>
      </c>
      <c r="J21" s="11" t="s">
        <v>105</v>
      </c>
    </row>
    <row r="22" spans="1:12" x14ac:dyDescent="0.4">
      <c r="A22" s="3" t="s">
        <v>16</v>
      </c>
      <c r="B22">
        <v>14</v>
      </c>
      <c r="C22">
        <v>14</v>
      </c>
      <c r="D22">
        <v>14</v>
      </c>
      <c r="E22">
        <v>14</v>
      </c>
      <c r="F22">
        <v>14</v>
      </c>
      <c r="G22">
        <v>15</v>
      </c>
      <c r="H22">
        <v>17</v>
      </c>
      <c r="I22">
        <v>20</v>
      </c>
      <c r="J22" s="12"/>
    </row>
    <row r="23" spans="1:12" x14ac:dyDescent="0.4">
      <c r="A23" s="3"/>
      <c r="J23" s="12"/>
    </row>
    <row r="24" spans="1:12" x14ac:dyDescent="0.4">
      <c r="A24" s="23" t="s">
        <v>60</v>
      </c>
      <c r="B24" s="14">
        <v>5.2</v>
      </c>
      <c r="C24" t="s">
        <v>65</v>
      </c>
      <c r="J24" s="12"/>
    </row>
    <row r="25" spans="1:12" x14ac:dyDescent="0.4">
      <c r="A25" s="3"/>
      <c r="J25" s="12"/>
    </row>
    <row r="26" spans="1:12" x14ac:dyDescent="0.4">
      <c r="A26" s="1"/>
      <c r="J26" s="12"/>
    </row>
    <row r="27" spans="1:12" x14ac:dyDescent="0.4">
      <c r="A27" s="1" t="s">
        <v>58</v>
      </c>
      <c r="B27" s="14">
        <v>22</v>
      </c>
      <c r="C27" t="s">
        <v>66</v>
      </c>
      <c r="J27" s="12"/>
    </row>
    <row r="28" spans="1:12" x14ac:dyDescent="0.4">
      <c r="A28" s="1" t="s">
        <v>57</v>
      </c>
      <c r="B28" s="14">
        <v>0</v>
      </c>
      <c r="C28" t="s">
        <v>66</v>
      </c>
      <c r="J28" s="10"/>
    </row>
    <row r="29" spans="1:12" x14ac:dyDescent="0.4">
      <c r="A29" s="1" t="s">
        <v>78</v>
      </c>
      <c r="B29" s="14">
        <v>4860</v>
      </c>
      <c r="C29" t="s">
        <v>66</v>
      </c>
      <c r="J29" s="10"/>
    </row>
    <row r="30" spans="1:12" x14ac:dyDescent="0.4">
      <c r="J30" s="10"/>
    </row>
    <row r="31" spans="1:12" x14ac:dyDescent="0.4">
      <c r="A31" s="1" t="s">
        <v>12</v>
      </c>
      <c r="B31" s="1" t="s">
        <v>102</v>
      </c>
      <c r="J31" s="10"/>
    </row>
    <row r="32" spans="1:12" x14ac:dyDescent="0.4">
      <c r="A32" s="5" t="s">
        <v>85</v>
      </c>
      <c r="B32" s="21">
        <v>30</v>
      </c>
      <c r="C32" s="35">
        <v>30</v>
      </c>
      <c r="D32" s="38">
        <v>60</v>
      </c>
      <c r="F32" t="s">
        <v>67</v>
      </c>
      <c r="L32" s="10"/>
    </row>
    <row r="33" spans="1:6" x14ac:dyDescent="0.4">
      <c r="A33" s="5" t="s">
        <v>87</v>
      </c>
      <c r="B33" s="21">
        <v>70</v>
      </c>
      <c r="C33" s="35">
        <v>70</v>
      </c>
      <c r="D33" s="38">
        <v>90</v>
      </c>
      <c r="F33" t="s">
        <v>106</v>
      </c>
    </row>
    <row r="34" spans="1:6" x14ac:dyDescent="0.4">
      <c r="A34" s="5" t="s">
        <v>86</v>
      </c>
      <c r="B34" s="21">
        <v>60</v>
      </c>
      <c r="C34" s="35">
        <v>60</v>
      </c>
      <c r="D34" s="38">
        <v>90</v>
      </c>
      <c r="F34" t="s">
        <v>67</v>
      </c>
    </row>
    <row r="35" spans="1:6" x14ac:dyDescent="0.4">
      <c r="A35" s="5" t="s">
        <v>88</v>
      </c>
      <c r="B35" s="21">
        <v>85</v>
      </c>
      <c r="C35" s="36">
        <v>85</v>
      </c>
      <c r="D35" s="38">
        <v>95</v>
      </c>
      <c r="F35" t="s">
        <v>106</v>
      </c>
    </row>
    <row r="36" spans="1:6" x14ac:dyDescent="0.4">
      <c r="C36" s="37" t="s">
        <v>101</v>
      </c>
    </row>
    <row r="37" spans="1:6" x14ac:dyDescent="0.4">
      <c r="D37" s="39" t="s">
        <v>100</v>
      </c>
    </row>
    <row r="38" spans="1:6" x14ac:dyDescent="0.4">
      <c r="A38" s="1" t="s">
        <v>20</v>
      </c>
    </row>
    <row r="39" spans="1:6" x14ac:dyDescent="0.4">
      <c r="A39" s="5" t="s">
        <v>28</v>
      </c>
      <c r="B39" s="21">
        <v>5</v>
      </c>
      <c r="C39" s="10">
        <v>0</v>
      </c>
      <c r="E39" t="s">
        <v>89</v>
      </c>
    </row>
    <row r="40" spans="1:6" x14ac:dyDescent="0.4">
      <c r="A40" s="5" t="s">
        <v>21</v>
      </c>
      <c r="B40" s="21">
        <v>70</v>
      </c>
      <c r="C40" s="10">
        <v>70</v>
      </c>
      <c r="E40" t="s">
        <v>68</v>
      </c>
    </row>
    <row r="41" spans="1:6" x14ac:dyDescent="0.4">
      <c r="C41" s="3" t="s">
        <v>16</v>
      </c>
    </row>
    <row r="44" spans="1:6" hidden="1" x14ac:dyDescent="0.4">
      <c r="A44" t="s">
        <v>19</v>
      </c>
      <c r="C44">
        <v>5</v>
      </c>
    </row>
    <row r="45" spans="1:6" hidden="1" x14ac:dyDescent="0.4">
      <c r="A45" s="8" t="s">
        <v>31</v>
      </c>
      <c r="B45" s="8">
        <f>B24^(1/7)</f>
        <v>1.2655700597599986</v>
      </c>
      <c r="C45" s="8">
        <f>IF(C44=5,B45,IF(C44=6,1,IF(C44=7,0.85^(1/5),"")))</f>
        <v>1.2655700597599986</v>
      </c>
    </row>
    <row r="46" spans="1:6" hidden="1" x14ac:dyDescent="0.4"/>
    <row r="47" spans="1:6" hidden="1" x14ac:dyDescent="0.4"/>
    <row r="48" spans="1:6" hidden="1" x14ac:dyDescent="0.4">
      <c r="A48" t="s">
        <v>91</v>
      </c>
      <c r="B48">
        <f>(1-$B$33/100)/(1-$B$32/100)</f>
        <v>0.42857142857142866</v>
      </c>
    </row>
    <row r="49" spans="1:10" hidden="1" x14ac:dyDescent="0.4">
      <c r="A49" t="s">
        <v>92</v>
      </c>
      <c r="B49">
        <f>(1-$B$35/100)/(1-$B$34/100)</f>
        <v>0.37500000000000006</v>
      </c>
    </row>
    <row r="50" spans="1:10" hidden="1" x14ac:dyDescent="0.4"/>
    <row r="51" spans="1:10" hidden="1" x14ac:dyDescent="0.4">
      <c r="A51" t="s">
        <v>93</v>
      </c>
      <c r="B51">
        <f>1-B52-B53</f>
        <v>1</v>
      </c>
      <c r="C51">
        <f t="shared" ref="C51:I51" si="0">1-C52-C53</f>
        <v>0.36799999999999999</v>
      </c>
      <c r="D51">
        <f t="shared" si="0"/>
        <v>0.19999999999999996</v>
      </c>
      <c r="E51">
        <f t="shared" si="0"/>
        <v>0.18800000000000006</v>
      </c>
      <c r="F51">
        <f t="shared" si="0"/>
        <v>0.16000000000000003</v>
      </c>
      <c r="G51">
        <f t="shared" si="0"/>
        <v>8.8999999999999982E-2</v>
      </c>
      <c r="H51">
        <f t="shared" si="0"/>
        <v>9.5000000000000084E-2</v>
      </c>
      <c r="I51">
        <f t="shared" si="0"/>
        <v>5.2999999999999936E-2</v>
      </c>
    </row>
    <row r="52" spans="1:10" hidden="1" x14ac:dyDescent="0.4">
      <c r="A52" t="s">
        <v>90</v>
      </c>
      <c r="B52">
        <f>(B4-B5)/100</f>
        <v>0</v>
      </c>
      <c r="C52">
        <f t="shared" ref="C52:I52" si="1">(C4-C5)/100</f>
        <v>0.63200000000000001</v>
      </c>
      <c r="D52">
        <f t="shared" si="1"/>
        <v>0.78500000000000003</v>
      </c>
      <c r="E52">
        <f t="shared" si="1"/>
        <v>0.79799999999999993</v>
      </c>
      <c r="F52">
        <f t="shared" si="1"/>
        <v>0.82599999999999996</v>
      </c>
      <c r="G52">
        <f t="shared" si="1"/>
        <v>0.89800000000000002</v>
      </c>
      <c r="H52">
        <f t="shared" si="1"/>
        <v>0.89599999999999991</v>
      </c>
      <c r="I52">
        <f t="shared" si="1"/>
        <v>0.94400000000000006</v>
      </c>
    </row>
    <row r="53" spans="1:10" hidden="1" x14ac:dyDescent="0.4">
      <c r="A53" t="s">
        <v>94</v>
      </c>
      <c r="B53">
        <f>B5/100</f>
        <v>0</v>
      </c>
      <c r="C53">
        <f t="shared" ref="C53:I53" si="2">C5/100</f>
        <v>0</v>
      </c>
      <c r="D53">
        <f t="shared" si="2"/>
        <v>1.4999999999999999E-2</v>
      </c>
      <c r="E53">
        <f t="shared" si="2"/>
        <v>1.3999999999999999E-2</v>
      </c>
      <c r="F53">
        <f t="shared" si="2"/>
        <v>1.3999999999999999E-2</v>
      </c>
      <c r="G53">
        <f t="shared" si="2"/>
        <v>1.3000000000000001E-2</v>
      </c>
      <c r="H53">
        <f t="shared" si="2"/>
        <v>9.0000000000000011E-3</v>
      </c>
      <c r="I53">
        <f t="shared" si="2"/>
        <v>3.0000000000000001E-3</v>
      </c>
    </row>
    <row r="54" spans="1:10" hidden="1" x14ac:dyDescent="0.4"/>
    <row r="55" spans="1:10" hidden="1" x14ac:dyDescent="0.4">
      <c r="A55" t="s">
        <v>96</v>
      </c>
      <c r="B55">
        <f>B51</f>
        <v>1</v>
      </c>
      <c r="C55">
        <f t="shared" ref="C55:H55" si="3">C51</f>
        <v>0.36799999999999999</v>
      </c>
      <c r="D55">
        <f t="shared" si="3"/>
        <v>0.19999999999999996</v>
      </c>
      <c r="E55">
        <f t="shared" si="3"/>
        <v>0.18800000000000006</v>
      </c>
      <c r="F55">
        <f t="shared" si="3"/>
        <v>0.16000000000000003</v>
      </c>
      <c r="G55">
        <f t="shared" si="3"/>
        <v>8.8999999999999982E-2</v>
      </c>
      <c r="H55">
        <f t="shared" si="3"/>
        <v>9.5000000000000084E-2</v>
      </c>
      <c r="I55">
        <f>I51</f>
        <v>5.2999999999999936E-2</v>
      </c>
    </row>
    <row r="56" spans="1:10" hidden="1" x14ac:dyDescent="0.4">
      <c r="A56" t="s">
        <v>97</v>
      </c>
      <c r="B56">
        <f>B52*(1-$B$32/100)</f>
        <v>0</v>
      </c>
      <c r="C56">
        <f t="shared" ref="C56:H56" si="4">C52*(1-$B$32/100)</f>
        <v>0.44239999999999996</v>
      </c>
      <c r="D56">
        <f t="shared" si="4"/>
        <v>0.54949999999999999</v>
      </c>
      <c r="E56">
        <f t="shared" si="4"/>
        <v>0.55859999999999987</v>
      </c>
      <c r="F56">
        <f t="shared" si="4"/>
        <v>0.57819999999999994</v>
      </c>
      <c r="G56">
        <f t="shared" si="4"/>
        <v>0.62859999999999994</v>
      </c>
      <c r="H56">
        <f t="shared" si="4"/>
        <v>0.62719999999999987</v>
      </c>
      <c r="I56">
        <f>I52*(1-$B$32/100)</f>
        <v>0.66080000000000005</v>
      </c>
    </row>
    <row r="57" spans="1:10" hidden="1" x14ac:dyDescent="0.4">
      <c r="A57" t="s">
        <v>98</v>
      </c>
      <c r="B57">
        <f>B53*(1-$B$34/100)</f>
        <v>0</v>
      </c>
      <c r="C57">
        <f t="shared" ref="C57:H57" si="5">C53*(1-$B$34/100)</f>
        <v>0</v>
      </c>
      <c r="D57">
        <f t="shared" si="5"/>
        <v>6.0000000000000001E-3</v>
      </c>
      <c r="E57">
        <f t="shared" si="5"/>
        <v>5.5999999999999999E-3</v>
      </c>
      <c r="F57">
        <f t="shared" si="5"/>
        <v>5.5999999999999999E-3</v>
      </c>
      <c r="G57">
        <f t="shared" si="5"/>
        <v>5.2000000000000006E-3</v>
      </c>
      <c r="H57">
        <f t="shared" si="5"/>
        <v>3.6000000000000008E-3</v>
      </c>
      <c r="I57">
        <f>I53*(1-$B$34/100)</f>
        <v>1.2000000000000001E-3</v>
      </c>
    </row>
    <row r="58" spans="1:10" hidden="1" x14ac:dyDescent="0.4"/>
    <row r="59" spans="1:10" hidden="1" x14ac:dyDescent="0.4">
      <c r="A59" t="s">
        <v>95</v>
      </c>
      <c r="B59">
        <f>SUM(B55:B57)</f>
        <v>1</v>
      </c>
      <c r="C59">
        <f t="shared" ref="C59:H59" si="6">SUM(C55:C57)</f>
        <v>0.81040000000000001</v>
      </c>
      <c r="D59">
        <f t="shared" si="6"/>
        <v>0.75549999999999995</v>
      </c>
      <c r="E59">
        <f t="shared" si="6"/>
        <v>0.75219999999999998</v>
      </c>
      <c r="F59">
        <f t="shared" si="6"/>
        <v>0.74380000000000002</v>
      </c>
      <c r="G59">
        <f t="shared" si="6"/>
        <v>0.72279999999999989</v>
      </c>
      <c r="H59">
        <f t="shared" si="6"/>
        <v>0.7258</v>
      </c>
      <c r="I59">
        <f>SUM(I55:I57)</f>
        <v>0.71499999999999997</v>
      </c>
    </row>
    <row r="60" spans="1:10" hidden="1" x14ac:dyDescent="0.4"/>
    <row r="61" spans="1:10" hidden="1" x14ac:dyDescent="0.4">
      <c r="A61" s="2" t="s">
        <v>14</v>
      </c>
      <c r="B61" s="6">
        <f t="shared" ref="B61:H61" si="7">B7/100*$B$14/100</f>
        <v>6.0000000000000001E-3</v>
      </c>
      <c r="C61" s="6">
        <f t="shared" si="7"/>
        <v>6.0000000000000001E-3</v>
      </c>
      <c r="D61" s="6">
        <f t="shared" si="7"/>
        <v>8.9999999999999993E-3</v>
      </c>
      <c r="E61" s="6">
        <f t="shared" si="7"/>
        <v>0.03</v>
      </c>
      <c r="F61" s="6">
        <f t="shared" si="7"/>
        <v>0.06</v>
      </c>
      <c r="G61" s="6">
        <f t="shared" si="7"/>
        <v>0.09</v>
      </c>
      <c r="H61" s="6">
        <f t="shared" si="7"/>
        <v>0.15</v>
      </c>
      <c r="I61" s="6">
        <f>I7/100*$B$14/100</f>
        <v>0.18</v>
      </c>
      <c r="J61" s="6"/>
    </row>
    <row r="62" spans="1:10" hidden="1" x14ac:dyDescent="0.4"/>
    <row r="63" spans="1:10" hidden="1" x14ac:dyDescent="0.4"/>
    <row r="64" spans="1:10" hidden="1" x14ac:dyDescent="0.4">
      <c r="A64" t="s">
        <v>13</v>
      </c>
      <c r="B64">
        <f>B55/B59*B61+B56/B59*B61*$B$48+B57/B59*B61*$B$49</f>
        <v>6.0000000000000001E-3</v>
      </c>
      <c r="C64">
        <f t="shared" ref="C64:H64" si="8">C55/C59*C61+C56/C59*C61*$B$48+C57/C59*C61*$B$49</f>
        <v>4.1283316880552819E-3</v>
      </c>
      <c r="D64">
        <f t="shared" si="8"/>
        <v>5.2147584381204495E-3</v>
      </c>
      <c r="E64">
        <f t="shared" si="8"/>
        <v>1.7129752725339009E-2</v>
      </c>
      <c r="F64">
        <f t="shared" si="8"/>
        <v>3.3065340145200323E-2</v>
      </c>
      <c r="G64">
        <f t="shared" si="8"/>
        <v>4.4869258439402322E-2</v>
      </c>
      <c r="H64">
        <f t="shared" si="8"/>
        <v>7.5465004133370095E-2</v>
      </c>
      <c r="I64">
        <f>I55/I59*I61+I56/I59*I61*$B$48+I57/I59*I61*$B$49</f>
        <v>8.4751048951048957E-2</v>
      </c>
    </row>
    <row r="65" spans="1:14" hidden="1" x14ac:dyDescent="0.4">
      <c r="A65" s="8" t="s">
        <v>22</v>
      </c>
      <c r="B65" s="8">
        <f>B64*(1-$B$39/100*$B$40/100)</f>
        <v>5.79E-3</v>
      </c>
      <c r="C65" s="8">
        <f t="shared" ref="C65:I65" si="9">C64*(1-$B$39/100*$B$40/100)</f>
        <v>3.9838400789733467E-3</v>
      </c>
      <c r="D65" s="8">
        <f t="shared" si="9"/>
        <v>5.0322418927862336E-3</v>
      </c>
      <c r="E65" s="8">
        <f t="shared" si="9"/>
        <v>1.6530211379952142E-2</v>
      </c>
      <c r="F65" s="8">
        <f t="shared" si="9"/>
        <v>3.1908053240118313E-2</v>
      </c>
      <c r="G65" s="8">
        <f t="shared" si="9"/>
        <v>4.3298834394023239E-2</v>
      </c>
      <c r="H65" s="8">
        <f t="shared" si="9"/>
        <v>7.2823728988702138E-2</v>
      </c>
      <c r="I65" s="8">
        <f t="shared" si="9"/>
        <v>8.1784762237762237E-2</v>
      </c>
      <c r="J65" s="8"/>
    </row>
    <row r="66" spans="1:14" hidden="1" x14ac:dyDescent="0.4"/>
    <row r="67" spans="1:14" hidden="1" x14ac:dyDescent="0.4">
      <c r="A67" s="2" t="s">
        <v>15</v>
      </c>
      <c r="B67" s="7">
        <f>B10/100*$B$14/100</f>
        <v>5.9999999999999995E-4</v>
      </c>
      <c r="C67" s="7">
        <f t="shared" ref="C67:H67" si="10">C10/100*$B$14/100</f>
        <v>5.9999999999999995E-4</v>
      </c>
      <c r="D67" s="7">
        <f t="shared" si="10"/>
        <v>5.9999999999999995E-4</v>
      </c>
      <c r="E67" s="7">
        <f t="shared" si="10"/>
        <v>3.5999999999999999E-3</v>
      </c>
      <c r="F67" s="7">
        <f t="shared" si="10"/>
        <v>8.9999999999999993E-3</v>
      </c>
      <c r="G67" s="7">
        <f t="shared" si="10"/>
        <v>2.4E-2</v>
      </c>
      <c r="H67" s="7">
        <f t="shared" si="10"/>
        <v>4.8000000000000001E-2</v>
      </c>
      <c r="I67" s="7">
        <f>I10/100*$B$14/100</f>
        <v>6.6000000000000003E-2</v>
      </c>
      <c r="J67" s="7"/>
    </row>
    <row r="68" spans="1:14" hidden="1" x14ac:dyDescent="0.4">
      <c r="A68" s="8" t="s">
        <v>24</v>
      </c>
      <c r="B68" s="8">
        <f t="shared" ref="B68:H68" si="11">IF(B61=0,0,B67/B61)</f>
        <v>9.9999999999999992E-2</v>
      </c>
      <c r="C68" s="8">
        <f t="shared" si="11"/>
        <v>9.9999999999999992E-2</v>
      </c>
      <c r="D68" s="8">
        <f t="shared" si="11"/>
        <v>6.6666666666666666E-2</v>
      </c>
      <c r="E68" s="8">
        <f t="shared" si="11"/>
        <v>0.12</v>
      </c>
      <c r="F68" s="8">
        <f t="shared" si="11"/>
        <v>0.15</v>
      </c>
      <c r="G68" s="8">
        <f t="shared" si="11"/>
        <v>0.26666666666666666</v>
      </c>
      <c r="H68" s="8">
        <f t="shared" si="11"/>
        <v>0.32</v>
      </c>
      <c r="I68" s="8">
        <f>IF(I61=0,0,I67/I61)</f>
        <v>0.3666666666666667</v>
      </c>
      <c r="J68" s="8"/>
    </row>
    <row r="69" spans="1:14" hidden="1" x14ac:dyDescent="0.4">
      <c r="A69" s="7" t="s">
        <v>23</v>
      </c>
      <c r="B69" s="7">
        <f t="shared" ref="B69:H69" si="12">B68*B65</f>
        <v>5.7899999999999998E-4</v>
      </c>
      <c r="C69" s="7">
        <f t="shared" si="12"/>
        <v>3.9838400789733464E-4</v>
      </c>
      <c r="D69" s="7">
        <f t="shared" si="12"/>
        <v>3.3548279285241557E-4</v>
      </c>
      <c r="E69" s="7">
        <f t="shared" si="12"/>
        <v>1.9836253655942568E-3</v>
      </c>
      <c r="F69" s="7">
        <f t="shared" si="12"/>
        <v>4.7862079860177464E-3</v>
      </c>
      <c r="G69" s="7">
        <f t="shared" si="12"/>
        <v>1.1546355838406196E-2</v>
      </c>
      <c r="H69" s="7">
        <f t="shared" si="12"/>
        <v>2.3303593276384683E-2</v>
      </c>
      <c r="I69" s="7">
        <f>I68*I65</f>
        <v>2.9987746153846157E-2</v>
      </c>
      <c r="J69" s="7"/>
    </row>
    <row r="70" spans="1:14" hidden="1" x14ac:dyDescent="0.4"/>
    <row r="71" spans="1:14" hidden="1" x14ac:dyDescent="0.4"/>
    <row r="72" spans="1:14" hidden="1" x14ac:dyDescent="0.4">
      <c r="A72" s="9" t="s">
        <v>18</v>
      </c>
      <c r="B72" s="9">
        <v>1</v>
      </c>
      <c r="C72" s="9">
        <v>1</v>
      </c>
      <c r="D72" s="9">
        <v>1</v>
      </c>
      <c r="E72" s="9">
        <v>1</v>
      </c>
      <c r="F72" s="9">
        <v>1</v>
      </c>
      <c r="G72" s="9">
        <v>2</v>
      </c>
      <c r="H72" s="9">
        <v>3</v>
      </c>
      <c r="I72" s="9">
        <v>4</v>
      </c>
      <c r="J72" s="9"/>
    </row>
    <row r="73" spans="1:14" hidden="1" x14ac:dyDescent="0.4"/>
    <row r="74" spans="1:14" hidden="1" x14ac:dyDescent="0.4">
      <c r="A74" s="8" t="s">
        <v>29</v>
      </c>
      <c r="B74" s="8">
        <f t="shared" ref="B74:I74" si="13">B18/3</f>
        <v>3</v>
      </c>
      <c r="C74" s="8">
        <f t="shared" si="13"/>
        <v>3</v>
      </c>
      <c r="D74" s="8">
        <f t="shared" si="13"/>
        <v>3</v>
      </c>
      <c r="E74" s="8">
        <f t="shared" si="13"/>
        <v>3</v>
      </c>
      <c r="F74" s="8">
        <f>F18/3</f>
        <v>3</v>
      </c>
      <c r="G74" s="8">
        <f t="shared" si="13"/>
        <v>3.3333333333333335</v>
      </c>
      <c r="H74" s="8">
        <f t="shared" si="13"/>
        <v>3.6666666666666665</v>
      </c>
      <c r="I74" s="8">
        <f t="shared" si="13"/>
        <v>4.666666666666667</v>
      </c>
      <c r="J74" s="8"/>
    </row>
    <row r="75" spans="1:14" hidden="1" x14ac:dyDescent="0.4">
      <c r="A75" s="8" t="s">
        <v>30</v>
      </c>
      <c r="B75" s="8">
        <f t="shared" ref="B75:I75" si="14">(B21-B18)/3</f>
        <v>1.6666666666666667</v>
      </c>
      <c r="C75" s="8">
        <f t="shared" si="14"/>
        <v>1.6666666666666667</v>
      </c>
      <c r="D75" s="8">
        <f t="shared" si="14"/>
        <v>1.6666666666666667</v>
      </c>
      <c r="E75" s="8">
        <f t="shared" si="14"/>
        <v>1.6666666666666667</v>
      </c>
      <c r="F75" s="8">
        <f t="shared" si="14"/>
        <v>1.6666666666666667</v>
      </c>
      <c r="G75" s="8">
        <f t="shared" si="14"/>
        <v>1.6666666666666667</v>
      </c>
      <c r="H75" s="8">
        <f t="shared" si="14"/>
        <v>2</v>
      </c>
      <c r="I75" s="8">
        <f t="shared" si="14"/>
        <v>2</v>
      </c>
      <c r="J75" s="8"/>
    </row>
    <row r="77" spans="1:14" ht="39.75" x14ac:dyDescent="0.8">
      <c r="B77" s="30" t="s">
        <v>54</v>
      </c>
      <c r="C77" s="1"/>
    </row>
    <row r="78" spans="1:14" x14ac:dyDescent="0.4">
      <c r="C78" s="18" t="s">
        <v>59</v>
      </c>
      <c r="F78" s="18"/>
      <c r="G78" s="18"/>
      <c r="H78" s="18" t="s">
        <v>79</v>
      </c>
      <c r="N78" t="s">
        <v>71</v>
      </c>
    </row>
    <row r="79" spans="1:14" x14ac:dyDescent="0.4">
      <c r="B79" t="s">
        <v>55</v>
      </c>
      <c r="C79" s="28">
        <f>J167</f>
        <v>92.56339759335782</v>
      </c>
      <c r="G79" t="s">
        <v>55</v>
      </c>
      <c r="H79" s="28">
        <f>J232</f>
        <v>3.2495414789834949</v>
      </c>
      <c r="M79" t="s">
        <v>55</v>
      </c>
      <c r="N79" s="31">
        <f>J300</f>
        <v>12301.291982174325</v>
      </c>
    </row>
    <row r="80" spans="1:14" x14ac:dyDescent="0.4">
      <c r="B80" t="s">
        <v>56</v>
      </c>
      <c r="C80" s="17">
        <f>J174</f>
        <v>566.62607366665713</v>
      </c>
      <c r="G80" t="s">
        <v>56</v>
      </c>
      <c r="H80" s="17">
        <f>J239</f>
        <v>29.514161122914295</v>
      </c>
      <c r="M80" t="s">
        <v>56</v>
      </c>
      <c r="N80" s="32">
        <f>J307</f>
        <v>59940.519860988003</v>
      </c>
    </row>
    <row r="81" spans="1:67" x14ac:dyDescent="0.4">
      <c r="B81" t="s">
        <v>61</v>
      </c>
      <c r="C81" s="24">
        <f>J181</f>
        <v>2983.494072750646</v>
      </c>
      <c r="G81" t="s">
        <v>61</v>
      </c>
      <c r="H81" s="24">
        <f>J246</f>
        <v>165.99600702428393</v>
      </c>
      <c r="M81" t="s">
        <v>61</v>
      </c>
      <c r="N81" s="33">
        <f>J314</f>
        <v>311405.40533097269</v>
      </c>
    </row>
    <row r="82" spans="1:67" x14ac:dyDescent="0.4">
      <c r="B82" t="s">
        <v>62</v>
      </c>
      <c r="C82" s="26">
        <f>J188</f>
        <v>15527.230319819326</v>
      </c>
      <c r="G82" t="s">
        <v>62</v>
      </c>
      <c r="H82" s="26">
        <f>J253</f>
        <v>869.68641156807098</v>
      </c>
      <c r="M82" t="s">
        <v>62</v>
      </c>
      <c r="N82" s="34">
        <f>J321</f>
        <v>1619305.4778153962</v>
      </c>
    </row>
    <row r="84" spans="1:67" x14ac:dyDescent="0.4">
      <c r="C84" t="s">
        <v>69</v>
      </c>
    </row>
    <row r="85" spans="1:67" x14ac:dyDescent="0.4">
      <c r="B85" t="s">
        <v>55</v>
      </c>
      <c r="C85" s="29">
        <f>C79*2.5</f>
        <v>231.40849398339455</v>
      </c>
    </row>
    <row r="86" spans="1:67" x14ac:dyDescent="0.4">
      <c r="B86" t="s">
        <v>56</v>
      </c>
      <c r="C86" s="22">
        <f>C80*2.5</f>
        <v>1416.5651841666429</v>
      </c>
    </row>
    <row r="87" spans="1:67" x14ac:dyDescent="0.4">
      <c r="B87" t="s">
        <v>61</v>
      </c>
      <c r="C87" s="25">
        <f>C81*2.5</f>
        <v>7458.7351818766147</v>
      </c>
    </row>
    <row r="88" spans="1:67" x14ac:dyDescent="0.4">
      <c r="B88" t="s">
        <v>62</v>
      </c>
      <c r="C88" s="27">
        <f>C82*2.5</f>
        <v>38818.075799548315</v>
      </c>
    </row>
    <row r="90" spans="1:67" x14ac:dyDescent="0.4">
      <c r="C90" t="s">
        <v>70</v>
      </c>
    </row>
    <row r="91" spans="1:67" x14ac:dyDescent="0.4">
      <c r="B91" t="s">
        <v>55</v>
      </c>
      <c r="C91" s="29">
        <f>C79*4</f>
        <v>370.25359037343128</v>
      </c>
    </row>
    <row r="92" spans="1:67" x14ac:dyDescent="0.4">
      <c r="B92" t="s">
        <v>56</v>
      </c>
      <c r="C92" s="22">
        <f>C80*4</f>
        <v>2266.5042946666285</v>
      </c>
    </row>
    <row r="93" spans="1:67" x14ac:dyDescent="0.4">
      <c r="B93" t="s">
        <v>61</v>
      </c>
      <c r="C93" s="25">
        <f>C81*4</f>
        <v>11933.976291002584</v>
      </c>
    </row>
    <row r="94" spans="1:67" x14ac:dyDescent="0.4">
      <c r="B94" t="s">
        <v>62</v>
      </c>
      <c r="C94" s="27">
        <f>C82*4</f>
        <v>62108.921279277303</v>
      </c>
    </row>
    <row r="96" spans="1:67" hidden="1" x14ac:dyDescent="0.4">
      <c r="A96" s="9" t="s">
        <v>46</v>
      </c>
      <c r="B96" s="9"/>
      <c r="C96" s="9"/>
      <c r="D96" s="9"/>
      <c r="E96" s="9"/>
      <c r="F96" s="9"/>
      <c r="G96" s="9"/>
      <c r="H96" s="9"/>
      <c r="I96" s="9"/>
      <c r="J96" s="9"/>
      <c r="M96" t="s">
        <v>49</v>
      </c>
      <c r="V96" t="s">
        <v>40</v>
      </c>
      <c r="AE96" t="s">
        <v>41</v>
      </c>
      <c r="AN96" t="s">
        <v>42</v>
      </c>
      <c r="AW96" t="s">
        <v>43</v>
      </c>
      <c r="BF96" t="s">
        <v>44</v>
      </c>
      <c r="BO96" t="s">
        <v>45</v>
      </c>
    </row>
    <row r="97" spans="1:74" hidden="1" x14ac:dyDescent="0.4">
      <c r="A97" s="9"/>
      <c r="B97" s="9" t="s">
        <v>25</v>
      </c>
      <c r="C97" s="9" t="s">
        <v>0</v>
      </c>
      <c r="D97" s="9" t="s">
        <v>1</v>
      </c>
      <c r="E97" s="9" t="s">
        <v>2</v>
      </c>
      <c r="F97" s="9" t="s">
        <v>3</v>
      </c>
      <c r="G97" s="9" t="s">
        <v>4</v>
      </c>
      <c r="H97" s="9" t="s">
        <v>5</v>
      </c>
      <c r="I97" s="9" t="s">
        <v>17</v>
      </c>
      <c r="J97" s="9" t="s">
        <v>47</v>
      </c>
      <c r="M97" t="s">
        <v>32</v>
      </c>
      <c r="N97" t="s">
        <v>33</v>
      </c>
      <c r="O97" t="s">
        <v>34</v>
      </c>
      <c r="P97" t="s">
        <v>35</v>
      </c>
      <c r="Q97" t="s">
        <v>36</v>
      </c>
      <c r="R97" t="s">
        <v>37</v>
      </c>
      <c r="S97" t="s">
        <v>38</v>
      </c>
      <c r="T97" t="s">
        <v>39</v>
      </c>
      <c r="V97" t="s">
        <v>32</v>
      </c>
      <c r="W97" t="s">
        <v>33</v>
      </c>
      <c r="X97" t="s">
        <v>34</v>
      </c>
      <c r="Y97" t="s">
        <v>35</v>
      </c>
      <c r="Z97" t="s">
        <v>36</v>
      </c>
      <c r="AA97" t="s">
        <v>37</v>
      </c>
      <c r="AB97" t="s">
        <v>38</v>
      </c>
      <c r="AC97" t="s">
        <v>39</v>
      </c>
      <c r="AE97" t="s">
        <v>32</v>
      </c>
      <c r="AF97" t="s">
        <v>33</v>
      </c>
      <c r="AG97" t="s">
        <v>34</v>
      </c>
      <c r="AH97" t="s">
        <v>35</v>
      </c>
      <c r="AI97" t="s">
        <v>36</v>
      </c>
      <c r="AJ97" t="s">
        <v>37</v>
      </c>
      <c r="AK97" t="s">
        <v>38</v>
      </c>
      <c r="AL97" t="s">
        <v>39</v>
      </c>
      <c r="AN97" t="s">
        <v>32</v>
      </c>
      <c r="AO97" t="s">
        <v>33</v>
      </c>
      <c r="AP97" t="s">
        <v>34</v>
      </c>
      <c r="AQ97" t="s">
        <v>35</v>
      </c>
      <c r="AR97" t="s">
        <v>36</v>
      </c>
      <c r="AS97" t="s">
        <v>37</v>
      </c>
      <c r="AT97" t="s">
        <v>38</v>
      </c>
      <c r="AU97" t="s">
        <v>39</v>
      </c>
      <c r="AW97" t="s">
        <v>32</v>
      </c>
      <c r="AX97" t="s">
        <v>33</v>
      </c>
      <c r="AY97" t="s">
        <v>34</v>
      </c>
      <c r="AZ97" t="s">
        <v>35</v>
      </c>
      <c r="BA97" t="s">
        <v>36</v>
      </c>
      <c r="BB97" t="s">
        <v>37</v>
      </c>
      <c r="BC97" t="s">
        <v>38</v>
      </c>
      <c r="BD97" t="s">
        <v>39</v>
      </c>
      <c r="BF97" t="s">
        <v>32</v>
      </c>
      <c r="BG97" t="s">
        <v>33</v>
      </c>
      <c r="BH97" t="s">
        <v>34</v>
      </c>
      <c r="BI97" t="s">
        <v>35</v>
      </c>
      <c r="BJ97" t="s">
        <v>36</v>
      </c>
      <c r="BK97" t="s">
        <v>37</v>
      </c>
      <c r="BL97" t="s">
        <v>38</v>
      </c>
      <c r="BM97" t="s">
        <v>39</v>
      </c>
      <c r="BO97" t="s">
        <v>32</v>
      </c>
      <c r="BP97" t="s">
        <v>33</v>
      </c>
      <c r="BQ97" t="s">
        <v>34</v>
      </c>
      <c r="BR97" t="s">
        <v>35</v>
      </c>
      <c r="BS97" t="s">
        <v>36</v>
      </c>
      <c r="BT97" t="s">
        <v>37</v>
      </c>
      <c r="BU97" t="s">
        <v>38</v>
      </c>
      <c r="BV97" t="s">
        <v>39</v>
      </c>
    </row>
    <row r="98" spans="1:74" hidden="1" x14ac:dyDescent="0.4">
      <c r="A98" s="9">
        <v>0</v>
      </c>
      <c r="B98" s="16">
        <f>M98</f>
        <v>38</v>
      </c>
      <c r="C98" s="16">
        <f t="shared" ref="C98:C129" si="15">N98</f>
        <v>124.71428571428571</v>
      </c>
      <c r="D98" s="16">
        <f t="shared" ref="D98:D129" si="16">O98</f>
        <v>207</v>
      </c>
      <c r="E98" s="16">
        <f t="shared" ref="E98:E129" si="17">P98</f>
        <v>92.571428571428569</v>
      </c>
      <c r="F98" s="16">
        <f t="shared" ref="F98:F129" si="18">Q98</f>
        <v>87.571428571428569</v>
      </c>
      <c r="G98" s="16">
        <f t="shared" ref="G98:G129" si="19">R98</f>
        <v>62.857142857142854</v>
      </c>
      <c r="H98" s="16">
        <f t="shared" ref="H98:H129" si="20">S98</f>
        <v>24.571428571428573</v>
      </c>
      <c r="I98" s="16">
        <f t="shared" ref="I98:I129" si="21">T98</f>
        <v>30.285714285714285</v>
      </c>
      <c r="J98" s="16">
        <f>SUM(B98:I98)</f>
        <v>667.57142857142867</v>
      </c>
      <c r="L98">
        <v>0</v>
      </c>
      <c r="M98">
        <f t="shared" ref="M98:T98" si="22">B3</f>
        <v>38</v>
      </c>
      <c r="N98">
        <f t="shared" si="22"/>
        <v>124.71428571428571</v>
      </c>
      <c r="O98">
        <f t="shared" si="22"/>
        <v>207</v>
      </c>
      <c r="P98">
        <f t="shared" si="22"/>
        <v>92.571428571428569</v>
      </c>
      <c r="Q98">
        <f t="shared" si="22"/>
        <v>87.571428571428569</v>
      </c>
      <c r="R98">
        <f t="shared" si="22"/>
        <v>62.857142857142854</v>
      </c>
      <c r="S98">
        <f t="shared" si="22"/>
        <v>24.571428571428573</v>
      </c>
      <c r="T98">
        <f t="shared" si="22"/>
        <v>30.285714285714285</v>
      </c>
      <c r="V98">
        <v>0</v>
      </c>
      <c r="W98">
        <v>0</v>
      </c>
      <c r="X98">
        <v>0</v>
      </c>
      <c r="Y98">
        <v>0</v>
      </c>
      <c r="Z98">
        <v>0</v>
      </c>
      <c r="AA98">
        <f>($B$27-$B$28*2/3)/9*4</f>
        <v>9.7777777777777786</v>
      </c>
      <c r="AB98">
        <v>0</v>
      </c>
      <c r="AC98">
        <v>0</v>
      </c>
      <c r="AE98">
        <v>0</v>
      </c>
      <c r="AF98">
        <v>0</v>
      </c>
      <c r="AG98">
        <v>0</v>
      </c>
      <c r="AH98">
        <v>0</v>
      </c>
      <c r="AI98">
        <v>0</v>
      </c>
      <c r="AJ98">
        <f>($B$27-$B$28*2/3)/9*3</f>
        <v>7.3333333333333339</v>
      </c>
      <c r="AK98">
        <v>0</v>
      </c>
      <c r="AL98">
        <v>0</v>
      </c>
      <c r="AW98">
        <v>0</v>
      </c>
      <c r="AX98">
        <v>0</v>
      </c>
      <c r="AY98">
        <v>0</v>
      </c>
      <c r="AZ98">
        <v>0</v>
      </c>
      <c r="BA98">
        <v>0</v>
      </c>
      <c r="BB98">
        <f>$B$28/18*5</f>
        <v>0</v>
      </c>
      <c r="BC98">
        <v>0</v>
      </c>
      <c r="BD98">
        <v>0</v>
      </c>
      <c r="BF98">
        <v>0</v>
      </c>
      <c r="BG98">
        <v>0</v>
      </c>
      <c r="BH98">
        <v>0</v>
      </c>
      <c r="BI98">
        <v>0</v>
      </c>
      <c r="BJ98">
        <v>0</v>
      </c>
      <c r="BK98">
        <f>$B$28/18*4</f>
        <v>0</v>
      </c>
      <c r="BL98">
        <v>0</v>
      </c>
      <c r="BM98">
        <v>0</v>
      </c>
      <c r="BO98">
        <v>0</v>
      </c>
      <c r="BP98">
        <v>0</v>
      </c>
      <c r="BQ98">
        <v>0</v>
      </c>
      <c r="BR98">
        <v>0</v>
      </c>
      <c r="BS98">
        <v>0</v>
      </c>
      <c r="BT98">
        <f>$B$28/18*3</f>
        <v>0</v>
      </c>
      <c r="BU98">
        <v>0</v>
      </c>
      <c r="BV98">
        <v>0</v>
      </c>
    </row>
    <row r="99" spans="1:74" hidden="1" x14ac:dyDescent="0.4">
      <c r="A99" s="9">
        <v>1</v>
      </c>
      <c r="B99" s="16">
        <f t="shared" ref="B99:B129" si="23">M99</f>
        <v>48.091662270879944</v>
      </c>
      <c r="C99" s="16">
        <f t="shared" si="15"/>
        <v>157.83466602435411</v>
      </c>
      <c r="D99" s="16">
        <f t="shared" si="16"/>
        <v>261.9730023703197</v>
      </c>
      <c r="E99" s="16">
        <f t="shared" si="17"/>
        <v>117.1556283892113</v>
      </c>
      <c r="F99" s="16">
        <f t="shared" si="18"/>
        <v>110.8277780904113</v>
      </c>
      <c r="G99" s="16">
        <f t="shared" si="19"/>
        <v>79.550118042057051</v>
      </c>
      <c r="H99" s="16">
        <f t="shared" si="20"/>
        <v>31.096864325531396</v>
      </c>
      <c r="I99" s="16">
        <f t="shared" si="21"/>
        <v>38.328693238445673</v>
      </c>
      <c r="J99" s="16">
        <f t="shared" ref="J99:J158" si="24">SUM(B99:I99)</f>
        <v>844.85841275121061</v>
      </c>
      <c r="L99">
        <v>1</v>
      </c>
      <c r="M99">
        <f t="shared" ref="M99:M128" si="25">M98*$B$45</f>
        <v>48.091662270879944</v>
      </c>
      <c r="N99">
        <f t="shared" ref="N99:N128" si="26">N98*$B$45</f>
        <v>157.83466602435411</v>
      </c>
      <c r="O99">
        <f t="shared" ref="O99:O128" si="27">O98*$B$45</f>
        <v>261.9730023703197</v>
      </c>
      <c r="P99">
        <f t="shared" ref="P99:P128" si="28">P98*$B$45</f>
        <v>117.1556283892113</v>
      </c>
      <c r="Q99">
        <f t="shared" ref="Q99:Q128" si="29">Q98*$B$45</f>
        <v>110.8277780904113</v>
      </c>
      <c r="R99">
        <f t="shared" ref="R99:R128" si="30">R98*$B$45</f>
        <v>79.550118042057051</v>
      </c>
      <c r="S99">
        <f t="shared" ref="S99:S128" si="31">S98*$B$45</f>
        <v>31.096864325531396</v>
      </c>
      <c r="T99">
        <f t="shared" ref="T99:T128" si="32">T98*$B$45</f>
        <v>38.328693238445673</v>
      </c>
      <c r="V99">
        <f t="shared" ref="V99:AC99" si="33">IF(V98+M98*B$65-V98/B$74&lt;0,0,V98+M98*B$65-V98/B$74)</f>
        <v>0.22001999999999999</v>
      </c>
      <c r="W99">
        <f t="shared" si="33"/>
        <v>0.4968417698491045</v>
      </c>
      <c r="X99">
        <f t="shared" si="33"/>
        <v>1.0416740718067503</v>
      </c>
      <c r="Y99">
        <f t="shared" si="33"/>
        <v>1.5302252820298554</v>
      </c>
      <c r="Z99">
        <f t="shared" si="33"/>
        <v>2.7942338051703608</v>
      </c>
      <c r="AA99">
        <f t="shared" si="33"/>
        <v>9.566085463497334</v>
      </c>
      <c r="AB99">
        <f t="shared" si="33"/>
        <v>1.7893830551509669</v>
      </c>
      <c r="AC99">
        <f t="shared" si="33"/>
        <v>2.4769099420579419</v>
      </c>
      <c r="AE99">
        <f t="shared" ref="AE99:AL99" si="34">IF(AE98+V98/B$74-AE98/B$74&lt;0,0,AE98+V98/B$74-AE98/B$74)</f>
        <v>0</v>
      </c>
      <c r="AF99">
        <f t="shared" si="34"/>
        <v>0</v>
      </c>
      <c r="AG99">
        <f t="shared" si="34"/>
        <v>0</v>
      </c>
      <c r="AH99">
        <f t="shared" si="34"/>
        <v>0</v>
      </c>
      <c r="AI99">
        <f t="shared" si="34"/>
        <v>0</v>
      </c>
      <c r="AJ99">
        <f t="shared" si="34"/>
        <v>8.0666666666666664</v>
      </c>
      <c r="AK99">
        <f t="shared" si="34"/>
        <v>0</v>
      </c>
      <c r="AL99">
        <f t="shared" si="34"/>
        <v>0</v>
      </c>
      <c r="AW99">
        <f>IF(AW98+AN222/B$74-AW98/B$75&lt;0,0,AW98+AN222/B$74-AW98/B$75)</f>
        <v>0</v>
      </c>
      <c r="AX99">
        <f t="shared" ref="AX99:BD99" si="35">IF(AX98+AO222/C$74-AX98/C$75&lt;0,0,AX98+AO222/C$74-AX98/C$75)</f>
        <v>0</v>
      </c>
      <c r="AY99">
        <f t="shared" si="35"/>
        <v>0</v>
      </c>
      <c r="AZ99">
        <f t="shared" si="35"/>
        <v>0</v>
      </c>
      <c r="BA99">
        <f t="shared" si="35"/>
        <v>0</v>
      </c>
      <c r="BB99">
        <f t="shared" si="35"/>
        <v>0</v>
      </c>
      <c r="BC99">
        <f t="shared" si="35"/>
        <v>0</v>
      </c>
      <c r="BD99">
        <f t="shared" si="35"/>
        <v>0</v>
      </c>
      <c r="BF99">
        <f>IF(BF98+AW98/B$75-BF98/B$75&lt;0,0,BF98+AW98/B$75-BF98/B$75)</f>
        <v>0</v>
      </c>
      <c r="BG99">
        <f t="shared" ref="BG99:BM114" si="36">IF(BG98+AX98/C$75-BG98/C$75&lt;0,0,BG98+AX98/C$75-BG98/C$75)</f>
        <v>0</v>
      </c>
      <c r="BH99">
        <f t="shared" si="36"/>
        <v>0</v>
      </c>
      <c r="BI99">
        <f t="shared" si="36"/>
        <v>0</v>
      </c>
      <c r="BJ99">
        <f t="shared" si="36"/>
        <v>0</v>
      </c>
      <c r="BK99">
        <f t="shared" si="36"/>
        <v>0</v>
      </c>
      <c r="BL99">
        <f t="shared" si="36"/>
        <v>0</v>
      </c>
      <c r="BM99">
        <f t="shared" si="36"/>
        <v>0</v>
      </c>
      <c r="BO99">
        <f>IF(BO98+BF98/B$75-BO98/B$75&lt;0,0,BO98+BF98/B$75-BO98/B$75)</f>
        <v>0</v>
      </c>
      <c r="BP99">
        <f t="shared" ref="BP99:BV114" si="37">IF(BP98+BG98/C$75-BP98/C$75&lt;0,0,BP98+BG98/C$75-BP98/C$75)</f>
        <v>0</v>
      </c>
      <c r="BQ99">
        <f t="shared" si="37"/>
        <v>0</v>
      </c>
      <c r="BR99">
        <f t="shared" si="37"/>
        <v>0</v>
      </c>
      <c r="BS99">
        <f t="shared" si="37"/>
        <v>0</v>
      </c>
      <c r="BT99">
        <f t="shared" si="37"/>
        <v>0</v>
      </c>
      <c r="BU99">
        <f t="shared" si="37"/>
        <v>0</v>
      </c>
      <c r="BV99">
        <f t="shared" si="37"/>
        <v>0</v>
      </c>
    </row>
    <row r="100" spans="1:74" hidden="1" x14ac:dyDescent="0.4">
      <c r="A100" s="9">
        <v>2</v>
      </c>
      <c r="B100" s="16">
        <f t="shared" si="23"/>
        <v>60.8633678941152</v>
      </c>
      <c r="C100" s="16">
        <f t="shared" si="15"/>
        <v>199.75082771264124</v>
      </c>
      <c r="D100" s="16">
        <f t="shared" si="16"/>
        <v>331.54518826531177</v>
      </c>
      <c r="E100" s="16">
        <f t="shared" si="17"/>
        <v>148.26865562175433</v>
      </c>
      <c r="F100" s="16">
        <f t="shared" si="18"/>
        <v>140.26031774094969</v>
      </c>
      <c r="G100" s="16">
        <f t="shared" si="19"/>
        <v>100.67624764440109</v>
      </c>
      <c r="H100" s="16">
        <f t="shared" si="20"/>
        <v>39.355260442811336</v>
      </c>
      <c r="I100" s="16">
        <f t="shared" si="21"/>
        <v>48.507646592302343</v>
      </c>
      <c r="J100" s="16">
        <f t="shared" si="24"/>
        <v>1069.2275119142869</v>
      </c>
      <c r="L100">
        <v>2</v>
      </c>
      <c r="M100">
        <f t="shared" si="25"/>
        <v>60.8633678941152</v>
      </c>
      <c r="N100">
        <f t="shared" si="26"/>
        <v>199.75082771264124</v>
      </c>
      <c r="O100">
        <f t="shared" si="27"/>
        <v>331.54518826531177</v>
      </c>
      <c r="P100">
        <f t="shared" si="28"/>
        <v>148.26865562175433</v>
      </c>
      <c r="Q100">
        <f t="shared" si="29"/>
        <v>140.26031774094969</v>
      </c>
      <c r="R100">
        <f t="shared" si="30"/>
        <v>100.67624764440109</v>
      </c>
      <c r="S100">
        <f t="shared" si="31"/>
        <v>39.355260442811336</v>
      </c>
      <c r="T100">
        <f t="shared" si="32"/>
        <v>48.507646592302343</v>
      </c>
      <c r="V100">
        <f t="shared" ref="V100:V158" si="38">IF(V99+M99*B$65-V99/B$74&lt;0,0,V99+M99*B$65-V99/B$74)</f>
        <v>0.42513072454839484</v>
      </c>
      <c r="W100">
        <f t="shared" ref="W100:W158" si="39">IF(W99+N99*C$65-W99/C$74&lt;0,0,W99+N99*C$65-W99/C$74)</f>
        <v>0.96001591492526439</v>
      </c>
      <c r="X100">
        <f t="shared" ref="X100:X158" si="40">IF(X99+O99*D$65-X99/D$74&lt;0,0,X99+O99*D$65-X99/D$74)</f>
        <v>2.0127608985114103</v>
      </c>
      <c r="Y100">
        <f t="shared" ref="Y100:Y158" si="41">IF(Y99+P99*E$65-Y99/E$74&lt;0,0,Y99+P99*E$65-Y99/E$74)</f>
        <v>2.9567574896446884</v>
      </c>
      <c r="Z100">
        <f t="shared" ref="Z100:Z158" si="42">IF(Z99+Q99*F$65-Z99/F$74&lt;0,0,Z99+Q99*F$65-Z99/F$74)</f>
        <v>5.3991211805731014</v>
      </c>
      <c r="AA100">
        <f t="shared" ref="AA100:AA158" si="43">IF(AA99+R99*G$65-AA99/G$74&lt;0,0,AA99+R99*G$65-AA99/G$74)</f>
        <v>10.140687211576163</v>
      </c>
      <c r="AB100">
        <f t="shared" ref="AB100:AB158" si="44">IF(AB99+S99*H$65-AB99/H$74&lt;0,0,AB99+S99*H$65-AB99/H$74)</f>
        <v>3.5659591146961866</v>
      </c>
      <c r="AC100">
        <f t="shared" ref="AC100:AC158" si="45">IF(AC99+T99*I$65-AC99/I$74&lt;0,0,AC99+T99*I$65-AC99/I$74)</f>
        <v>5.0808465892930723</v>
      </c>
      <c r="AE100">
        <f t="shared" ref="AE100:AE158" si="46">IF(AE99+V99/B$74-AE99/B$74&lt;0,0,AE99+V99/B$74-AE99/B$74)</f>
        <v>7.3340000000000002E-2</v>
      </c>
      <c r="AF100">
        <f t="shared" ref="AF100:AF158" si="47">IF(AF99+W99/C$74-AF99/C$74&lt;0,0,AF99+W99/C$74-AF99/C$74)</f>
        <v>0.16561392328303484</v>
      </c>
      <c r="AG100">
        <f t="shared" ref="AG100:AG158" si="48">IF(AG99+X99/D$74-AG99/D$74&lt;0,0,AG99+X99/D$74-AG99/D$74)</f>
        <v>0.34722469060225009</v>
      </c>
      <c r="AH100">
        <f t="shared" ref="AH100:AH158" si="49">IF(AH99+Y99/E$74-AH99/E$74&lt;0,0,AH99+Y99/E$74-AH99/E$74)</f>
        <v>0.51007509400995177</v>
      </c>
      <c r="AI100">
        <f t="shared" ref="AI100:AI158" si="50">IF(AI99+Z99/F$74-AI99/F$74&lt;0,0,AI99+Z99/F$74-AI99/F$74)</f>
        <v>0.93141126839012023</v>
      </c>
      <c r="AJ100">
        <f t="shared" ref="AJ100:AJ158" si="51">IF(AJ99+AA99/G$74-AJ99/G$74&lt;0,0,AJ99+AA99/G$74-AJ99/G$74)</f>
        <v>8.5164923057158664</v>
      </c>
      <c r="AK100">
        <f t="shared" ref="AK100:AK158" si="52">IF(AK99+AB99/H$74-AK99/H$74&lt;0,0,AK99+AB99/H$74-AK99/H$74)</f>
        <v>0.48801356049571826</v>
      </c>
      <c r="AL100">
        <f t="shared" ref="AL100:AL158" si="53">IF(AL99+AC99/I$74-AL99/I$74&lt;0,0,AL99+AC99/I$74-AL99/I$74)</f>
        <v>0.5307664161552732</v>
      </c>
      <c r="AW100">
        <f t="shared" ref="AW100:BD100" si="54">IF(AW99+AN223/B$74-AW99/B$75&lt;0,0,AW99+AN223/B$74-AW99/B$75)</f>
        <v>0</v>
      </c>
      <c r="AX100">
        <f t="shared" si="54"/>
        <v>0</v>
      </c>
      <c r="AY100">
        <f t="shared" si="54"/>
        <v>0</v>
      </c>
      <c r="AZ100">
        <f t="shared" si="54"/>
        <v>0</v>
      </c>
      <c r="BA100">
        <f t="shared" si="54"/>
        <v>0</v>
      </c>
      <c r="BB100">
        <f t="shared" si="54"/>
        <v>0.17599999999999999</v>
      </c>
      <c r="BC100">
        <f t="shared" si="54"/>
        <v>0</v>
      </c>
      <c r="BD100">
        <f t="shared" si="54"/>
        <v>0</v>
      </c>
      <c r="BF100">
        <f t="shared" ref="BF100:BF158" si="55">IF(BF99+AW99/B$75-BF99/B$75&lt;0,0,BF99+AW99/B$75-BF99/B$75)</f>
        <v>0</v>
      </c>
      <c r="BG100">
        <f t="shared" si="36"/>
        <v>0</v>
      </c>
      <c r="BH100">
        <f t="shared" si="36"/>
        <v>0</v>
      </c>
      <c r="BI100">
        <f t="shared" si="36"/>
        <v>0</v>
      </c>
      <c r="BJ100">
        <f t="shared" si="36"/>
        <v>0</v>
      </c>
      <c r="BK100">
        <f t="shared" si="36"/>
        <v>0</v>
      </c>
      <c r="BL100">
        <f t="shared" si="36"/>
        <v>0</v>
      </c>
      <c r="BM100">
        <f t="shared" si="36"/>
        <v>0</v>
      </c>
      <c r="BO100">
        <f t="shared" ref="BO100:BO158" si="56">IF(BO99+BF99/B$75-BO99/B$75&lt;0,0,BO99+BF99/B$75-BO99/B$75)</f>
        <v>0</v>
      </c>
      <c r="BP100">
        <f t="shared" si="37"/>
        <v>0</v>
      </c>
      <c r="BQ100">
        <f t="shared" si="37"/>
        <v>0</v>
      </c>
      <c r="BR100">
        <f t="shared" si="37"/>
        <v>0</v>
      </c>
      <c r="BS100">
        <f t="shared" si="37"/>
        <v>0</v>
      </c>
      <c r="BT100">
        <f t="shared" si="37"/>
        <v>0</v>
      </c>
      <c r="BU100">
        <f t="shared" si="37"/>
        <v>0</v>
      </c>
      <c r="BV100">
        <f t="shared" si="37"/>
        <v>0</v>
      </c>
    </row>
    <row r="101" spans="1:74" hidden="1" x14ac:dyDescent="0.4">
      <c r="A101" s="9">
        <v>3</v>
      </c>
      <c r="B101" s="16">
        <f t="shared" si="23"/>
        <v>77.026856142950152</v>
      </c>
      <c r="C101" s="16">
        <f t="shared" si="15"/>
        <v>252.79866696539656</v>
      </c>
      <c r="D101" s="16">
        <f t="shared" si="16"/>
        <v>419.59366372607059</v>
      </c>
      <c r="E101" s="16">
        <f t="shared" si="17"/>
        <v>187.6443713557583</v>
      </c>
      <c r="F101" s="16">
        <f t="shared" si="18"/>
        <v>177.50925870537009</v>
      </c>
      <c r="G101" s="16">
        <f t="shared" si="19"/>
        <v>127.4128447477371</v>
      </c>
      <c r="H101" s="16">
        <f t="shared" si="20"/>
        <v>49.806839310479049</v>
      </c>
      <c r="I101" s="16">
        <f t="shared" si="21"/>
        <v>61.38982519663697</v>
      </c>
      <c r="J101" s="16">
        <f t="shared" si="24"/>
        <v>1353.1823261503989</v>
      </c>
      <c r="L101">
        <v>3</v>
      </c>
      <c r="M101">
        <f t="shared" si="25"/>
        <v>77.026856142950152</v>
      </c>
      <c r="N101">
        <f t="shared" si="26"/>
        <v>252.79866696539656</v>
      </c>
      <c r="O101">
        <f t="shared" si="27"/>
        <v>419.59366372607059</v>
      </c>
      <c r="P101">
        <f t="shared" si="28"/>
        <v>187.6443713557583</v>
      </c>
      <c r="Q101">
        <f t="shared" si="29"/>
        <v>177.50925870537009</v>
      </c>
      <c r="R101">
        <f t="shared" si="30"/>
        <v>127.4128447477371</v>
      </c>
      <c r="S101">
        <f t="shared" si="31"/>
        <v>49.806839310479049</v>
      </c>
      <c r="T101">
        <f t="shared" si="32"/>
        <v>61.38982519663697</v>
      </c>
      <c r="V101">
        <f t="shared" si="38"/>
        <v>0.63581938313919018</v>
      </c>
      <c r="W101">
        <f t="shared" si="39"/>
        <v>1.4357859631998962</v>
      </c>
      <c r="X101">
        <f t="shared" si="40"/>
        <v>3.0102561847480076</v>
      </c>
      <c r="Y101">
        <f t="shared" si="41"/>
        <v>4.422083878212054</v>
      </c>
      <c r="Z101">
        <f t="shared" si="42"/>
        <v>8.0748478063362015</v>
      </c>
      <c r="AA101">
        <f t="shared" si="43"/>
        <v>11.45764522226991</v>
      </c>
      <c r="AB101">
        <f t="shared" si="44"/>
        <v>5.4594216314552177</v>
      </c>
      <c r="AC101">
        <f t="shared" si="45"/>
        <v>7.9592800919951152</v>
      </c>
      <c r="AE101">
        <f t="shared" si="46"/>
        <v>0.19060357484946494</v>
      </c>
      <c r="AF101">
        <f t="shared" si="47"/>
        <v>0.43041458716377801</v>
      </c>
      <c r="AG101">
        <f t="shared" si="48"/>
        <v>0.90240342657197015</v>
      </c>
      <c r="AH101">
        <f t="shared" si="49"/>
        <v>1.3256358925548639</v>
      </c>
      <c r="AI101">
        <f t="shared" si="50"/>
        <v>2.4206479057844477</v>
      </c>
      <c r="AJ101">
        <f t="shared" si="51"/>
        <v>9.0037507774739556</v>
      </c>
      <c r="AK101">
        <f t="shared" si="52"/>
        <v>1.3274532570958462</v>
      </c>
      <c r="AL101">
        <f t="shared" si="53"/>
        <v>1.505783596113373</v>
      </c>
      <c r="AW101">
        <f t="shared" ref="AW101:BD101" si="57">IF(AW100+AN224/B$74-AW100/B$75&lt;0,0,AW100+AN224/B$74-AW100/B$75)</f>
        <v>0</v>
      </c>
      <c r="AX101">
        <f t="shared" si="57"/>
        <v>0</v>
      </c>
      <c r="AY101">
        <f t="shared" si="57"/>
        <v>0</v>
      </c>
      <c r="AZ101">
        <f t="shared" si="57"/>
        <v>0</v>
      </c>
      <c r="BA101">
        <f t="shared" si="57"/>
        <v>0</v>
      </c>
      <c r="BB101">
        <f t="shared" si="57"/>
        <v>0.38720000000000004</v>
      </c>
      <c r="BC101">
        <f t="shared" si="57"/>
        <v>0</v>
      </c>
      <c r="BD101">
        <f t="shared" si="57"/>
        <v>0</v>
      </c>
      <c r="BF101">
        <f t="shared" si="55"/>
        <v>0</v>
      </c>
      <c r="BG101">
        <f t="shared" si="36"/>
        <v>0</v>
      </c>
      <c r="BH101">
        <f t="shared" si="36"/>
        <v>0</v>
      </c>
      <c r="BI101">
        <f t="shared" si="36"/>
        <v>0</v>
      </c>
      <c r="BJ101">
        <f t="shared" si="36"/>
        <v>0</v>
      </c>
      <c r="BK101">
        <f t="shared" si="36"/>
        <v>0.10559999999999999</v>
      </c>
      <c r="BL101">
        <f t="shared" si="36"/>
        <v>0</v>
      </c>
      <c r="BM101">
        <f t="shared" si="36"/>
        <v>0</v>
      </c>
      <c r="BO101">
        <f t="shared" si="56"/>
        <v>0</v>
      </c>
      <c r="BP101">
        <f t="shared" si="37"/>
        <v>0</v>
      </c>
      <c r="BQ101">
        <f t="shared" si="37"/>
        <v>0</v>
      </c>
      <c r="BR101">
        <f t="shared" si="37"/>
        <v>0</v>
      </c>
      <c r="BS101">
        <f t="shared" si="37"/>
        <v>0</v>
      </c>
      <c r="BT101">
        <f t="shared" si="37"/>
        <v>0</v>
      </c>
      <c r="BU101">
        <f t="shared" si="37"/>
        <v>0</v>
      </c>
      <c r="BV101">
        <f t="shared" si="37"/>
        <v>0</v>
      </c>
    </row>
    <row r="102" spans="1:74" hidden="1" x14ac:dyDescent="0.4">
      <c r="A102" s="9">
        <v>4</v>
      </c>
      <c r="B102" s="16">
        <f t="shared" si="23"/>
        <v>97.482882931958244</v>
      </c>
      <c r="C102" s="16">
        <f t="shared" si="15"/>
        <v>319.93442405864494</v>
      </c>
      <c r="D102" s="16">
        <f t="shared" si="16"/>
        <v>531.02517807671995</v>
      </c>
      <c r="E102" s="16">
        <f t="shared" si="17"/>
        <v>237.47709827033438</v>
      </c>
      <c r="F102" s="16">
        <f t="shared" si="18"/>
        <v>224.65040314770826</v>
      </c>
      <c r="G102" s="16">
        <f t="shared" si="19"/>
        <v>161.24988154158507</v>
      </c>
      <c r="H102" s="16">
        <f t="shared" si="20"/>
        <v>63.034044602619616</v>
      </c>
      <c r="I102" s="16">
        <f t="shared" si="21"/>
        <v>77.693124742763715</v>
      </c>
      <c r="J102" s="16">
        <f t="shared" si="24"/>
        <v>1712.547037372334</v>
      </c>
      <c r="L102">
        <v>4</v>
      </c>
      <c r="M102">
        <f t="shared" si="25"/>
        <v>97.482882931958244</v>
      </c>
      <c r="N102">
        <f t="shared" si="26"/>
        <v>319.93442405864494</v>
      </c>
      <c r="O102">
        <f t="shared" si="27"/>
        <v>531.02517807671995</v>
      </c>
      <c r="P102">
        <f t="shared" si="28"/>
        <v>237.47709827033438</v>
      </c>
      <c r="Q102">
        <f t="shared" si="29"/>
        <v>224.65040314770826</v>
      </c>
      <c r="R102">
        <f t="shared" si="30"/>
        <v>161.24988154158507</v>
      </c>
      <c r="S102">
        <f t="shared" si="31"/>
        <v>63.034044602619616</v>
      </c>
      <c r="T102">
        <f t="shared" si="32"/>
        <v>77.693124742763715</v>
      </c>
      <c r="V102">
        <f t="shared" si="38"/>
        <v>0.8698650858271415</v>
      </c>
      <c r="W102">
        <f t="shared" si="39"/>
        <v>1.9643001035010463</v>
      </c>
      <c r="X102">
        <f t="shared" si="40"/>
        <v>4.1183342690486633</v>
      </c>
      <c r="Y102">
        <f t="shared" si="41"/>
        <v>6.0498570415769573</v>
      </c>
      <c r="Z102">
        <f t="shared" si="42"/>
        <v>11.047206748275686</v>
      </c>
      <c r="AA102">
        <f t="shared" si="43"/>
        <v>13.537179319992601</v>
      </c>
      <c r="AB102">
        <f t="shared" si="44"/>
        <v>7.5976082269703209</v>
      </c>
      <c r="AC102">
        <f t="shared" si="45"/>
        <v>11.274472329806617</v>
      </c>
      <c r="AE102">
        <f t="shared" si="46"/>
        <v>0.33900884427937333</v>
      </c>
      <c r="AF102">
        <f t="shared" si="47"/>
        <v>0.76553837917581735</v>
      </c>
      <c r="AG102">
        <f t="shared" si="48"/>
        <v>1.6050210126306494</v>
      </c>
      <c r="AH102">
        <f t="shared" si="49"/>
        <v>2.3577852211072607</v>
      </c>
      <c r="AI102">
        <f t="shared" si="50"/>
        <v>4.3053812059683656</v>
      </c>
      <c r="AJ102">
        <f t="shared" si="51"/>
        <v>9.7399191109127408</v>
      </c>
      <c r="AK102">
        <f t="shared" si="52"/>
        <v>2.4543537228302204</v>
      </c>
      <c r="AL102">
        <f t="shared" si="53"/>
        <v>2.8886757023737459</v>
      </c>
      <c r="AW102">
        <f t="shared" ref="AW102:BD102" si="58">IF(AW101+AN225/B$74-AW101/B$75&lt;0,0,AW101+AN225/B$74-AW101/B$75)</f>
        <v>8.1488888888888887E-4</v>
      </c>
      <c r="AX102">
        <f t="shared" si="58"/>
        <v>1.8401547031448315E-3</v>
      </c>
      <c r="AY102">
        <f t="shared" si="58"/>
        <v>2.5720347452018524E-3</v>
      </c>
      <c r="AZ102">
        <f t="shared" si="58"/>
        <v>6.8010012534660234E-3</v>
      </c>
      <c r="BA102">
        <f t="shared" si="58"/>
        <v>1.5523521139835336E-2</v>
      </c>
      <c r="BB102">
        <f t="shared" si="58"/>
        <v>0.58103581533718085</v>
      </c>
      <c r="BC102">
        <f t="shared" si="58"/>
        <v>1.1615529373782386E-2</v>
      </c>
      <c r="BD102">
        <f t="shared" si="58"/>
        <v>8.9363733332265376E-3</v>
      </c>
      <c r="BF102">
        <f t="shared" si="55"/>
        <v>0</v>
      </c>
      <c r="BG102">
        <f t="shared" si="36"/>
        <v>0</v>
      </c>
      <c r="BH102">
        <f t="shared" si="36"/>
        <v>0</v>
      </c>
      <c r="BI102">
        <f t="shared" si="36"/>
        <v>0</v>
      </c>
      <c r="BJ102">
        <f t="shared" si="36"/>
        <v>0</v>
      </c>
      <c r="BK102">
        <f t="shared" si="36"/>
        <v>0.27456000000000003</v>
      </c>
      <c r="BL102">
        <f t="shared" si="36"/>
        <v>0</v>
      </c>
      <c r="BM102">
        <f t="shared" si="36"/>
        <v>0</v>
      </c>
      <c r="BO102">
        <f t="shared" si="56"/>
        <v>0</v>
      </c>
      <c r="BP102">
        <f t="shared" si="37"/>
        <v>0</v>
      </c>
      <c r="BQ102">
        <f t="shared" si="37"/>
        <v>0</v>
      </c>
      <c r="BR102">
        <f t="shared" si="37"/>
        <v>0</v>
      </c>
      <c r="BS102">
        <f t="shared" si="37"/>
        <v>0</v>
      </c>
      <c r="BT102">
        <f t="shared" si="37"/>
        <v>6.3359999999999986E-2</v>
      </c>
      <c r="BU102">
        <f t="shared" si="37"/>
        <v>0</v>
      </c>
      <c r="BV102">
        <f t="shared" si="37"/>
        <v>0</v>
      </c>
    </row>
    <row r="103" spans="1:74" hidden="1" x14ac:dyDescent="0.4">
      <c r="A103" s="9">
        <v>5</v>
      </c>
      <c r="B103" s="16">
        <f t="shared" si="23"/>
        <v>123.37141797777534</v>
      </c>
      <c r="C103" s="16">
        <f t="shared" si="15"/>
        <v>404.89942817517999</v>
      </c>
      <c r="D103" s="16">
        <f t="shared" si="16"/>
        <v>672.0495663526184</v>
      </c>
      <c r="E103" s="16">
        <f t="shared" si="17"/>
        <v>300.54390544961814</v>
      </c>
      <c r="F103" s="16">
        <f t="shared" si="18"/>
        <v>284.3108241367529</v>
      </c>
      <c r="G103" s="16">
        <f t="shared" si="19"/>
        <v>204.0730222188765</v>
      </c>
      <c r="H103" s="16">
        <f t="shared" si="20"/>
        <v>79.773999594651727</v>
      </c>
      <c r="I103" s="16">
        <f t="shared" si="21"/>
        <v>98.326092523640497</v>
      </c>
      <c r="J103" s="16">
        <f t="shared" si="24"/>
        <v>2167.3482564291135</v>
      </c>
      <c r="L103">
        <v>5</v>
      </c>
      <c r="M103">
        <f t="shared" si="25"/>
        <v>123.37141797777534</v>
      </c>
      <c r="N103">
        <f t="shared" si="26"/>
        <v>404.89942817517999</v>
      </c>
      <c r="O103">
        <f t="shared" si="27"/>
        <v>672.0495663526184</v>
      </c>
      <c r="P103">
        <f t="shared" si="28"/>
        <v>300.54390544961814</v>
      </c>
      <c r="Q103">
        <f t="shared" si="29"/>
        <v>284.3108241367529</v>
      </c>
      <c r="R103">
        <f t="shared" si="30"/>
        <v>204.0730222188765</v>
      </c>
      <c r="S103">
        <f t="shared" si="31"/>
        <v>79.773999594651727</v>
      </c>
      <c r="T103">
        <f t="shared" si="32"/>
        <v>98.326092523640497</v>
      </c>
      <c r="V103">
        <f t="shared" si="38"/>
        <v>1.1443359493941325</v>
      </c>
      <c r="W103">
        <f t="shared" si="39"/>
        <v>2.5841009835421151</v>
      </c>
      <c r="X103">
        <f t="shared" si="40"/>
        <v>5.4178033266077152</v>
      </c>
      <c r="Y103">
        <f t="shared" si="41"/>
        <v>7.958784660024266</v>
      </c>
      <c r="Z103">
        <f t="shared" si="42"/>
        <v>14.532961522901575</v>
      </c>
      <c r="AA103">
        <f t="shared" si="43"/>
        <v>16.457957440919778</v>
      </c>
      <c r="AB103">
        <f t="shared" si="44"/>
        <v>10.115907437181349</v>
      </c>
      <c r="AC103">
        <f t="shared" si="45"/>
        <v>15.212627708015216</v>
      </c>
      <c r="AE103">
        <f t="shared" si="46"/>
        <v>0.51596092479529609</v>
      </c>
      <c r="AF103">
        <f t="shared" si="47"/>
        <v>1.1651256206175602</v>
      </c>
      <c r="AG103">
        <f t="shared" si="48"/>
        <v>2.4427920981033209</v>
      </c>
      <c r="AH103">
        <f t="shared" si="49"/>
        <v>3.5884758279304929</v>
      </c>
      <c r="AI103">
        <f t="shared" si="50"/>
        <v>6.5526563867374721</v>
      </c>
      <c r="AJ103">
        <f t="shared" si="51"/>
        <v>10.879097173636699</v>
      </c>
      <c r="AK103">
        <f t="shared" si="52"/>
        <v>3.8570594966866114</v>
      </c>
      <c r="AL103">
        <f t="shared" si="53"/>
        <v>4.6856321225379327</v>
      </c>
      <c r="AW103">
        <f t="shared" ref="AW103:BD103" si="59">IF(AW102+AN226/B$74-AW102/B$75&lt;0,0,AW102+AN226/B$74-AW102/B$75)</f>
        <v>2.9870323131422033E-3</v>
      </c>
      <c r="AX103">
        <f t="shared" si="59"/>
        <v>6.7452159851742422E-3</v>
      </c>
      <c r="AY103">
        <f t="shared" si="59"/>
        <v>9.4279735546743491E-3</v>
      </c>
      <c r="AZ103">
        <f t="shared" si="59"/>
        <v>2.4929546571095276E-2</v>
      </c>
      <c r="BA103">
        <f t="shared" si="59"/>
        <v>5.6902554312231818E-2</v>
      </c>
      <c r="BB103">
        <f t="shared" si="59"/>
        <v>0.74681341553027369</v>
      </c>
      <c r="BC103">
        <f t="shared" si="59"/>
        <v>4.5851004069774562E-2</v>
      </c>
      <c r="BD103">
        <f t="shared" si="59"/>
        <v>3.684210177115927E-2</v>
      </c>
      <c r="BF103">
        <f t="shared" si="55"/>
        <v>4.8893333333333326E-4</v>
      </c>
      <c r="BG103">
        <f t="shared" si="36"/>
        <v>1.1040928218868989E-3</v>
      </c>
      <c r="BH103">
        <f t="shared" si="36"/>
        <v>1.5432208471211114E-3</v>
      </c>
      <c r="BI103">
        <f t="shared" si="36"/>
        <v>4.0806007520796141E-3</v>
      </c>
      <c r="BJ103">
        <f t="shared" si="36"/>
        <v>9.3141126839012007E-3</v>
      </c>
      <c r="BK103">
        <f t="shared" si="36"/>
        <v>0.45844548920230854</v>
      </c>
      <c r="BL103">
        <f t="shared" si="36"/>
        <v>5.8077646868911932E-3</v>
      </c>
      <c r="BM103">
        <f t="shared" si="36"/>
        <v>4.4681866666132688E-3</v>
      </c>
      <c r="BO103">
        <f t="shared" si="56"/>
        <v>0</v>
      </c>
      <c r="BP103">
        <f t="shared" si="37"/>
        <v>0</v>
      </c>
      <c r="BQ103">
        <f t="shared" si="37"/>
        <v>0</v>
      </c>
      <c r="BR103">
        <f t="shared" si="37"/>
        <v>0</v>
      </c>
      <c r="BS103">
        <f t="shared" si="37"/>
        <v>0</v>
      </c>
      <c r="BT103">
        <f t="shared" si="37"/>
        <v>0.19008000000000003</v>
      </c>
      <c r="BU103">
        <f t="shared" si="37"/>
        <v>0</v>
      </c>
      <c r="BV103">
        <f t="shared" si="37"/>
        <v>0</v>
      </c>
    </row>
    <row r="104" spans="1:74" hidden="1" x14ac:dyDescent="0.4">
      <c r="A104" s="9">
        <v>6</v>
      </c>
      <c r="B104" s="16">
        <f t="shared" si="23"/>
        <v>156.1351728228089</v>
      </c>
      <c r="C104" s="16">
        <f t="shared" si="15"/>
        <v>512.42859351245181</v>
      </c>
      <c r="D104" s="16">
        <f t="shared" si="16"/>
        <v>850.52580985056443</v>
      </c>
      <c r="E104" s="16">
        <f t="shared" si="17"/>
        <v>380.35936838037657</v>
      </c>
      <c r="F104" s="16">
        <f t="shared" si="18"/>
        <v>359.8152666931648</v>
      </c>
      <c r="G104" s="16">
        <f t="shared" si="19"/>
        <v>258.26870692494708</v>
      </c>
      <c r="H104" s="16">
        <f t="shared" si="20"/>
        <v>100.95958543429749</v>
      </c>
      <c r="I104" s="16">
        <f t="shared" si="21"/>
        <v>124.43855879111085</v>
      </c>
      <c r="J104" s="16">
        <f t="shared" si="24"/>
        <v>2742.931062409722</v>
      </c>
      <c r="L104">
        <v>6</v>
      </c>
      <c r="M104">
        <f t="shared" si="25"/>
        <v>156.1351728228089</v>
      </c>
      <c r="N104">
        <f t="shared" si="26"/>
        <v>512.42859351245181</v>
      </c>
      <c r="O104">
        <f t="shared" si="27"/>
        <v>850.52580985056443</v>
      </c>
      <c r="P104">
        <f t="shared" si="28"/>
        <v>380.35936838037657</v>
      </c>
      <c r="Q104">
        <f t="shared" si="29"/>
        <v>359.8152666931648</v>
      </c>
      <c r="R104">
        <f t="shared" si="30"/>
        <v>258.26870692494708</v>
      </c>
      <c r="S104">
        <f t="shared" si="31"/>
        <v>100.95958543429749</v>
      </c>
      <c r="T104">
        <f t="shared" si="32"/>
        <v>124.43855879111085</v>
      </c>
      <c r="V104">
        <f t="shared" si="38"/>
        <v>1.4772111430207409</v>
      </c>
      <c r="W104">
        <f t="shared" si="39"/>
        <v>3.3357885589457483</v>
      </c>
      <c r="X104">
        <f t="shared" si="40"/>
        <v>6.9937848662336108</v>
      </c>
      <c r="Y104">
        <f t="shared" si="41"/>
        <v>10.273910726054716</v>
      </c>
      <c r="Z104">
        <f t="shared" si="42"/>
        <v>18.76044592856514</v>
      </c>
      <c r="AA104">
        <f t="shared" si="43"/>
        <v>20.356694201986805</v>
      </c>
      <c r="AB104">
        <f t="shared" si="44"/>
        <v>13.166463717503097</v>
      </c>
      <c r="AC104">
        <f t="shared" si="45"/>
        <v>19.994355012254676</v>
      </c>
      <c r="AE104">
        <f t="shared" si="46"/>
        <v>0.72541926632824161</v>
      </c>
      <c r="AF104">
        <f t="shared" si="47"/>
        <v>1.6381174082590786</v>
      </c>
      <c r="AG104">
        <f t="shared" si="48"/>
        <v>3.4344625076047861</v>
      </c>
      <c r="AH104">
        <f t="shared" si="49"/>
        <v>5.0452454386284176</v>
      </c>
      <c r="AI104">
        <f t="shared" si="50"/>
        <v>9.2127580987921736</v>
      </c>
      <c r="AJ104">
        <f t="shared" si="51"/>
        <v>12.552755253821623</v>
      </c>
      <c r="AK104">
        <f t="shared" si="52"/>
        <v>5.5640180259124481</v>
      </c>
      <c r="AL104">
        <f t="shared" si="53"/>
        <v>6.9414168908544935</v>
      </c>
      <c r="AW104">
        <f t="shared" ref="AW104:BD104" si="60">IF(AW103+AN227/B$74-AW103/B$75&lt;0,0,AW103+AN227/B$74-AW103/B$75)</f>
        <v>6.7356290334187937E-3</v>
      </c>
      <c r="AX104">
        <f t="shared" si="60"/>
        <v>1.5210171120856318E-2</v>
      </c>
      <c r="AY104">
        <f t="shared" si="60"/>
        <v>2.1259673730936953E-2</v>
      </c>
      <c r="AZ104">
        <f t="shared" si="60"/>
        <v>5.6215052289674175E-2</v>
      </c>
      <c r="BA104">
        <f t="shared" si="60"/>
        <v>0.12831280572856391</v>
      </c>
      <c r="BB104">
        <f t="shared" si="60"/>
        <v>0.8925627874507962</v>
      </c>
      <c r="BC104">
        <f t="shared" si="60"/>
        <v>0.11046553333608375</v>
      </c>
      <c r="BD104">
        <f t="shared" si="60"/>
        <v>9.2493564885240076E-2</v>
      </c>
      <c r="BF104">
        <f t="shared" si="55"/>
        <v>1.9877927212186551E-3</v>
      </c>
      <c r="BG104">
        <f t="shared" si="36"/>
        <v>4.4887667198593049E-3</v>
      </c>
      <c r="BH104">
        <f t="shared" si="36"/>
        <v>6.2740724716530537E-3</v>
      </c>
      <c r="BI104">
        <f t="shared" si="36"/>
        <v>1.658996824348901E-2</v>
      </c>
      <c r="BJ104">
        <f t="shared" si="36"/>
        <v>3.7867177660899566E-2</v>
      </c>
      <c r="BK104">
        <f t="shared" si="36"/>
        <v>0.63146624499908754</v>
      </c>
      <c r="BL104">
        <f t="shared" si="36"/>
        <v>2.5829384378332876E-2</v>
      </c>
      <c r="BM104">
        <f t="shared" si="36"/>
        <v>2.0655144218886267E-2</v>
      </c>
      <c r="BO104">
        <f t="shared" si="56"/>
        <v>2.9335999999999994E-4</v>
      </c>
      <c r="BP104">
        <f t="shared" si="37"/>
        <v>6.624556931321393E-4</v>
      </c>
      <c r="BQ104">
        <f t="shared" si="37"/>
        <v>9.2593250827266676E-4</v>
      </c>
      <c r="BR104">
        <f t="shared" si="37"/>
        <v>2.4483604512477684E-3</v>
      </c>
      <c r="BS104">
        <f t="shared" si="37"/>
        <v>5.5884676103407204E-3</v>
      </c>
      <c r="BT104">
        <f t="shared" si="37"/>
        <v>0.35109929352138514</v>
      </c>
      <c r="BU104">
        <f t="shared" si="37"/>
        <v>2.9038823434455966E-3</v>
      </c>
      <c r="BV104">
        <f t="shared" si="37"/>
        <v>2.2340933333066344E-3</v>
      </c>
    </row>
    <row r="105" spans="1:74" hidden="1" x14ac:dyDescent="0.4">
      <c r="A105" s="9">
        <v>7</v>
      </c>
      <c r="B105" s="16">
        <f t="shared" si="23"/>
        <v>197.59999999999997</v>
      </c>
      <c r="C105" s="16">
        <f t="shared" si="15"/>
        <v>648.51428571428562</v>
      </c>
      <c r="D105" s="16">
        <f t="shared" si="16"/>
        <v>1076.4000000000001</v>
      </c>
      <c r="E105" s="16">
        <f t="shared" si="17"/>
        <v>481.37142857142851</v>
      </c>
      <c r="F105" s="16">
        <f t="shared" si="18"/>
        <v>455.3714285714284</v>
      </c>
      <c r="G105" s="16">
        <f t="shared" si="19"/>
        <v>326.85714285714283</v>
      </c>
      <c r="H105" s="16">
        <f t="shared" si="20"/>
        <v>127.77142857142856</v>
      </c>
      <c r="I105" s="16">
        <f t="shared" si="21"/>
        <v>157.48571428571427</v>
      </c>
      <c r="J105" s="16">
        <f t="shared" si="24"/>
        <v>3471.3714285714286</v>
      </c>
      <c r="L105">
        <v>7</v>
      </c>
      <c r="M105">
        <f t="shared" si="25"/>
        <v>197.59999999999997</v>
      </c>
      <c r="N105">
        <f t="shared" si="26"/>
        <v>648.51428571428562</v>
      </c>
      <c r="O105">
        <f t="shared" si="27"/>
        <v>1076.4000000000001</v>
      </c>
      <c r="P105">
        <f t="shared" si="28"/>
        <v>481.37142857142851</v>
      </c>
      <c r="Q105">
        <f t="shared" si="29"/>
        <v>455.3714285714284</v>
      </c>
      <c r="R105">
        <f t="shared" si="30"/>
        <v>326.85714285714283</v>
      </c>
      <c r="S105">
        <f t="shared" si="31"/>
        <v>127.77142857142856</v>
      </c>
      <c r="T105">
        <f t="shared" si="32"/>
        <v>157.48571428571427</v>
      </c>
      <c r="V105">
        <f t="shared" si="38"/>
        <v>1.8888300793245576</v>
      </c>
      <c r="W105">
        <f t="shared" si="39"/>
        <v>4.265292607744013</v>
      </c>
      <c r="X105">
        <f t="shared" si="40"/>
        <v>8.9425748553816895</v>
      </c>
      <c r="Y105">
        <f t="shared" si="41"/>
        <v>13.136694577042521</v>
      </c>
      <c r="Z105">
        <f t="shared" si="42"/>
        <v>23.987968638629635</v>
      </c>
      <c r="AA105">
        <f t="shared" si="43"/>
        <v>25.43241991169257</v>
      </c>
      <c r="AB105">
        <f t="shared" si="44"/>
        <v>16.92786346484489</v>
      </c>
      <c r="AC105">
        <f t="shared" si="45"/>
        <v>25.887028310712331</v>
      </c>
      <c r="AE105">
        <f t="shared" si="46"/>
        <v>0.97601655855907477</v>
      </c>
      <c r="AF105">
        <f t="shared" si="47"/>
        <v>2.2040077918213017</v>
      </c>
      <c r="AG105">
        <f t="shared" si="48"/>
        <v>4.6209032938143944</v>
      </c>
      <c r="AH105">
        <f t="shared" si="49"/>
        <v>6.788133867770517</v>
      </c>
      <c r="AI105">
        <f t="shared" si="50"/>
        <v>12.395320708716497</v>
      </c>
      <c r="AJ105">
        <f t="shared" si="51"/>
        <v>14.893936938271175</v>
      </c>
      <c r="AK105">
        <f t="shared" si="52"/>
        <v>7.6374123054371701</v>
      </c>
      <c r="AL105">
        <f t="shared" si="53"/>
        <v>9.7384750597259604</v>
      </c>
      <c r="AW105">
        <f t="shared" ref="AW105:BD105" si="61">IF(AW104+AN228/B$74-AW104/B$75&lt;0,0,AW104+AN228/B$74-AW104/B$75)</f>
        <v>1.2121028183200971E-2</v>
      </c>
      <c r="AX105">
        <f t="shared" si="61"/>
        <v>2.7371298495284274E-2</v>
      </c>
      <c r="AY105">
        <f t="shared" si="61"/>
        <v>3.8257615313999745E-2</v>
      </c>
      <c r="AZ105">
        <f t="shared" si="61"/>
        <v>0.10116118772910027</v>
      </c>
      <c r="BA105">
        <f t="shared" si="61"/>
        <v>0.23090391807283089</v>
      </c>
      <c r="BB105">
        <f t="shared" si="61"/>
        <v>1.0338096420146801</v>
      </c>
      <c r="BC105">
        <f t="shared" si="61"/>
        <v>0.2107026353040975</v>
      </c>
      <c r="BD105">
        <f t="shared" si="61"/>
        <v>0.18333735979120619</v>
      </c>
      <c r="BF105">
        <f t="shared" si="55"/>
        <v>4.8364945085387391E-3</v>
      </c>
      <c r="BG105">
        <f t="shared" si="36"/>
        <v>1.0921609360457512E-2</v>
      </c>
      <c r="BH105">
        <f t="shared" si="36"/>
        <v>1.5265433227223393E-2</v>
      </c>
      <c r="BI105">
        <f t="shared" si="36"/>
        <v>4.0365018671200105E-2</v>
      </c>
      <c r="BJ105">
        <f t="shared" si="36"/>
        <v>9.213455450149817E-2</v>
      </c>
      <c r="BK105">
        <f t="shared" si="36"/>
        <v>0.78812417047011274</v>
      </c>
      <c r="BL105">
        <f t="shared" si="36"/>
        <v>6.8147458857208312E-2</v>
      </c>
      <c r="BM105">
        <f t="shared" si="36"/>
        <v>5.6574354552063173E-2</v>
      </c>
      <c r="BO105">
        <f t="shared" si="56"/>
        <v>1.3100196327311929E-3</v>
      </c>
      <c r="BP105">
        <f t="shared" si="37"/>
        <v>2.9582423091684385E-3</v>
      </c>
      <c r="BQ105">
        <f t="shared" si="37"/>
        <v>4.1348164863008983E-3</v>
      </c>
      <c r="BR105">
        <f t="shared" si="37"/>
        <v>1.0933325126592513E-2</v>
      </c>
      <c r="BS105">
        <f t="shared" si="37"/>
        <v>2.4955693640676027E-2</v>
      </c>
      <c r="BT105">
        <f t="shared" si="37"/>
        <v>0.51931946440800658</v>
      </c>
      <c r="BU105">
        <f t="shared" si="37"/>
        <v>1.4366633360889235E-2</v>
      </c>
      <c r="BV105">
        <f t="shared" si="37"/>
        <v>1.1444618776096449E-2</v>
      </c>
    </row>
    <row r="106" spans="1:74" hidden="1" x14ac:dyDescent="0.4">
      <c r="A106" s="9">
        <v>8</v>
      </c>
      <c r="B106" s="16">
        <f t="shared" si="23"/>
        <v>250.07664380857568</v>
      </c>
      <c r="C106" s="16">
        <f t="shared" si="15"/>
        <v>820.7402633266413</v>
      </c>
      <c r="D106" s="16">
        <f t="shared" si="16"/>
        <v>1362.2596123256626</v>
      </c>
      <c r="E106" s="16">
        <f t="shared" si="17"/>
        <v>609.20926762389865</v>
      </c>
      <c r="F106" s="16">
        <f t="shared" si="18"/>
        <v>576.30444607013851</v>
      </c>
      <c r="G106" s="16">
        <f t="shared" si="19"/>
        <v>413.66061381869667</v>
      </c>
      <c r="H106" s="16">
        <f t="shared" si="20"/>
        <v>161.70369449276322</v>
      </c>
      <c r="I106" s="16">
        <f t="shared" si="21"/>
        <v>199.30920483991747</v>
      </c>
      <c r="J106" s="16">
        <f t="shared" si="24"/>
        <v>4393.2637463062938</v>
      </c>
      <c r="L106">
        <v>8</v>
      </c>
      <c r="M106">
        <f t="shared" si="25"/>
        <v>250.07664380857568</v>
      </c>
      <c r="N106">
        <f t="shared" si="26"/>
        <v>820.7402633266413</v>
      </c>
      <c r="O106">
        <f t="shared" si="27"/>
        <v>1362.2596123256626</v>
      </c>
      <c r="P106">
        <f t="shared" si="28"/>
        <v>609.20926762389865</v>
      </c>
      <c r="Q106">
        <f t="shared" si="29"/>
        <v>576.30444607013851</v>
      </c>
      <c r="R106">
        <f t="shared" si="30"/>
        <v>413.66061381869667</v>
      </c>
      <c r="S106">
        <f t="shared" si="31"/>
        <v>161.70369449276322</v>
      </c>
      <c r="T106">
        <f t="shared" si="32"/>
        <v>199.30920483991747</v>
      </c>
      <c r="V106">
        <f t="shared" si="38"/>
        <v>2.4033240528830384</v>
      </c>
      <c r="W106">
        <f t="shared" si="39"/>
        <v>5.4271056083780183</v>
      </c>
      <c r="X106">
        <f t="shared" si="40"/>
        <v>11.378421743649561</v>
      </c>
      <c r="Y106">
        <f t="shared" si="41"/>
        <v>16.714967851250261</v>
      </c>
      <c r="Z106">
        <f t="shared" si="42"/>
        <v>30.52199487930563</v>
      </c>
      <c r="AA106">
        <f t="shared" si="43"/>
        <v>31.955227237259823</v>
      </c>
      <c r="AB106">
        <f t="shared" si="44"/>
        <v>21.615965315763127</v>
      </c>
      <c r="AC106">
        <f t="shared" si="45"/>
        <v>33.219739657118133</v>
      </c>
      <c r="AE106">
        <f t="shared" si="46"/>
        <v>1.280287732147569</v>
      </c>
      <c r="AF106">
        <f t="shared" si="47"/>
        <v>2.8911027304622059</v>
      </c>
      <c r="AG106">
        <f t="shared" si="48"/>
        <v>6.0614604810034924</v>
      </c>
      <c r="AH106">
        <f t="shared" si="49"/>
        <v>8.9043207708611867</v>
      </c>
      <c r="AI106">
        <f t="shared" si="50"/>
        <v>16.25953668535421</v>
      </c>
      <c r="AJ106">
        <f t="shared" si="51"/>
        <v>18.055481830297595</v>
      </c>
      <c r="AK106">
        <f t="shared" si="52"/>
        <v>10.171171712548368</v>
      </c>
      <c r="AL106">
        <f t="shared" si="53"/>
        <v>13.198879327794469</v>
      </c>
      <c r="AW106">
        <f t="shared" ref="AW106:BD106" si="62">IF(AW105+AN229/B$74-AW105/B$75&lt;0,0,AW105+AN229/B$74-AW105/B$75)</f>
        <v>1.9193143056816485E-2</v>
      </c>
      <c r="AX106">
        <f t="shared" si="62"/>
        <v>4.3341310632286856E-2</v>
      </c>
      <c r="AY106">
        <f t="shared" si="62"/>
        <v>6.0579339692644577E-2</v>
      </c>
      <c r="AZ106">
        <f t="shared" si="62"/>
        <v>0.16018452548217274</v>
      </c>
      <c r="BA106">
        <f t="shared" si="62"/>
        <v>0.36562673272993879</v>
      </c>
      <c r="BB106">
        <f t="shared" si="62"/>
        <v>1.1885391518216437</v>
      </c>
      <c r="BC106">
        <f t="shared" si="62"/>
        <v>0.35085313876445157</v>
      </c>
      <c r="BD106">
        <f t="shared" si="62"/>
        <v>0.31625349954612392</v>
      </c>
      <c r="BF106">
        <f t="shared" si="55"/>
        <v>9.2072147133360777E-3</v>
      </c>
      <c r="BG106">
        <f t="shared" si="36"/>
        <v>2.0791422841353574E-2</v>
      </c>
      <c r="BH106">
        <f t="shared" si="36"/>
        <v>2.9060742479289206E-2</v>
      </c>
      <c r="BI106">
        <f t="shared" si="36"/>
        <v>7.684272010594019E-2</v>
      </c>
      <c r="BJ106">
        <f t="shared" si="36"/>
        <v>0.1753961726442978</v>
      </c>
      <c r="BK106">
        <f t="shared" si="36"/>
        <v>0.93553545339685307</v>
      </c>
      <c r="BL106">
        <f t="shared" si="36"/>
        <v>0.1394250470806529</v>
      </c>
      <c r="BM106">
        <f t="shared" si="36"/>
        <v>0.11995585717163468</v>
      </c>
      <c r="BO106">
        <f t="shared" si="56"/>
        <v>3.4259045582157211E-3</v>
      </c>
      <c r="BP106">
        <f t="shared" si="37"/>
        <v>7.7362625399418818E-3</v>
      </c>
      <c r="BQ106">
        <f t="shared" si="37"/>
        <v>1.0813186530854396E-2</v>
      </c>
      <c r="BR106">
        <f t="shared" si="37"/>
        <v>2.8592341253357068E-2</v>
      </c>
      <c r="BS106">
        <f t="shared" si="37"/>
        <v>6.5263010157169316E-2</v>
      </c>
      <c r="BT106">
        <f t="shared" si="37"/>
        <v>0.68060228804527023</v>
      </c>
      <c r="BU106">
        <f t="shared" si="37"/>
        <v>4.1257046109048769E-2</v>
      </c>
      <c r="BV106">
        <f t="shared" si="37"/>
        <v>3.400948666407981E-2</v>
      </c>
    </row>
    <row r="107" spans="1:74" hidden="1" x14ac:dyDescent="0.4">
      <c r="A107" s="9">
        <v>9</v>
      </c>
      <c r="B107" s="16">
        <f t="shared" si="23"/>
        <v>316.48951304939902</v>
      </c>
      <c r="C107" s="16">
        <f t="shared" si="15"/>
        <v>1038.7043041057343</v>
      </c>
      <c r="D107" s="16">
        <f t="shared" si="16"/>
        <v>1724.0349789796214</v>
      </c>
      <c r="E107" s="16">
        <f t="shared" si="17"/>
        <v>770.99700923312241</v>
      </c>
      <c r="F107" s="16">
        <f t="shared" si="18"/>
        <v>729.3536522529381</v>
      </c>
      <c r="G107" s="16">
        <f t="shared" si="19"/>
        <v>523.51648775088563</v>
      </c>
      <c r="H107" s="16">
        <f t="shared" si="20"/>
        <v>204.64735430261891</v>
      </c>
      <c r="I107" s="16">
        <f t="shared" si="21"/>
        <v>252.23976227997215</v>
      </c>
      <c r="J107" s="16">
        <f t="shared" si="24"/>
        <v>5559.9830619542918</v>
      </c>
      <c r="L107">
        <v>9</v>
      </c>
      <c r="M107">
        <f t="shared" si="25"/>
        <v>316.48951304939902</v>
      </c>
      <c r="N107">
        <f t="shared" si="26"/>
        <v>1038.7043041057343</v>
      </c>
      <c r="O107">
        <f t="shared" si="27"/>
        <v>1724.0349789796214</v>
      </c>
      <c r="P107">
        <f t="shared" si="28"/>
        <v>770.99700923312241</v>
      </c>
      <c r="Q107">
        <f t="shared" si="29"/>
        <v>729.3536522529381</v>
      </c>
      <c r="R107">
        <f t="shared" si="30"/>
        <v>523.51648775088563</v>
      </c>
      <c r="S107">
        <f t="shared" si="31"/>
        <v>204.64735430261891</v>
      </c>
      <c r="T107">
        <f t="shared" si="32"/>
        <v>252.23976227997215</v>
      </c>
      <c r="V107">
        <f t="shared" si="38"/>
        <v>3.0501598029070123</v>
      </c>
      <c r="W107">
        <f t="shared" si="39"/>
        <v>6.8877683610531566</v>
      </c>
      <c r="X107">
        <f t="shared" si="40"/>
        <v>14.440834385762306</v>
      </c>
      <c r="Y107">
        <f t="shared" si="41"/>
        <v>21.213669869282384</v>
      </c>
      <c r="Z107">
        <f t="shared" si="42"/>
        <v>38.736749533926627</v>
      </c>
      <c r="AA107">
        <f t="shared" si="43"/>
        <v>40.279681479147627</v>
      </c>
      <c r="AB107">
        <f t="shared" si="44"/>
        <v>27.496568072040603</v>
      </c>
      <c r="AC107">
        <f t="shared" si="45"/>
        <v>42.401679945937204</v>
      </c>
      <c r="AE107">
        <f t="shared" si="46"/>
        <v>1.6546331723927257</v>
      </c>
      <c r="AF107">
        <f t="shared" si="47"/>
        <v>3.7364370231008097</v>
      </c>
      <c r="AG107">
        <f t="shared" si="48"/>
        <v>7.8337809018855147</v>
      </c>
      <c r="AH107">
        <f t="shared" si="49"/>
        <v>11.507869797657547</v>
      </c>
      <c r="AI107">
        <f t="shared" si="50"/>
        <v>21.013689416671351</v>
      </c>
      <c r="AJ107">
        <f t="shared" si="51"/>
        <v>22.225405452386262</v>
      </c>
      <c r="AK107">
        <f t="shared" si="52"/>
        <v>13.292479058879666</v>
      </c>
      <c r="AL107">
        <f t="shared" si="53"/>
        <v>17.489063684078111</v>
      </c>
      <c r="AW107">
        <f t="shared" ref="AW107:BD107" si="63">IF(AW106+AN230/B$74-AW106/B$75&lt;0,0,AW106+AN230/B$74-AW106/B$75)</f>
        <v>2.8085040173518157E-2</v>
      </c>
      <c r="AX107">
        <f t="shared" si="63"/>
        <v>6.3420693873711298E-2</v>
      </c>
      <c r="AY107">
        <f t="shared" si="63"/>
        <v>8.8644844875934992E-2</v>
      </c>
      <c r="AZ107">
        <f t="shared" si="63"/>
        <v>0.23439562869016439</v>
      </c>
      <c r="BA107">
        <f t="shared" si="63"/>
        <v>0.53501614857112134</v>
      </c>
      <c r="BB107">
        <f t="shared" si="63"/>
        <v>1.3753808537582062</v>
      </c>
      <c r="BC107">
        <f t="shared" si="63"/>
        <v>0.53575638506446122</v>
      </c>
      <c r="BD107">
        <f t="shared" si="63"/>
        <v>0.49855037183059203</v>
      </c>
      <c r="BF107">
        <f t="shared" si="55"/>
        <v>1.519877171942432E-2</v>
      </c>
      <c r="BG107">
        <f t="shared" si="36"/>
        <v>3.4321355515913546E-2</v>
      </c>
      <c r="BH107">
        <f t="shared" si="36"/>
        <v>4.7971900807302431E-2</v>
      </c>
      <c r="BI107">
        <f t="shared" si="36"/>
        <v>0.12684780333167972</v>
      </c>
      <c r="BJ107">
        <f t="shared" si="36"/>
        <v>0.28953450869568237</v>
      </c>
      <c r="BK107">
        <f t="shared" si="36"/>
        <v>1.0873376724517276</v>
      </c>
      <c r="BL107">
        <f t="shared" si="36"/>
        <v>0.24513909292255223</v>
      </c>
      <c r="BM107">
        <f t="shared" si="36"/>
        <v>0.21810467835887931</v>
      </c>
      <c r="BO107">
        <f t="shared" si="56"/>
        <v>6.8946906512879352E-3</v>
      </c>
      <c r="BP107">
        <f t="shared" si="37"/>
        <v>1.5569358720788896E-2</v>
      </c>
      <c r="BQ107">
        <f t="shared" si="37"/>
        <v>2.1761720099915279E-2</v>
      </c>
      <c r="BR107">
        <f t="shared" si="37"/>
        <v>5.7542568564906943E-2</v>
      </c>
      <c r="BS107">
        <f t="shared" si="37"/>
        <v>0.13134290764944639</v>
      </c>
      <c r="BT107">
        <f t="shared" si="37"/>
        <v>0.83356218725621989</v>
      </c>
      <c r="BU107">
        <f t="shared" si="37"/>
        <v>9.034104659485083E-2</v>
      </c>
      <c r="BV107">
        <f t="shared" si="37"/>
        <v>7.6982671917857237E-2</v>
      </c>
    </row>
    <row r="108" spans="1:74" hidden="1" x14ac:dyDescent="0.4">
      <c r="A108" s="9">
        <v>10</v>
      </c>
      <c r="B108" s="16">
        <f t="shared" si="23"/>
        <v>400.5396519433408</v>
      </c>
      <c r="C108" s="16">
        <f t="shared" si="15"/>
        <v>1314.553068220062</v>
      </c>
      <c r="D108" s="16">
        <f t="shared" si="16"/>
        <v>2181.8870513755674</v>
      </c>
      <c r="E108" s="16">
        <f t="shared" si="17"/>
        <v>975.75073104994294</v>
      </c>
      <c r="F108" s="16">
        <f t="shared" si="18"/>
        <v>923.04814526792416</v>
      </c>
      <c r="G108" s="16">
        <f t="shared" si="19"/>
        <v>662.54679268823293</v>
      </c>
      <c r="H108" s="16">
        <f t="shared" si="20"/>
        <v>258.99556441449101</v>
      </c>
      <c r="I108" s="16">
        <f t="shared" si="21"/>
        <v>319.22709102251218</v>
      </c>
      <c r="J108" s="16">
        <f t="shared" si="24"/>
        <v>7036.5480959820734</v>
      </c>
      <c r="L108">
        <v>10</v>
      </c>
      <c r="M108">
        <f t="shared" si="25"/>
        <v>400.5396519433408</v>
      </c>
      <c r="N108">
        <f t="shared" si="26"/>
        <v>1314.553068220062</v>
      </c>
      <c r="O108">
        <f t="shared" si="27"/>
        <v>2181.8870513755674</v>
      </c>
      <c r="P108">
        <f t="shared" si="28"/>
        <v>975.75073104994294</v>
      </c>
      <c r="Q108">
        <f t="shared" si="29"/>
        <v>923.04814526792416</v>
      </c>
      <c r="R108">
        <f t="shared" si="30"/>
        <v>662.54679268823293</v>
      </c>
      <c r="S108">
        <f t="shared" si="31"/>
        <v>258.99556441449101</v>
      </c>
      <c r="T108">
        <f t="shared" si="32"/>
        <v>319.22709102251218</v>
      </c>
      <c r="V108">
        <f t="shared" si="38"/>
        <v>3.865914149160695</v>
      </c>
      <c r="W108">
        <f t="shared" si="39"/>
        <v>8.7298774109339803</v>
      </c>
      <c r="X108">
        <f t="shared" si="40"/>
        <v>18.302983969691621</v>
      </c>
      <c r="Y108">
        <f t="shared" si="41"/>
        <v>26.887190115456015</v>
      </c>
      <c r="Z108">
        <f t="shared" si="42"/>
        <v>49.096754856245902</v>
      </c>
      <c r="AA108">
        <f t="shared" si="43"/>
        <v>50.863430741069635</v>
      </c>
      <c r="AB108">
        <f t="shared" si="44"/>
        <v>34.900687520381993</v>
      </c>
      <c r="AC108">
        <f t="shared" si="45"/>
        <v>53.944974656784993</v>
      </c>
      <c r="AE108">
        <f t="shared" si="46"/>
        <v>2.1198087158974879</v>
      </c>
      <c r="AF108">
        <f t="shared" si="47"/>
        <v>4.7868808024182581</v>
      </c>
      <c r="AG108">
        <f t="shared" si="48"/>
        <v>10.036132063177778</v>
      </c>
      <c r="AH108">
        <f t="shared" si="49"/>
        <v>14.743136488199161</v>
      </c>
      <c r="AI108">
        <f t="shared" si="50"/>
        <v>26.921376122423109</v>
      </c>
      <c r="AJ108">
        <f t="shared" si="51"/>
        <v>27.641688260414671</v>
      </c>
      <c r="AK108">
        <f t="shared" si="52"/>
        <v>17.166321517014467</v>
      </c>
      <c r="AL108">
        <f t="shared" si="53"/>
        <v>22.827481454476491</v>
      </c>
      <c r="AW108">
        <f t="shared" ref="AW108:BD108" si="64">IF(AW107+AN231/B$74-AW107/B$75&lt;0,0,AW107+AN231/B$74-AW107/B$75)</f>
        <v>3.9064623949352402E-2</v>
      </c>
      <c r="AX108">
        <f t="shared" si="64"/>
        <v>8.8214420968484517E-2</v>
      </c>
      <c r="AY108">
        <f t="shared" si="64"/>
        <v>0.12329971788298466</v>
      </c>
      <c r="AZ108">
        <f t="shared" si="64"/>
        <v>0.32603040741907841</v>
      </c>
      <c r="BA108">
        <f t="shared" si="64"/>
        <v>0.74417570783711584</v>
      </c>
      <c r="BB108">
        <f t="shared" si="64"/>
        <v>1.6134595405511087</v>
      </c>
      <c r="BC108">
        <f t="shared" si="64"/>
        <v>0.77202693891385055</v>
      </c>
      <c r="BD108">
        <f t="shared" si="64"/>
        <v>0.73897691845907865</v>
      </c>
      <c r="BF108">
        <f t="shared" si="55"/>
        <v>2.293053279188062E-2</v>
      </c>
      <c r="BG108">
        <f t="shared" si="36"/>
        <v>5.1780958530592197E-2</v>
      </c>
      <c r="BH108">
        <f t="shared" si="36"/>
        <v>7.2375667248481962E-2</v>
      </c>
      <c r="BI108">
        <f t="shared" si="36"/>
        <v>0.19137649854677052</v>
      </c>
      <c r="BJ108">
        <f t="shared" si="36"/>
        <v>0.43682349262094577</v>
      </c>
      <c r="BK108">
        <f t="shared" si="36"/>
        <v>1.2601635812356147</v>
      </c>
      <c r="BL108">
        <f t="shared" si="36"/>
        <v>0.39044773899350677</v>
      </c>
      <c r="BM108">
        <f t="shared" si="36"/>
        <v>0.35832752509473564</v>
      </c>
      <c r="BO108">
        <f t="shared" si="56"/>
        <v>1.1877139292169766E-2</v>
      </c>
      <c r="BP108">
        <f t="shared" si="37"/>
        <v>2.6820556797863687E-2</v>
      </c>
      <c r="BQ108">
        <f t="shared" si="37"/>
        <v>3.7487828524347566E-2</v>
      </c>
      <c r="BR108">
        <f t="shared" si="37"/>
        <v>9.9125709424970621E-2</v>
      </c>
      <c r="BS108">
        <f t="shared" si="37"/>
        <v>0.22625786827718797</v>
      </c>
      <c r="BT108">
        <f t="shared" si="37"/>
        <v>0.98582747837352447</v>
      </c>
      <c r="BU108">
        <f t="shared" si="37"/>
        <v>0.16774006975870154</v>
      </c>
      <c r="BV108">
        <f t="shared" si="37"/>
        <v>0.14754367513836827</v>
      </c>
    </row>
    <row r="109" spans="1:74" hidden="1" x14ac:dyDescent="0.4">
      <c r="A109" s="9">
        <v>11</v>
      </c>
      <c r="B109" s="16">
        <f t="shared" si="23"/>
        <v>506.91099124618285</v>
      </c>
      <c r="C109" s="16">
        <f t="shared" si="15"/>
        <v>1663.6590051049534</v>
      </c>
      <c r="D109" s="16">
        <f t="shared" si="16"/>
        <v>2761.3309259989437</v>
      </c>
      <c r="E109" s="16">
        <f t="shared" si="17"/>
        <v>1234.8809110057387</v>
      </c>
      <c r="F109" s="16">
        <f t="shared" si="18"/>
        <v>1168.1820963680827</v>
      </c>
      <c r="G109" s="16">
        <f t="shared" si="19"/>
        <v>838.49938401624229</v>
      </c>
      <c r="H109" s="16">
        <f t="shared" si="20"/>
        <v>327.77703193362197</v>
      </c>
      <c r="I109" s="16">
        <f t="shared" si="21"/>
        <v>404.00424866237125</v>
      </c>
      <c r="J109" s="16">
        <f t="shared" si="24"/>
        <v>8905.2445943361381</v>
      </c>
      <c r="L109">
        <v>11</v>
      </c>
      <c r="M109">
        <f t="shared" si="25"/>
        <v>506.91099124618285</v>
      </c>
      <c r="N109">
        <f t="shared" si="26"/>
        <v>1663.6590051049534</v>
      </c>
      <c r="O109">
        <f t="shared" si="27"/>
        <v>2761.3309259989437</v>
      </c>
      <c r="P109">
        <f t="shared" si="28"/>
        <v>1234.8809110057387</v>
      </c>
      <c r="Q109">
        <f t="shared" si="29"/>
        <v>1168.1820963680827</v>
      </c>
      <c r="R109">
        <f t="shared" si="30"/>
        <v>838.49938401624229</v>
      </c>
      <c r="S109">
        <f t="shared" si="31"/>
        <v>327.77703193362197</v>
      </c>
      <c r="T109">
        <f t="shared" si="32"/>
        <v>404.00424866237125</v>
      </c>
      <c r="V109">
        <f t="shared" si="38"/>
        <v>4.8964006841924057</v>
      </c>
      <c r="W109">
        <f t="shared" si="39"/>
        <v>11.056887473068453</v>
      </c>
      <c r="X109">
        <f t="shared" si="40"/>
        <v>23.181772738387707</v>
      </c>
      <c r="Y109">
        <f t="shared" si="41"/>
        <v>34.054159248702405</v>
      </c>
      <c r="Z109">
        <f t="shared" si="42"/>
        <v>62.183839266565322</v>
      </c>
      <c r="AA109">
        <f t="shared" si="43"/>
        <v>64.291905373647793</v>
      </c>
      <c r="AB109">
        <f t="shared" si="44"/>
        <v>44.243340988838291</v>
      </c>
      <c r="AC109">
        <f t="shared" si="45"/>
        <v>68.4932489694597</v>
      </c>
      <c r="AE109">
        <f t="shared" si="46"/>
        <v>2.7018438603185571</v>
      </c>
      <c r="AF109">
        <f t="shared" si="47"/>
        <v>6.1012130052568327</v>
      </c>
      <c r="AG109">
        <f t="shared" si="48"/>
        <v>12.791749365349059</v>
      </c>
      <c r="AH109">
        <f t="shared" si="49"/>
        <v>18.791154363951446</v>
      </c>
      <c r="AI109">
        <f t="shared" si="50"/>
        <v>34.31316903369737</v>
      </c>
      <c r="AJ109">
        <f t="shared" si="51"/>
        <v>34.608211004611157</v>
      </c>
      <c r="AK109">
        <f t="shared" si="52"/>
        <v>22.002966790660157</v>
      </c>
      <c r="AL109">
        <f t="shared" si="53"/>
        <v>29.495515712114024</v>
      </c>
      <c r="AW109">
        <f t="shared" ref="AW109:BD109" si="65">IF(AW108+AN232/B$74-AW108/B$75&lt;0,0,AW108+AN232/B$74-AW108/B$75)</f>
        <v>5.256440119295689E-2</v>
      </c>
      <c r="AX109">
        <f t="shared" si="65"/>
        <v>0.11869916425673614</v>
      </c>
      <c r="AY109">
        <f t="shared" si="65"/>
        <v>0.16590908045556774</v>
      </c>
      <c r="AZ109">
        <f t="shared" si="65"/>
        <v>0.43869853089840716</v>
      </c>
      <c r="BA109">
        <f t="shared" si="65"/>
        <v>1.0013446056851469</v>
      </c>
      <c r="BB109">
        <f t="shared" si="65"/>
        <v>1.9231085864111919</v>
      </c>
      <c r="BC109">
        <f t="shared" si="65"/>
        <v>1.0690500758301156</v>
      </c>
      <c r="BD109">
        <f t="shared" si="65"/>
        <v>1.0487128315213774</v>
      </c>
      <c r="BF109">
        <f t="shared" si="55"/>
        <v>3.2610987486363693E-2</v>
      </c>
      <c r="BG109">
        <f t="shared" si="36"/>
        <v>7.3641035993327594E-2</v>
      </c>
      <c r="BH109">
        <f t="shared" si="36"/>
        <v>0.10293009762918356</v>
      </c>
      <c r="BI109">
        <f t="shared" si="36"/>
        <v>0.27216884387015527</v>
      </c>
      <c r="BJ109">
        <f t="shared" si="36"/>
        <v>0.62123482175064781</v>
      </c>
      <c r="BK109">
        <f t="shared" si="36"/>
        <v>1.4721411568249114</v>
      </c>
      <c r="BL109">
        <f t="shared" si="36"/>
        <v>0.58123733895367868</v>
      </c>
      <c r="BM109">
        <f t="shared" si="36"/>
        <v>0.5486522217769072</v>
      </c>
      <c r="BO109">
        <f t="shared" si="56"/>
        <v>1.8509175391996278E-2</v>
      </c>
      <c r="BP109">
        <f t="shared" si="37"/>
        <v>4.1796797837500788E-2</v>
      </c>
      <c r="BQ109">
        <f t="shared" si="37"/>
        <v>5.8420531758828206E-2</v>
      </c>
      <c r="BR109">
        <f t="shared" si="37"/>
        <v>0.15447618289805054</v>
      </c>
      <c r="BS109">
        <f t="shared" si="37"/>
        <v>0.35259724288344263</v>
      </c>
      <c r="BT109">
        <f t="shared" si="37"/>
        <v>1.1504291400907785</v>
      </c>
      <c r="BU109">
        <f t="shared" si="37"/>
        <v>0.27909390437610415</v>
      </c>
      <c r="BV109">
        <f t="shared" si="37"/>
        <v>0.25293560011655192</v>
      </c>
    </row>
    <row r="110" spans="1:74" hidden="1" x14ac:dyDescent="0.4">
      <c r="A110" s="9">
        <v>12</v>
      </c>
      <c r="B110" s="16">
        <f t="shared" si="23"/>
        <v>641.5313734844317</v>
      </c>
      <c r="C110" s="16">
        <f t="shared" si="15"/>
        <v>2105.4770265109355</v>
      </c>
      <c r="D110" s="16">
        <f t="shared" si="16"/>
        <v>3494.6577450336154</v>
      </c>
      <c r="E110" s="16">
        <f t="shared" si="17"/>
        <v>1562.8283083380143</v>
      </c>
      <c r="F110" s="16">
        <f t="shared" si="18"/>
        <v>1478.4162855111149</v>
      </c>
      <c r="G110" s="16">
        <f t="shared" si="19"/>
        <v>1061.1797155381578</v>
      </c>
      <c r="H110" s="16">
        <f t="shared" si="20"/>
        <v>414.82479789218894</v>
      </c>
      <c r="I110" s="16">
        <f t="shared" si="21"/>
        <v>511.29568112293049</v>
      </c>
      <c r="J110" s="16">
        <f t="shared" si="24"/>
        <v>11270.210933431388</v>
      </c>
      <c r="L110">
        <v>12</v>
      </c>
      <c r="M110">
        <f t="shared" si="25"/>
        <v>641.5313734844317</v>
      </c>
      <c r="N110">
        <f t="shared" si="26"/>
        <v>2105.4770265109355</v>
      </c>
      <c r="O110">
        <f t="shared" si="27"/>
        <v>3494.6577450336154</v>
      </c>
      <c r="P110">
        <f t="shared" si="28"/>
        <v>1562.8283083380143</v>
      </c>
      <c r="Q110">
        <f t="shared" si="29"/>
        <v>1478.4162855111149</v>
      </c>
      <c r="R110">
        <f t="shared" si="30"/>
        <v>1061.1797155381578</v>
      </c>
      <c r="S110">
        <f t="shared" si="31"/>
        <v>414.82479789218894</v>
      </c>
      <c r="T110">
        <f t="shared" si="32"/>
        <v>511.29568112293049</v>
      </c>
      <c r="V110">
        <f t="shared" si="38"/>
        <v>6.1992817621103358</v>
      </c>
      <c r="W110">
        <f t="shared" si="39"/>
        <v>13.999009737661003</v>
      </c>
      <c r="X110">
        <f t="shared" si="40"/>
        <v>29.350200324583223</v>
      </c>
      <c r="Y110">
        <f t="shared" si="41"/>
        <v>43.115615320461004</v>
      </c>
      <c r="Z110">
        <f t="shared" si="42"/>
        <v>78.730309369442693</v>
      </c>
      <c r="AA110">
        <f t="shared" si="43"/>
        <v>81.310379729563223</v>
      </c>
      <c r="AB110">
        <f t="shared" si="44"/>
        <v>56.046921006864928</v>
      </c>
      <c r="AC110">
        <f t="shared" si="45"/>
        <v>86.857515610187576</v>
      </c>
      <c r="AE110">
        <f t="shared" si="46"/>
        <v>3.4333628016098401</v>
      </c>
      <c r="AF110">
        <f t="shared" si="47"/>
        <v>7.7531044945273742</v>
      </c>
      <c r="AG110">
        <f t="shared" si="48"/>
        <v>16.255090489695277</v>
      </c>
      <c r="AH110">
        <f t="shared" si="49"/>
        <v>23.878822658868433</v>
      </c>
      <c r="AI110">
        <f t="shared" si="50"/>
        <v>43.603392444653359</v>
      </c>
      <c r="AJ110">
        <f t="shared" si="51"/>
        <v>43.513319315322143</v>
      </c>
      <c r="AK110">
        <f t="shared" si="52"/>
        <v>28.068523390163286</v>
      </c>
      <c r="AL110">
        <f t="shared" si="53"/>
        <v>37.852172838688098</v>
      </c>
      <c r="AW110">
        <f t="shared" ref="AW110:BD110" si="66">IF(AW109+AN233/B$74-AW109/B$75&lt;0,0,AW109+AN233/B$74-AW109/B$75)</f>
        <v>6.9204891729298779E-2</v>
      </c>
      <c r="AX110">
        <f t="shared" si="66"/>
        <v>0.15627616075356998</v>
      </c>
      <c r="AY110">
        <f t="shared" si="66"/>
        <v>0.2184314800369784</v>
      </c>
      <c r="AZ110">
        <f t="shared" si="66"/>
        <v>0.57757881082253548</v>
      </c>
      <c r="BA110">
        <f t="shared" si="66"/>
        <v>1.318343659347978</v>
      </c>
      <c r="BB110">
        <f t="shared" si="66"/>
        <v>2.3270512919479529</v>
      </c>
      <c r="BC110">
        <f t="shared" si="66"/>
        <v>1.4398657596492925</v>
      </c>
      <c r="BD110">
        <f t="shared" si="66"/>
        <v>1.4423729572541353</v>
      </c>
      <c r="BF110">
        <f t="shared" si="55"/>
        <v>4.4583035710319602E-2</v>
      </c>
      <c r="BG110">
        <f t="shared" si="36"/>
        <v>0.10067591295137271</v>
      </c>
      <c r="BH110">
        <f t="shared" si="36"/>
        <v>0.14071748732501407</v>
      </c>
      <c r="BI110">
        <f t="shared" si="36"/>
        <v>0.37208665608710634</v>
      </c>
      <c r="BJ110">
        <f t="shared" si="36"/>
        <v>0.84930069211134729</v>
      </c>
      <c r="BK110">
        <f t="shared" si="36"/>
        <v>1.7427216145766795</v>
      </c>
      <c r="BL110">
        <f t="shared" si="36"/>
        <v>0.82514370739189702</v>
      </c>
      <c r="BM110">
        <f t="shared" si="36"/>
        <v>0.79868252664914219</v>
      </c>
      <c r="BO110">
        <f t="shared" si="56"/>
        <v>2.6970262648616725E-2</v>
      </c>
      <c r="BP110">
        <f t="shared" si="37"/>
        <v>6.0903340730996881E-2</v>
      </c>
      <c r="BQ110">
        <f t="shared" si="37"/>
        <v>8.5126271281041416E-2</v>
      </c>
      <c r="BR110">
        <f t="shared" si="37"/>
        <v>0.22509177948131337</v>
      </c>
      <c r="BS110">
        <f t="shared" si="37"/>
        <v>0.51377979020376574</v>
      </c>
      <c r="BT110">
        <f t="shared" si="37"/>
        <v>1.3434563501312584</v>
      </c>
      <c r="BU110">
        <f t="shared" si="37"/>
        <v>0.43016562166489142</v>
      </c>
      <c r="BV110">
        <f t="shared" si="37"/>
        <v>0.40079391094672956</v>
      </c>
    </row>
    <row r="111" spans="1:74" hidden="1" x14ac:dyDescent="0.4">
      <c r="A111" s="9">
        <v>13</v>
      </c>
      <c r="B111" s="16">
        <f t="shared" si="23"/>
        <v>811.90289867860622</v>
      </c>
      <c r="C111" s="16">
        <f t="shared" si="15"/>
        <v>2664.6286862647489</v>
      </c>
      <c r="D111" s="16">
        <f t="shared" si="16"/>
        <v>4422.7342112229344</v>
      </c>
      <c r="E111" s="16">
        <f t="shared" si="17"/>
        <v>1977.8687155779583</v>
      </c>
      <c r="F111" s="16">
        <f t="shared" si="18"/>
        <v>1871.0393868044569</v>
      </c>
      <c r="G111" s="16">
        <f t="shared" si="19"/>
        <v>1342.9972760097246</v>
      </c>
      <c r="H111" s="16">
        <f t="shared" si="20"/>
        <v>524.98984425834692</v>
      </c>
      <c r="I111" s="16">
        <f t="shared" si="21"/>
        <v>647.08050571377635</v>
      </c>
      <c r="J111" s="16">
        <f t="shared" si="24"/>
        <v>14263.241524530555</v>
      </c>
      <c r="L111">
        <v>13</v>
      </c>
      <c r="M111">
        <f t="shared" si="25"/>
        <v>811.90289867860622</v>
      </c>
      <c r="N111">
        <f t="shared" si="26"/>
        <v>2664.6286862647489</v>
      </c>
      <c r="O111">
        <f t="shared" si="27"/>
        <v>4422.7342112229344</v>
      </c>
      <c r="P111">
        <f t="shared" si="28"/>
        <v>1977.8687155779583</v>
      </c>
      <c r="Q111">
        <f t="shared" si="29"/>
        <v>1871.0393868044569</v>
      </c>
      <c r="R111">
        <f t="shared" si="30"/>
        <v>1342.9972760097246</v>
      </c>
      <c r="S111">
        <f t="shared" si="31"/>
        <v>524.98984425834692</v>
      </c>
      <c r="T111">
        <f t="shared" si="32"/>
        <v>647.08050571377635</v>
      </c>
      <c r="V111">
        <f t="shared" si="38"/>
        <v>7.8473211605484181</v>
      </c>
      <c r="W111">
        <f t="shared" si="39"/>
        <v>17.720556922012562</v>
      </c>
      <c r="X111">
        <f t="shared" si="40"/>
        <v>37.152763321896849</v>
      </c>
      <c r="Y111">
        <f t="shared" si="41"/>
        <v>54.577625834374402</v>
      </c>
      <c r="Z111">
        <f t="shared" si="42"/>
        <v>99.660258462108416</v>
      </c>
      <c r="AA111">
        <f t="shared" si="43"/>
        <v>102.86511057607764</v>
      </c>
      <c r="AB111">
        <f t="shared" si="44"/>
        <v>70.970485755395671</v>
      </c>
      <c r="AC111">
        <f t="shared" si="45"/>
        <v>110.06138655040954</v>
      </c>
      <c r="AE111">
        <f t="shared" si="46"/>
        <v>4.3553357884433392</v>
      </c>
      <c r="AF111">
        <f t="shared" si="47"/>
        <v>9.8350729089052518</v>
      </c>
      <c r="AG111">
        <f t="shared" si="48"/>
        <v>20.620127101324591</v>
      </c>
      <c r="AH111">
        <f t="shared" si="49"/>
        <v>30.291086879399288</v>
      </c>
      <c r="AI111">
        <f t="shared" si="50"/>
        <v>55.312364752916473</v>
      </c>
      <c r="AJ111">
        <f t="shared" si="51"/>
        <v>54.852437439594468</v>
      </c>
      <c r="AK111">
        <f t="shared" si="52"/>
        <v>35.698995467445556</v>
      </c>
      <c r="AL111">
        <f t="shared" si="53"/>
        <v>48.353317718295131</v>
      </c>
      <c r="AW111">
        <f t="shared" ref="AW111:BD111" si="67">IF(AW110+AN234/B$74-AW110/B$75&lt;0,0,AW110+AN234/B$74-AW110/B$75)</f>
        <v>8.9821864863336404E-2</v>
      </c>
      <c r="AX111">
        <f t="shared" si="67"/>
        <v>0.20283271661597652</v>
      </c>
      <c r="AY111">
        <f t="shared" si="67"/>
        <v>0.28350485625387789</v>
      </c>
      <c r="AZ111">
        <f t="shared" si="67"/>
        <v>0.74964651482381517</v>
      </c>
      <c r="BA111">
        <f t="shared" si="67"/>
        <v>1.7110941590167603</v>
      </c>
      <c r="BB111">
        <f t="shared" si="67"/>
        <v>2.8518830810582818</v>
      </c>
      <c r="BC111">
        <f t="shared" si="67"/>
        <v>1.9020694737892236</v>
      </c>
      <c r="BD111">
        <f t="shared" si="67"/>
        <v>1.9390933625044506</v>
      </c>
      <c r="BF111">
        <f t="shared" si="55"/>
        <v>5.9356149321707102E-2</v>
      </c>
      <c r="BG111">
        <f t="shared" si="36"/>
        <v>0.13403606163269105</v>
      </c>
      <c r="BH111">
        <f t="shared" si="36"/>
        <v>0.18734588295219268</v>
      </c>
      <c r="BI111">
        <f t="shared" si="36"/>
        <v>0.49538194892836385</v>
      </c>
      <c r="BJ111">
        <f t="shared" si="36"/>
        <v>1.1307264724533259</v>
      </c>
      <c r="BK111">
        <f t="shared" si="36"/>
        <v>2.0933194209994435</v>
      </c>
      <c r="BL111">
        <f t="shared" si="36"/>
        <v>1.1325047335205949</v>
      </c>
      <c r="BM111">
        <f t="shared" si="36"/>
        <v>1.1205277419516388</v>
      </c>
      <c r="BO111">
        <f t="shared" si="56"/>
        <v>3.7537926485638445E-2</v>
      </c>
      <c r="BP111">
        <f t="shared" si="37"/>
        <v>8.4766884063222386E-2</v>
      </c>
      <c r="BQ111">
        <f t="shared" si="37"/>
        <v>0.118481000907425</v>
      </c>
      <c r="BR111">
        <f t="shared" si="37"/>
        <v>0.31328870544478915</v>
      </c>
      <c r="BS111">
        <f t="shared" si="37"/>
        <v>0.71509233134831474</v>
      </c>
      <c r="BT111">
        <f t="shared" si="37"/>
        <v>1.5830155087985112</v>
      </c>
      <c r="BU111">
        <f t="shared" si="37"/>
        <v>0.62765466452839414</v>
      </c>
      <c r="BV111">
        <f t="shared" si="37"/>
        <v>0.59973821879793587</v>
      </c>
    </row>
    <row r="112" spans="1:74" hidden="1" x14ac:dyDescent="0.4">
      <c r="A112" s="9">
        <v>14</v>
      </c>
      <c r="B112" s="16">
        <f t="shared" si="23"/>
        <v>1027.5199999999998</v>
      </c>
      <c r="C112" s="16">
        <f t="shared" si="15"/>
        <v>3372.2742857142848</v>
      </c>
      <c r="D112" s="16">
        <f t="shared" si="16"/>
        <v>5597.28</v>
      </c>
      <c r="E112" s="16">
        <f t="shared" si="17"/>
        <v>2503.1314285714284</v>
      </c>
      <c r="F112" s="16">
        <f t="shared" si="18"/>
        <v>2367.9314285714277</v>
      </c>
      <c r="G112" s="16">
        <f t="shared" si="19"/>
        <v>1699.6571428571424</v>
      </c>
      <c r="H112" s="16">
        <f t="shared" si="20"/>
        <v>664.41142857142847</v>
      </c>
      <c r="I112" s="16">
        <f t="shared" si="21"/>
        <v>818.92571428571409</v>
      </c>
      <c r="J112" s="16">
        <f t="shared" si="24"/>
        <v>18051.131428571425</v>
      </c>
      <c r="L112">
        <v>14</v>
      </c>
      <c r="M112">
        <f t="shared" si="25"/>
        <v>1027.5199999999998</v>
      </c>
      <c r="N112">
        <f t="shared" si="26"/>
        <v>3372.2742857142848</v>
      </c>
      <c r="O112">
        <f t="shared" si="27"/>
        <v>5597.28</v>
      </c>
      <c r="P112">
        <f t="shared" si="28"/>
        <v>2503.1314285714284</v>
      </c>
      <c r="Q112">
        <f t="shared" si="29"/>
        <v>2367.9314285714277</v>
      </c>
      <c r="R112">
        <f t="shared" si="30"/>
        <v>1699.6571428571424</v>
      </c>
      <c r="S112">
        <f t="shared" si="31"/>
        <v>664.41142857142847</v>
      </c>
      <c r="T112">
        <f t="shared" si="32"/>
        <v>818.92571428571409</v>
      </c>
      <c r="V112">
        <f t="shared" si="38"/>
        <v>9.9324652237147415</v>
      </c>
      <c r="W112">
        <f t="shared" si="39"/>
        <v>22.429159170598645</v>
      </c>
      <c r="X112">
        <f t="shared" si="40"/>
        <v>47.0247772596395</v>
      </c>
      <c r="Y112">
        <f t="shared" si="41"/>
        <v>69.079671839881016</v>
      </c>
      <c r="Z112">
        <f t="shared" si="42"/>
        <v>126.14139667658721</v>
      </c>
      <c r="AA112">
        <f t="shared" si="43"/>
        <v>130.15579404882374</v>
      </c>
      <c r="AB112">
        <f t="shared" si="44"/>
        <v>89.846616871287637</v>
      </c>
      <c r="AC112">
        <f t="shared" si="45"/>
        <v>139.39812902667109</v>
      </c>
      <c r="AE112">
        <f t="shared" si="46"/>
        <v>5.5193309124783658</v>
      </c>
      <c r="AF112">
        <f t="shared" si="47"/>
        <v>12.463567579941023</v>
      </c>
      <c r="AG112">
        <f t="shared" si="48"/>
        <v>26.131005841515343</v>
      </c>
      <c r="AH112">
        <f t="shared" si="49"/>
        <v>38.386599864390995</v>
      </c>
      <c r="AI112">
        <f t="shared" si="50"/>
        <v>70.094995989313787</v>
      </c>
      <c r="AJ112">
        <f t="shared" si="51"/>
        <v>69.256239380539427</v>
      </c>
      <c r="AK112">
        <f t="shared" si="52"/>
        <v>45.318492818704676</v>
      </c>
      <c r="AL112">
        <f t="shared" si="53"/>
        <v>61.576475325176787</v>
      </c>
      <c r="AW112">
        <f t="shared" ref="AW112:BD112" si="68">IF(AW111+AN235/B$74-AW111/B$75&lt;0,0,AW111+AN235/B$74-AW111/B$75)</f>
        <v>0.11550382696652181</v>
      </c>
      <c r="AX112">
        <f t="shared" si="68"/>
        <v>0.26082686035083819</v>
      </c>
      <c r="AY112">
        <f t="shared" si="68"/>
        <v>0.36456486302905539</v>
      </c>
      <c r="AZ112">
        <f t="shared" si="68"/>
        <v>0.96398623504430581</v>
      </c>
      <c r="BA112">
        <f t="shared" si="68"/>
        <v>2.2003320012026397</v>
      </c>
      <c r="BB112">
        <f t="shared" si="68"/>
        <v>3.529816690986415</v>
      </c>
      <c r="BC112">
        <f t="shared" si="68"/>
        <v>2.4788476925355463</v>
      </c>
      <c r="BD112">
        <f t="shared" si="68"/>
        <v>2.5637805102562439</v>
      </c>
      <c r="BF112">
        <f t="shared" si="55"/>
        <v>7.7635578646684675E-2</v>
      </c>
      <c r="BG112">
        <f t="shared" si="36"/>
        <v>0.17531405462266231</v>
      </c>
      <c r="BH112">
        <f t="shared" si="36"/>
        <v>0.2450412669332038</v>
      </c>
      <c r="BI112">
        <f t="shared" si="36"/>
        <v>0.64794068846563468</v>
      </c>
      <c r="BJ112">
        <f t="shared" si="36"/>
        <v>1.4789470843913866</v>
      </c>
      <c r="BK112">
        <f t="shared" si="36"/>
        <v>2.5484576170347468</v>
      </c>
      <c r="BL112">
        <f t="shared" si="36"/>
        <v>1.5172871036549094</v>
      </c>
      <c r="BM112">
        <f t="shared" si="36"/>
        <v>1.529810552228045</v>
      </c>
      <c r="BO112">
        <f t="shared" si="56"/>
        <v>5.0628860187279634E-2</v>
      </c>
      <c r="BP112">
        <f t="shared" si="37"/>
        <v>0.11432839060490359</v>
      </c>
      <c r="BQ112">
        <f t="shared" si="37"/>
        <v>0.15979993013428562</v>
      </c>
      <c r="BR112">
        <f t="shared" si="37"/>
        <v>0.42254465153493392</v>
      </c>
      <c r="BS112">
        <f t="shared" si="37"/>
        <v>0.96447281601132151</v>
      </c>
      <c r="BT112">
        <f t="shared" si="37"/>
        <v>1.8891978561190705</v>
      </c>
      <c r="BU112">
        <f t="shared" si="37"/>
        <v>0.88007969902449434</v>
      </c>
      <c r="BV112">
        <f t="shared" si="37"/>
        <v>0.86013298037478736</v>
      </c>
    </row>
    <row r="113" spans="1:74" hidden="1" x14ac:dyDescent="0.4">
      <c r="A113" s="9">
        <v>15</v>
      </c>
      <c r="B113" s="16">
        <f t="shared" si="23"/>
        <v>1300.3985478045934</v>
      </c>
      <c r="C113" s="16">
        <f t="shared" si="15"/>
        <v>4267.8493692985339</v>
      </c>
      <c r="D113" s="16">
        <f t="shared" si="16"/>
        <v>7083.7499840934443</v>
      </c>
      <c r="E113" s="16">
        <f t="shared" si="17"/>
        <v>3167.8881916442733</v>
      </c>
      <c r="F113" s="16">
        <f t="shared" si="18"/>
        <v>2996.7831195647204</v>
      </c>
      <c r="G113" s="16">
        <f t="shared" si="19"/>
        <v>2151.0351918572223</v>
      </c>
      <c r="H113" s="16">
        <f t="shared" si="20"/>
        <v>840.8592113623688</v>
      </c>
      <c r="I113" s="16">
        <f t="shared" si="21"/>
        <v>1036.4078651675707</v>
      </c>
      <c r="J113" s="16">
        <f t="shared" si="24"/>
        <v>22844.971480792727</v>
      </c>
      <c r="L113">
        <v>15</v>
      </c>
      <c r="M113">
        <f t="shared" si="25"/>
        <v>1300.3985478045934</v>
      </c>
      <c r="N113">
        <f t="shared" si="26"/>
        <v>4267.8493692985339</v>
      </c>
      <c r="O113">
        <f t="shared" si="27"/>
        <v>7083.7499840934443</v>
      </c>
      <c r="P113">
        <f t="shared" si="28"/>
        <v>3167.8881916442733</v>
      </c>
      <c r="Q113">
        <f t="shared" si="29"/>
        <v>2996.7831195647204</v>
      </c>
      <c r="R113">
        <f t="shared" si="30"/>
        <v>2151.0351918572223</v>
      </c>
      <c r="S113">
        <f t="shared" si="31"/>
        <v>840.8592113623688</v>
      </c>
      <c r="T113">
        <f t="shared" si="32"/>
        <v>1036.4078651675707</v>
      </c>
      <c r="V113">
        <f t="shared" si="38"/>
        <v>12.570984282476495</v>
      </c>
      <c r="W113">
        <f t="shared" si="39"/>
        <v>28.38737423711888</v>
      </c>
      <c r="X113">
        <f t="shared" si="40"/>
        <v>59.516718408080855</v>
      </c>
      <c r="Y113">
        <f t="shared" si="41"/>
        <v>87.430406186007957</v>
      </c>
      <c r="Z113">
        <f t="shared" si="42"/>
        <v>159.65034654286467</v>
      </c>
      <c r="AA113">
        <f t="shared" si="43"/>
        <v>164.70222898936672</v>
      </c>
      <c r="AB113">
        <f t="shared" si="44"/>
        <v>113.72791189949132</v>
      </c>
      <c r="AC113">
        <f t="shared" si="45"/>
        <v>176.50274621134545</v>
      </c>
      <c r="AE113">
        <f t="shared" si="46"/>
        <v>6.990375682890491</v>
      </c>
      <c r="AF113">
        <f t="shared" si="47"/>
        <v>15.785431443493565</v>
      </c>
      <c r="AG113">
        <f t="shared" si="48"/>
        <v>33.095596314223393</v>
      </c>
      <c r="AH113">
        <f t="shared" si="49"/>
        <v>48.617623856221002</v>
      </c>
      <c r="AI113">
        <f t="shared" si="50"/>
        <v>88.777129551738255</v>
      </c>
      <c r="AJ113">
        <f t="shared" si="51"/>
        <v>87.526105781024725</v>
      </c>
      <c r="AK113">
        <f t="shared" si="52"/>
        <v>57.462526651227307</v>
      </c>
      <c r="AL113">
        <f t="shared" si="53"/>
        <v>78.252543975496991</v>
      </c>
      <c r="AW113">
        <f t="shared" ref="AW113:BD113" si="69">IF(AW112+AN236/B$74-AW112/B$75&lt;0,0,AW112+AN236/B$74-AW112/B$75)</f>
        <v>0.1476442046723262</v>
      </c>
      <c r="AX113">
        <f t="shared" si="69"/>
        <v>0.33340518115335865</v>
      </c>
      <c r="AY113">
        <f t="shared" si="69"/>
        <v>0.46600957446199237</v>
      </c>
      <c r="AZ113">
        <f t="shared" si="69"/>
        <v>1.2322274051528992</v>
      </c>
      <c r="BA113">
        <f t="shared" si="69"/>
        <v>2.8126017714269542</v>
      </c>
      <c r="BB113">
        <f t="shared" si="69"/>
        <v>4.4007295959390049</v>
      </c>
      <c r="BC113">
        <f t="shared" si="69"/>
        <v>3.200255640008645</v>
      </c>
      <c r="BD113">
        <f t="shared" si="69"/>
        <v>3.3486145313372688</v>
      </c>
      <c r="BF113">
        <f t="shared" si="55"/>
        <v>0.10035652763858696</v>
      </c>
      <c r="BG113">
        <f t="shared" si="36"/>
        <v>0.22662173805956784</v>
      </c>
      <c r="BH113">
        <f t="shared" si="36"/>
        <v>0.31675542459071471</v>
      </c>
      <c r="BI113">
        <f t="shared" si="36"/>
        <v>0.83756801641283718</v>
      </c>
      <c r="BJ113">
        <f t="shared" si="36"/>
        <v>1.9117780344781381</v>
      </c>
      <c r="BK113">
        <f t="shared" si="36"/>
        <v>3.1372730614057485</v>
      </c>
      <c r="BL113">
        <f t="shared" si="36"/>
        <v>1.9980673980952282</v>
      </c>
      <c r="BM113">
        <f t="shared" si="36"/>
        <v>2.0467955312421444</v>
      </c>
      <c r="BO113">
        <f t="shared" si="56"/>
        <v>6.6832891262922647E-2</v>
      </c>
      <c r="BP113">
        <f t="shared" si="37"/>
        <v>0.15091978901555883</v>
      </c>
      <c r="BQ113">
        <f t="shared" si="37"/>
        <v>0.21094473221363652</v>
      </c>
      <c r="BR113">
        <f t="shared" si="37"/>
        <v>0.55778227369335442</v>
      </c>
      <c r="BS113">
        <f t="shared" si="37"/>
        <v>1.2731573770393605</v>
      </c>
      <c r="BT113">
        <f t="shared" si="37"/>
        <v>2.2847537126684765</v>
      </c>
      <c r="BU113">
        <f t="shared" si="37"/>
        <v>1.1986834013397019</v>
      </c>
      <c r="BV113">
        <f t="shared" si="37"/>
        <v>1.1949717663014161</v>
      </c>
    </row>
    <row r="114" spans="1:74" hidden="1" x14ac:dyDescent="0.4">
      <c r="A114" s="9">
        <v>16</v>
      </c>
      <c r="B114" s="16">
        <f t="shared" si="23"/>
        <v>1645.7454678568747</v>
      </c>
      <c r="C114" s="16">
        <f t="shared" si="15"/>
        <v>5401.2623813498176</v>
      </c>
      <c r="D114" s="16">
        <f t="shared" si="16"/>
        <v>8964.9818906940291</v>
      </c>
      <c r="E114" s="16">
        <f t="shared" si="17"/>
        <v>4009.1844480122368</v>
      </c>
      <c r="F114" s="16">
        <f t="shared" si="18"/>
        <v>3792.6389917152783</v>
      </c>
      <c r="G114" s="16">
        <f t="shared" si="19"/>
        <v>2722.2857363046051</v>
      </c>
      <c r="H114" s="16">
        <f t="shared" si="20"/>
        <v>1064.1662423736184</v>
      </c>
      <c r="I114" s="16">
        <f t="shared" si="21"/>
        <v>1311.6467638558549</v>
      </c>
      <c r="J114" s="16">
        <f t="shared" si="24"/>
        <v>28911.911922162315</v>
      </c>
      <c r="L114">
        <v>16</v>
      </c>
      <c r="M114">
        <f t="shared" si="25"/>
        <v>1645.7454678568747</v>
      </c>
      <c r="N114">
        <f t="shared" si="26"/>
        <v>5401.2623813498176</v>
      </c>
      <c r="O114">
        <f t="shared" si="27"/>
        <v>8964.9818906940291</v>
      </c>
      <c r="P114">
        <f t="shared" si="28"/>
        <v>4009.1844480122368</v>
      </c>
      <c r="Q114">
        <f t="shared" si="29"/>
        <v>3792.6389917152783</v>
      </c>
      <c r="R114">
        <f t="shared" si="30"/>
        <v>2722.2857363046051</v>
      </c>
      <c r="S114">
        <f t="shared" si="31"/>
        <v>1064.1662423736184</v>
      </c>
      <c r="T114">
        <f t="shared" si="32"/>
        <v>1311.6467638558549</v>
      </c>
      <c r="V114">
        <f t="shared" si="38"/>
        <v>15.909963780106256</v>
      </c>
      <c r="W114">
        <f t="shared" si="39"/>
        <v>35.927345526511871</v>
      </c>
      <c r="X114">
        <f t="shared" si="40"/>
        <v>75.32495570003276</v>
      </c>
      <c r="Y114">
        <f t="shared" si="41"/>
        <v>110.65279889327283</v>
      </c>
      <c r="Z114">
        <f t="shared" si="42"/>
        <v>202.05507969006874</v>
      </c>
      <c r="AA114">
        <f t="shared" si="43"/>
        <v>208.42887684049859</v>
      </c>
      <c r="AB114">
        <f t="shared" si="44"/>
        <v>143.94571198008245</v>
      </c>
      <c r="AC114">
        <f t="shared" si="45"/>
        <v>223.44310000013365</v>
      </c>
      <c r="AE114">
        <f t="shared" si="46"/>
        <v>8.8505785494191596</v>
      </c>
      <c r="AF114">
        <f t="shared" si="47"/>
        <v>19.986079041368672</v>
      </c>
      <c r="AG114">
        <f t="shared" si="48"/>
        <v>41.902637012175887</v>
      </c>
      <c r="AH114">
        <f t="shared" si="49"/>
        <v>61.555217966149982</v>
      </c>
      <c r="AI114">
        <f t="shared" si="50"/>
        <v>112.40153521544705</v>
      </c>
      <c r="AJ114">
        <f t="shared" si="51"/>
        <v>110.67894274352733</v>
      </c>
      <c r="AK114">
        <f t="shared" si="52"/>
        <v>72.807631718935667</v>
      </c>
      <c r="AL114">
        <f t="shared" si="53"/>
        <v>99.306158740321649</v>
      </c>
      <c r="AW114">
        <f t="shared" ref="AW114:BD114" si="70">IF(AW113+AN237/B$74-AW113/B$75&lt;0,0,AW113+AN237/B$74-AW113/B$75)</f>
        <v>0.18801203015361287</v>
      </c>
      <c r="AX114">
        <f t="shared" si="70"/>
        <v>0.42456244802492599</v>
      </c>
      <c r="AY114">
        <f t="shared" si="70"/>
        <v>0.59342258885182408</v>
      </c>
      <c r="AZ114">
        <f t="shared" si="70"/>
        <v>1.5691342343431578</v>
      </c>
      <c r="BA114">
        <f t="shared" si="70"/>
        <v>3.5816032890232776</v>
      </c>
      <c r="BB114">
        <f t="shared" si="70"/>
        <v>5.5146036271896559</v>
      </c>
      <c r="BC114">
        <f t="shared" si="70"/>
        <v>4.1048423420461919</v>
      </c>
      <c r="BD114">
        <f t="shared" si="70"/>
        <v>4.3349088325527774</v>
      </c>
      <c r="BF114">
        <f t="shared" si="55"/>
        <v>0.1287291338588305</v>
      </c>
      <c r="BG114">
        <f t="shared" si="36"/>
        <v>0.29069180391584232</v>
      </c>
      <c r="BH114">
        <f t="shared" si="36"/>
        <v>0.40630791451348125</v>
      </c>
      <c r="BI114">
        <f t="shared" si="36"/>
        <v>1.0743636496568745</v>
      </c>
      <c r="BJ114">
        <f t="shared" si="36"/>
        <v>2.4522722766474274</v>
      </c>
      <c r="BK114">
        <f t="shared" si="36"/>
        <v>3.8953469821257021</v>
      </c>
      <c r="BL114">
        <f t="shared" si="36"/>
        <v>2.5991615190519362</v>
      </c>
      <c r="BM114">
        <f t="shared" si="36"/>
        <v>2.6977050312897068</v>
      </c>
      <c r="BO114">
        <f t="shared" si="56"/>
        <v>8.6947073088321225E-2</v>
      </c>
      <c r="BP114">
        <f t="shared" si="37"/>
        <v>0.19634095844196425</v>
      </c>
      <c r="BQ114">
        <f t="shared" si="37"/>
        <v>0.27443114763988341</v>
      </c>
      <c r="BR114">
        <f t="shared" si="37"/>
        <v>0.72565371932504408</v>
      </c>
      <c r="BS114">
        <f t="shared" si="37"/>
        <v>1.6563297715026273</v>
      </c>
      <c r="BT114">
        <f t="shared" si="37"/>
        <v>2.7962653219108393</v>
      </c>
      <c r="BU114">
        <f t="shared" si="37"/>
        <v>1.5983753997174652</v>
      </c>
      <c r="BV114">
        <f t="shared" si="37"/>
        <v>1.6208836487717804</v>
      </c>
    </row>
    <row r="115" spans="1:74" hidden="1" x14ac:dyDescent="0.4">
      <c r="A115" s="9">
        <v>17</v>
      </c>
      <c r="B115" s="16">
        <f t="shared" si="23"/>
        <v>2082.8061901053716</v>
      </c>
      <c r="C115" s="16">
        <f t="shared" si="15"/>
        <v>6835.6759547443207</v>
      </c>
      <c r="D115" s="16">
        <f t="shared" si="16"/>
        <v>11345.812667152948</v>
      </c>
      <c r="E115" s="16">
        <f t="shared" si="17"/>
        <v>5073.9038014597036</v>
      </c>
      <c r="F115" s="16">
        <f t="shared" si="18"/>
        <v>4799.850355393206</v>
      </c>
      <c r="G115" s="16">
        <f t="shared" si="19"/>
        <v>3445.2433219788109</v>
      </c>
      <c r="H115" s="16">
        <f t="shared" si="20"/>
        <v>1346.7769349553535</v>
      </c>
      <c r="I115" s="16">
        <f t="shared" si="21"/>
        <v>1659.980873317063</v>
      </c>
      <c r="J115" s="16">
        <f t="shared" si="24"/>
        <v>36590.050099106782</v>
      </c>
      <c r="L115">
        <v>17</v>
      </c>
      <c r="M115">
        <f t="shared" si="25"/>
        <v>2082.8061901053716</v>
      </c>
      <c r="N115">
        <f t="shared" si="26"/>
        <v>6835.6759547443207</v>
      </c>
      <c r="O115">
        <f t="shared" si="27"/>
        <v>11345.812667152948</v>
      </c>
      <c r="P115">
        <f t="shared" si="28"/>
        <v>5073.9038014597036</v>
      </c>
      <c r="Q115">
        <f t="shared" si="29"/>
        <v>4799.850355393206</v>
      </c>
      <c r="R115">
        <f t="shared" si="30"/>
        <v>3445.2433219788109</v>
      </c>
      <c r="S115">
        <f t="shared" si="31"/>
        <v>1346.7769349553535</v>
      </c>
      <c r="T115">
        <f t="shared" si="32"/>
        <v>1659.980873317063</v>
      </c>
      <c r="V115">
        <f t="shared" si="38"/>
        <v>20.135508778962141</v>
      </c>
      <c r="W115">
        <f t="shared" si="39"/>
        <v>45.469329236213675</v>
      </c>
      <c r="X115">
        <f t="shared" si="40"/>
        <v>95.330594571775606</v>
      </c>
      <c r="Y115">
        <f t="shared" si="41"/>
        <v>140.04119898237423</v>
      </c>
      <c r="Z115">
        <f t="shared" si="42"/>
        <v>255.71911332824556</v>
      </c>
      <c r="AA115">
        <f t="shared" si="43"/>
        <v>263.77201305781375</v>
      </c>
      <c r="AB115">
        <f t="shared" si="44"/>
        <v>182.18434456451098</v>
      </c>
      <c r="AC115">
        <f t="shared" si="45"/>
        <v>282.83515443627209</v>
      </c>
      <c r="AE115">
        <f t="shared" si="46"/>
        <v>11.203706959648192</v>
      </c>
      <c r="AF115">
        <f t="shared" si="47"/>
        <v>25.299834536416405</v>
      </c>
      <c r="AG115">
        <f t="shared" si="48"/>
        <v>53.043409908128176</v>
      </c>
      <c r="AH115">
        <f t="shared" si="49"/>
        <v>77.921078275190922</v>
      </c>
      <c r="AI115">
        <f t="shared" si="50"/>
        <v>142.28605004032096</v>
      </c>
      <c r="AJ115">
        <f t="shared" si="51"/>
        <v>140.00392297261871</v>
      </c>
      <c r="AK115">
        <f t="shared" si="52"/>
        <v>92.208926335612063</v>
      </c>
      <c r="AL115">
        <f t="shared" si="53"/>
        <v>125.90693186742423</v>
      </c>
      <c r="AW115">
        <f t="shared" ref="AW115:BD115" si="71">IF(AW114+AN238/B$74-AW114/B$75&lt;0,0,AW114+AN238/B$74-AW114/B$75)</f>
        <v>0.23884521850557222</v>
      </c>
      <c r="AX115">
        <f t="shared" si="71"/>
        <v>0.53935224562450945</v>
      </c>
      <c r="AY115">
        <f t="shared" si="71"/>
        <v>0.75386744020929131</v>
      </c>
      <c r="AZ115">
        <f t="shared" si="71"/>
        <v>1.9933841933415417</v>
      </c>
      <c r="BA115">
        <f t="shared" si="71"/>
        <v>4.5499685284399458</v>
      </c>
      <c r="BB115">
        <f t="shared" si="71"/>
        <v>6.9344862417902924</v>
      </c>
      <c r="BC115">
        <f t="shared" si="71"/>
        <v>5.2417348461901971</v>
      </c>
      <c r="BD115">
        <f t="shared" si="71"/>
        <v>5.5754443980075017</v>
      </c>
      <c r="BF115">
        <f t="shared" si="55"/>
        <v>0.16429887163569989</v>
      </c>
      <c r="BG115">
        <f t="shared" ref="BG115:BG158" si="72">IF(BG114+AX114/C$75-BG114/C$75&lt;0,0,BG114+AX114/C$75-BG114/C$75)</f>
        <v>0.37101419038129246</v>
      </c>
      <c r="BH115">
        <f t="shared" ref="BH115:BH158" si="73">IF(BH114+AY114/D$75-BH114/D$75&lt;0,0,BH114+AY114/D$75-BH114/D$75)</f>
        <v>0.51857671911648695</v>
      </c>
      <c r="BI115">
        <f t="shared" ref="BI115:BI158" si="74">IF(BI114+AZ114/E$75-BI114/E$75&lt;0,0,BI114+AZ114/E$75-BI114/E$75)</f>
        <v>1.3712260004686443</v>
      </c>
      <c r="BJ115">
        <f t="shared" ref="BJ115:BJ158" si="75">IF(BJ114+BA114/F$75-BJ114/F$75&lt;0,0,BJ114+BA114/F$75-BJ114/F$75)</f>
        <v>3.129870884072937</v>
      </c>
      <c r="BK115">
        <f t="shared" ref="BK115:BK158" si="76">IF(BK114+BB114/G$75-BK114/G$75&lt;0,0,BK114+BB114/G$75-BK114/G$75)</f>
        <v>4.8669009691640746</v>
      </c>
      <c r="BL115">
        <f t="shared" ref="BL115:BL158" si="77">IF(BL114+BC114/H$75-BL114/H$75&lt;0,0,BL114+BC114/H$75-BL114/H$75)</f>
        <v>3.352001930549064</v>
      </c>
      <c r="BM115">
        <f t="shared" ref="BM115:BM158" si="78">IF(BM114+BD114/I$75-BM114/I$75&lt;0,0,BM114+BD114/I$75-BM114/I$75)</f>
        <v>3.5163069319212421</v>
      </c>
      <c r="BO115">
        <f t="shared" si="56"/>
        <v>0.1120163095506268</v>
      </c>
      <c r="BP115">
        <f t="shared" ref="BP115:BP158" si="79">IF(BP114+BG114/C$75-BP114/C$75&lt;0,0,BP114+BG114/C$75-BP114/C$75)</f>
        <v>0.25295146572629107</v>
      </c>
      <c r="BQ115">
        <f t="shared" ref="BQ115:BQ158" si="80">IF(BQ114+BH114/D$75-BQ114/D$75&lt;0,0,BQ114+BH114/D$75-BQ114/D$75)</f>
        <v>0.35355720776404209</v>
      </c>
      <c r="BR115">
        <f t="shared" ref="BR115:BR158" si="81">IF(BR114+BI114/E$75-BR114/E$75&lt;0,0,BR114+BI114/E$75-BR114/E$75)</f>
        <v>0.93487967752414214</v>
      </c>
      <c r="BS115">
        <f t="shared" ref="BS115:BS158" si="82">IF(BS114+BJ114/F$75-BS114/F$75&lt;0,0,BS114+BJ114/F$75-BS114/F$75)</f>
        <v>2.1338952745895075</v>
      </c>
      <c r="BT115">
        <f t="shared" ref="BT115:BT158" si="83">IF(BT114+BK114/G$75-BT114/G$75&lt;0,0,BT114+BK114/G$75-BT114/G$75)</f>
        <v>3.4557143180397567</v>
      </c>
      <c r="BU115">
        <f t="shared" ref="BU115:BU158" si="84">IF(BU114+BL114/H$75-BU114/H$75&lt;0,0,BU114+BL114/H$75-BU114/H$75)</f>
        <v>2.0987684593847007</v>
      </c>
      <c r="BV115">
        <f t="shared" ref="BV115:BV158" si="85">IF(BV114+BM114/I$75-BV114/I$75&lt;0,0,BV114+BM114/I$75-BV114/I$75)</f>
        <v>2.1592943400307436</v>
      </c>
    </row>
    <row r="116" spans="1:74" hidden="1" x14ac:dyDescent="0.4">
      <c r="A116" s="9">
        <v>18</v>
      </c>
      <c r="B116" s="16">
        <f t="shared" si="23"/>
        <v>2635.9371544801502</v>
      </c>
      <c r="C116" s="16">
        <f t="shared" si="15"/>
        <v>8651.0268265457562</v>
      </c>
      <c r="D116" s="16">
        <f t="shared" si="16"/>
        <v>14358.920815194506</v>
      </c>
      <c r="E116" s="16">
        <f t="shared" si="17"/>
        <v>6421.3807372298406</v>
      </c>
      <c r="F116" s="16">
        <f t="shared" si="18"/>
        <v>6074.5469011140303</v>
      </c>
      <c r="G116" s="16">
        <f t="shared" si="19"/>
        <v>4360.1967968844601</v>
      </c>
      <c r="H116" s="16">
        <f t="shared" si="20"/>
        <v>1704.4405660548343</v>
      </c>
      <c r="I116" s="16">
        <f t="shared" si="21"/>
        <v>2100.8220930443299</v>
      </c>
      <c r="J116" s="16">
        <f t="shared" si="24"/>
        <v>46307.271890547912</v>
      </c>
      <c r="L116">
        <v>18</v>
      </c>
      <c r="M116">
        <f t="shared" si="25"/>
        <v>2635.9371544801502</v>
      </c>
      <c r="N116">
        <f t="shared" si="26"/>
        <v>8651.0268265457562</v>
      </c>
      <c r="O116">
        <f t="shared" si="27"/>
        <v>14358.920815194506</v>
      </c>
      <c r="P116">
        <f t="shared" si="28"/>
        <v>6421.3807372298406</v>
      </c>
      <c r="Q116">
        <f t="shared" si="29"/>
        <v>6074.5469011140303</v>
      </c>
      <c r="R116">
        <f t="shared" si="30"/>
        <v>4360.1967968844601</v>
      </c>
      <c r="S116">
        <f t="shared" si="31"/>
        <v>1704.4405660548343</v>
      </c>
      <c r="T116">
        <f t="shared" si="32"/>
        <v>2100.8220930443299</v>
      </c>
      <c r="V116">
        <f t="shared" si="38"/>
        <v>25.483120360018194</v>
      </c>
      <c r="W116">
        <f t="shared" si="39"/>
        <v>57.545125992860605</v>
      </c>
      <c r="X116">
        <f t="shared" si="40"/>
        <v>120.64860352586886</v>
      </c>
      <c r="Y116">
        <f t="shared" si="41"/>
        <v>177.23350168125444</v>
      </c>
      <c r="Z116">
        <f t="shared" si="42"/>
        <v>323.63328956998424</v>
      </c>
      <c r="AA116">
        <f t="shared" si="43"/>
        <v>333.81542918594459</v>
      </c>
      <c r="AB116">
        <f t="shared" si="44"/>
        <v>230.57502365724972</v>
      </c>
      <c r="AC116">
        <f t="shared" si="45"/>
        <v>357.98876238625411</v>
      </c>
      <c r="AE116">
        <f t="shared" si="46"/>
        <v>14.180974232752842</v>
      </c>
      <c r="AF116">
        <f t="shared" si="47"/>
        <v>32.022999436348833</v>
      </c>
      <c r="AG116">
        <f t="shared" si="48"/>
        <v>67.139138129343991</v>
      </c>
      <c r="AH116">
        <f t="shared" si="49"/>
        <v>98.627785177585352</v>
      </c>
      <c r="AI116">
        <f t="shared" si="50"/>
        <v>180.09707113629582</v>
      </c>
      <c r="AJ116">
        <f t="shared" si="51"/>
        <v>177.13434999817721</v>
      </c>
      <c r="AK116">
        <f t="shared" si="52"/>
        <v>116.74767676167541</v>
      </c>
      <c r="AL116">
        <f t="shared" si="53"/>
        <v>159.53440813217736</v>
      </c>
      <c r="AW116">
        <f t="shared" ref="AW116:BD116" si="86">IF(AW115+AN239/B$74-AW115/B$75&lt;0,0,AW115+AN239/B$74-AW115/B$75)</f>
        <v>0.30297145335852649</v>
      </c>
      <c r="AX116">
        <f t="shared" si="86"/>
        <v>0.68415995409692598</v>
      </c>
      <c r="AY116">
        <f t="shared" si="86"/>
        <v>0.95626914965665311</v>
      </c>
      <c r="AZ116">
        <f t="shared" si="86"/>
        <v>2.5285769166214691</v>
      </c>
      <c r="BA116">
        <f t="shared" si="86"/>
        <v>5.7715644735205185</v>
      </c>
      <c r="BB116">
        <f t="shared" si="86"/>
        <v>8.7401404762008745</v>
      </c>
      <c r="BC116">
        <f t="shared" si="86"/>
        <v>6.6733102558656743</v>
      </c>
      <c r="BD116">
        <f t="shared" si="86"/>
        <v>7.1374200613999381</v>
      </c>
      <c r="BF116">
        <f t="shared" si="55"/>
        <v>0.20902667975762335</v>
      </c>
      <c r="BG116">
        <f t="shared" si="72"/>
        <v>0.47201702352722263</v>
      </c>
      <c r="BH116">
        <f t="shared" si="73"/>
        <v>0.65975115177216948</v>
      </c>
      <c r="BI116">
        <f t="shared" si="74"/>
        <v>1.7445209161923827</v>
      </c>
      <c r="BJ116">
        <f t="shared" si="75"/>
        <v>3.9819294706931418</v>
      </c>
      <c r="BK116">
        <f t="shared" si="76"/>
        <v>6.1074521327398053</v>
      </c>
      <c r="BL116">
        <f t="shared" si="77"/>
        <v>4.2968683883696297</v>
      </c>
      <c r="BM116">
        <f t="shared" si="78"/>
        <v>4.5458756649643721</v>
      </c>
      <c r="BO116">
        <f t="shared" si="56"/>
        <v>0.14338584680167066</v>
      </c>
      <c r="BP116">
        <f t="shared" si="79"/>
        <v>0.32378910051929188</v>
      </c>
      <c r="BQ116">
        <f t="shared" si="80"/>
        <v>0.45256891457550902</v>
      </c>
      <c r="BR116">
        <f t="shared" si="81"/>
        <v>1.1966874712908435</v>
      </c>
      <c r="BS116">
        <f t="shared" si="82"/>
        <v>2.7314806402795648</v>
      </c>
      <c r="BT116">
        <f t="shared" si="83"/>
        <v>4.3024263087143471</v>
      </c>
      <c r="BU116">
        <f t="shared" si="84"/>
        <v>2.7253851949668824</v>
      </c>
      <c r="BV116">
        <f t="shared" si="85"/>
        <v>2.8378006359759924</v>
      </c>
    </row>
    <row r="117" spans="1:74" hidden="1" x14ac:dyDescent="0.4">
      <c r="A117" s="9">
        <v>19</v>
      </c>
      <c r="B117" s="16">
        <f t="shared" si="23"/>
        <v>3335.9631421190443</v>
      </c>
      <c r="C117" s="16">
        <f t="shared" si="15"/>
        <v>10948.480537856864</v>
      </c>
      <c r="D117" s="16">
        <f t="shared" si="16"/>
        <v>18172.220274174797</v>
      </c>
      <c r="E117" s="16">
        <f t="shared" si="17"/>
        <v>8126.7072033576733</v>
      </c>
      <c r="F117" s="16">
        <f t="shared" si="18"/>
        <v>7687.7646846577973</v>
      </c>
      <c r="G117" s="16">
        <f t="shared" si="19"/>
        <v>5518.1345207984205</v>
      </c>
      <c r="H117" s="16">
        <f t="shared" si="20"/>
        <v>2157.0889490393824</v>
      </c>
      <c r="I117" s="16">
        <f t="shared" si="21"/>
        <v>2658.737541839238</v>
      </c>
      <c r="J117" s="16">
        <f t="shared" si="24"/>
        <v>58605.096853843213</v>
      </c>
      <c r="L117">
        <v>19</v>
      </c>
      <c r="M117">
        <f t="shared" si="25"/>
        <v>3335.9631421190443</v>
      </c>
      <c r="N117">
        <f t="shared" si="26"/>
        <v>10948.480537856864</v>
      </c>
      <c r="O117">
        <f t="shared" si="27"/>
        <v>18172.220274174797</v>
      </c>
      <c r="P117">
        <f t="shared" si="28"/>
        <v>8126.7072033576733</v>
      </c>
      <c r="Q117">
        <f t="shared" si="29"/>
        <v>7687.7646846577973</v>
      </c>
      <c r="R117">
        <f t="shared" si="30"/>
        <v>5518.1345207984205</v>
      </c>
      <c r="S117">
        <f t="shared" si="31"/>
        <v>2157.0889490393824</v>
      </c>
      <c r="T117">
        <f t="shared" si="32"/>
        <v>2658.737541839238</v>
      </c>
      <c r="V117">
        <f t="shared" si="38"/>
        <v>32.250823031118863</v>
      </c>
      <c r="W117">
        <f t="shared" si="39"/>
        <v>72.827724724440316</v>
      </c>
      <c r="X117">
        <f t="shared" si="40"/>
        <v>152.68996521200128</v>
      </c>
      <c r="Y117">
        <f t="shared" si="41"/>
        <v>224.30244872506515</v>
      </c>
      <c r="Z117">
        <f t="shared" si="42"/>
        <v>409.58249231033165</v>
      </c>
      <c r="AA117">
        <f t="shared" si="43"/>
        <v>422.46223946381201</v>
      </c>
      <c r="AB117">
        <f t="shared" si="44"/>
        <v>291.81464415590898</v>
      </c>
      <c r="AC117">
        <f t="shared" si="45"/>
        <v>453.09212011552529</v>
      </c>
      <c r="AE117">
        <f t="shared" si="46"/>
        <v>17.948356275174625</v>
      </c>
      <c r="AF117">
        <f t="shared" si="47"/>
        <v>40.53037495518609</v>
      </c>
      <c r="AG117">
        <f t="shared" si="48"/>
        <v>84.975626594852287</v>
      </c>
      <c r="AH117">
        <f t="shared" si="49"/>
        <v>124.82969067880838</v>
      </c>
      <c r="AI117">
        <f t="shared" si="50"/>
        <v>227.94247728085864</v>
      </c>
      <c r="AJ117">
        <f t="shared" si="51"/>
        <v>224.13867375450741</v>
      </c>
      <c r="AK117">
        <f t="shared" si="52"/>
        <v>147.79149864228657</v>
      </c>
      <c r="AL117">
        <f t="shared" si="53"/>
        <v>202.0603411866224</v>
      </c>
      <c r="AW117">
        <f t="shared" ref="AW117:BD117" si="87">IF(AW116+AN240/B$74-AW116/B$75&lt;0,0,AW116+AN240/B$74-AW116/B$75)</f>
        <v>0.38396312486592221</v>
      </c>
      <c r="AX117">
        <f t="shared" si="87"/>
        <v>0.86705262483036738</v>
      </c>
      <c r="AY117">
        <f t="shared" si="87"/>
        <v>1.2119032563789016</v>
      </c>
      <c r="AZ117">
        <f t="shared" si="87"/>
        <v>3.2045273031743671</v>
      </c>
      <c r="BA117">
        <f t="shared" si="87"/>
        <v>7.3144446648432506</v>
      </c>
      <c r="BB117">
        <f t="shared" si="87"/>
        <v>11.032592527462526</v>
      </c>
      <c r="BC117">
        <f t="shared" si="87"/>
        <v>8.4786111372747648</v>
      </c>
      <c r="BD117">
        <f t="shared" si="87"/>
        <v>9.106191387697482</v>
      </c>
      <c r="BF117">
        <f t="shared" si="55"/>
        <v>0.26539354391816528</v>
      </c>
      <c r="BG117">
        <f t="shared" si="72"/>
        <v>0.59930278186904462</v>
      </c>
      <c r="BH117">
        <f t="shared" si="73"/>
        <v>0.83766195050285952</v>
      </c>
      <c r="BI117">
        <f t="shared" si="74"/>
        <v>2.2149545164498345</v>
      </c>
      <c r="BJ117">
        <f t="shared" si="75"/>
        <v>5.0557104723895687</v>
      </c>
      <c r="BK117">
        <f t="shared" si="76"/>
        <v>7.6870651388164477</v>
      </c>
      <c r="BL117">
        <f t="shared" si="77"/>
        <v>5.485089322117652</v>
      </c>
      <c r="BM117">
        <f t="shared" si="78"/>
        <v>5.841647863182156</v>
      </c>
      <c r="BO117">
        <f t="shared" si="56"/>
        <v>0.18277034657524222</v>
      </c>
      <c r="BP117">
        <f t="shared" si="79"/>
        <v>0.41272585432405029</v>
      </c>
      <c r="BQ117">
        <f t="shared" si="80"/>
        <v>0.57687825689350536</v>
      </c>
      <c r="BR117">
        <f t="shared" si="81"/>
        <v>1.525387538231767</v>
      </c>
      <c r="BS117">
        <f t="shared" si="82"/>
        <v>3.4817499385277113</v>
      </c>
      <c r="BT117">
        <f t="shared" si="83"/>
        <v>5.3854418031296216</v>
      </c>
      <c r="BU117">
        <f t="shared" si="84"/>
        <v>3.5111267916682554</v>
      </c>
      <c r="BV117">
        <f t="shared" si="85"/>
        <v>3.6918381504701823</v>
      </c>
    </row>
    <row r="118" spans="1:74" hidden="1" x14ac:dyDescent="0.4">
      <c r="A118" s="9">
        <v>20</v>
      </c>
      <c r="B118" s="16">
        <f t="shared" si="23"/>
        <v>4221.8950731287514</v>
      </c>
      <c r="C118" s="16">
        <f t="shared" si="15"/>
        <v>13856.069168576692</v>
      </c>
      <c r="D118" s="16">
        <f t="shared" si="16"/>
        <v>22998.217898359257</v>
      </c>
      <c r="E118" s="16">
        <f t="shared" si="17"/>
        <v>10284.917321005381</v>
      </c>
      <c r="F118" s="16">
        <f t="shared" si="18"/>
        <v>9729.4048113831759</v>
      </c>
      <c r="G118" s="16">
        <f t="shared" si="19"/>
        <v>6983.5858352505684</v>
      </c>
      <c r="H118" s="16">
        <f t="shared" si="20"/>
        <v>2729.947190143404</v>
      </c>
      <c r="I118" s="16">
        <f t="shared" si="21"/>
        <v>3364.8186297116363</v>
      </c>
      <c r="J118" s="16">
        <f t="shared" si="24"/>
        <v>74168.855927558863</v>
      </c>
      <c r="L118">
        <v>20</v>
      </c>
      <c r="M118">
        <f t="shared" si="25"/>
        <v>4221.8950731287514</v>
      </c>
      <c r="N118">
        <f t="shared" si="26"/>
        <v>13856.069168576692</v>
      </c>
      <c r="O118">
        <f t="shared" si="27"/>
        <v>22998.217898359257</v>
      </c>
      <c r="P118">
        <f t="shared" si="28"/>
        <v>10284.917321005381</v>
      </c>
      <c r="Q118">
        <f t="shared" si="29"/>
        <v>9729.4048113831759</v>
      </c>
      <c r="R118">
        <f t="shared" si="30"/>
        <v>6983.5858352505684</v>
      </c>
      <c r="S118">
        <f t="shared" si="31"/>
        <v>2729.947190143404</v>
      </c>
      <c r="T118">
        <f t="shared" si="32"/>
        <v>3364.8186297116363</v>
      </c>
      <c r="V118">
        <f t="shared" si="38"/>
        <v>40.815775280281841</v>
      </c>
      <c r="W118">
        <f t="shared" si="39"/>
        <v>92.16881205353404</v>
      </c>
      <c r="X118">
        <f t="shared" si="40"/>
        <v>193.24031828997593</v>
      </c>
      <c r="Y118">
        <f t="shared" si="41"/>
        <v>283.87115371119216</v>
      </c>
      <c r="Z118">
        <f t="shared" si="42"/>
        <v>518.35659972911674</v>
      </c>
      <c r="AA118">
        <f t="shared" si="43"/>
        <v>534.65236040466198</v>
      </c>
      <c r="AB118">
        <f t="shared" si="44"/>
        <v>369.3160931427567</v>
      </c>
      <c r="AC118">
        <f t="shared" si="45"/>
        <v>573.44516923127571</v>
      </c>
      <c r="AE118">
        <f t="shared" si="46"/>
        <v>22.715845193822705</v>
      </c>
      <c r="AF118">
        <f t="shared" si="47"/>
        <v>51.296158211604173</v>
      </c>
      <c r="AG118">
        <f t="shared" si="48"/>
        <v>107.54707280056861</v>
      </c>
      <c r="AH118">
        <f t="shared" si="49"/>
        <v>157.98727669422729</v>
      </c>
      <c r="AI118">
        <f t="shared" si="50"/>
        <v>288.48914895734964</v>
      </c>
      <c r="AJ118">
        <f t="shared" si="51"/>
        <v>283.63574346729877</v>
      </c>
      <c r="AK118">
        <f t="shared" si="52"/>
        <v>187.07053832781995</v>
      </c>
      <c r="AL118">
        <f t="shared" si="53"/>
        <v>255.85286524281588</v>
      </c>
      <c r="AW118">
        <f t="shared" ref="AW118:BD118" si="88">IF(AW117+AN241/B$74-AW117/B$75&lt;0,0,AW117+AN241/B$74-AW117/B$75)</f>
        <v>0.48633465932529707</v>
      </c>
      <c r="AX118">
        <f t="shared" si="88"/>
        <v>1.0982245835748654</v>
      </c>
      <c r="AY118">
        <f t="shared" si="88"/>
        <v>1.5350186493353062</v>
      </c>
      <c r="AZ118">
        <f t="shared" si="88"/>
        <v>4.0589124146547375</v>
      </c>
      <c r="BA118">
        <f t="shared" si="88"/>
        <v>9.2646083018322596</v>
      </c>
      <c r="BB118">
        <f t="shared" si="88"/>
        <v>13.93983684682879</v>
      </c>
      <c r="BC118">
        <f t="shared" si="88"/>
        <v>10.757697617362298</v>
      </c>
      <c r="BD118">
        <f t="shared" si="88"/>
        <v>11.590012407184465</v>
      </c>
      <c r="BF118">
        <f t="shared" si="55"/>
        <v>0.33653529248681946</v>
      </c>
      <c r="BG118">
        <f t="shared" si="72"/>
        <v>0.75995268764583812</v>
      </c>
      <c r="BH118">
        <f t="shared" si="73"/>
        <v>1.0622067340284849</v>
      </c>
      <c r="BI118">
        <f t="shared" si="74"/>
        <v>2.8086981884845539</v>
      </c>
      <c r="BJ118">
        <f t="shared" si="75"/>
        <v>6.4109509878617779</v>
      </c>
      <c r="BK118">
        <f t="shared" si="76"/>
        <v>9.6943815720040938</v>
      </c>
      <c r="BL118">
        <f t="shared" si="77"/>
        <v>6.9818502296962084</v>
      </c>
      <c r="BM118">
        <f t="shared" si="78"/>
        <v>7.4739196254398177</v>
      </c>
      <c r="BO118">
        <f t="shared" si="56"/>
        <v>0.23234426498099608</v>
      </c>
      <c r="BP118">
        <f t="shared" si="79"/>
        <v>0.52467201085104687</v>
      </c>
      <c r="BQ118">
        <f t="shared" si="80"/>
        <v>0.73334847305911777</v>
      </c>
      <c r="BR118">
        <f t="shared" si="81"/>
        <v>1.9391277251626078</v>
      </c>
      <c r="BS118">
        <f t="shared" si="82"/>
        <v>4.4261262588448256</v>
      </c>
      <c r="BT118">
        <f t="shared" si="83"/>
        <v>6.7664158045417171</v>
      </c>
      <c r="BU118">
        <f t="shared" si="84"/>
        <v>4.4981080568929537</v>
      </c>
      <c r="BV118">
        <f t="shared" si="85"/>
        <v>4.7667430068261689</v>
      </c>
    </row>
    <row r="119" spans="1:74" hidden="1" x14ac:dyDescent="0.4">
      <c r="A119" s="9">
        <v>21</v>
      </c>
      <c r="B119" s="16">
        <f t="shared" si="23"/>
        <v>5343.1039999999975</v>
      </c>
      <c r="C119" s="16">
        <f t="shared" si="15"/>
        <v>17535.82628571428</v>
      </c>
      <c r="D119" s="16">
        <f t="shared" si="16"/>
        <v>29105.855999999992</v>
      </c>
      <c r="E119" s="16">
        <f t="shared" si="17"/>
        <v>13016.283428571425</v>
      </c>
      <c r="F119" s="16">
        <f t="shared" si="18"/>
        <v>12313.243428571424</v>
      </c>
      <c r="G119" s="16">
        <f t="shared" si="19"/>
        <v>8838.2171428571419</v>
      </c>
      <c r="H119" s="16">
        <f t="shared" si="20"/>
        <v>3454.9394285714279</v>
      </c>
      <c r="I119" s="16">
        <f t="shared" si="21"/>
        <v>4258.4137142857116</v>
      </c>
      <c r="J119" s="16">
        <f t="shared" si="24"/>
        <v>93865.883428571397</v>
      </c>
      <c r="L119">
        <v>21</v>
      </c>
      <c r="M119">
        <f t="shared" si="25"/>
        <v>5343.1039999999975</v>
      </c>
      <c r="N119">
        <f t="shared" si="26"/>
        <v>17535.82628571428</v>
      </c>
      <c r="O119">
        <f t="shared" si="27"/>
        <v>29105.855999999992</v>
      </c>
      <c r="P119">
        <f t="shared" si="28"/>
        <v>13016.283428571425</v>
      </c>
      <c r="Q119">
        <f t="shared" si="29"/>
        <v>12313.243428571424</v>
      </c>
      <c r="R119">
        <f t="shared" si="30"/>
        <v>8838.2171428571419</v>
      </c>
      <c r="S119">
        <f t="shared" si="31"/>
        <v>3454.9394285714279</v>
      </c>
      <c r="T119">
        <f t="shared" si="32"/>
        <v>4258.4137142857116</v>
      </c>
      <c r="V119">
        <f t="shared" si="38"/>
        <v>51.655289326936696</v>
      </c>
      <c r="W119">
        <f t="shared" si="39"/>
        <v>116.64623839315874</v>
      </c>
      <c r="X119">
        <f t="shared" si="40"/>
        <v>244.55947442753359</v>
      </c>
      <c r="Y119">
        <f t="shared" si="41"/>
        <v>359.25929314901146</v>
      </c>
      <c r="Z119">
        <f t="shared" si="42"/>
        <v>656.01743320235539</v>
      </c>
      <c r="AA119">
        <f t="shared" si="43"/>
        <v>676.6377788402242</v>
      </c>
      <c r="AB119">
        <f t="shared" si="44"/>
        <v>467.39845661411346</v>
      </c>
      <c r="AC119">
        <f t="shared" si="45"/>
        <v>725.75495314301861</v>
      </c>
      <c r="AE119">
        <f t="shared" si="46"/>
        <v>28.749155222642415</v>
      </c>
      <c r="AF119">
        <f t="shared" si="47"/>
        <v>64.920376158914124</v>
      </c>
      <c r="AG119">
        <f t="shared" si="48"/>
        <v>136.11148796370441</v>
      </c>
      <c r="AH119">
        <f t="shared" si="49"/>
        <v>199.94856903321559</v>
      </c>
      <c r="AI119">
        <f t="shared" si="50"/>
        <v>365.11163254793865</v>
      </c>
      <c r="AJ119">
        <f t="shared" si="51"/>
        <v>358.94072854850771</v>
      </c>
      <c r="AK119">
        <f t="shared" si="52"/>
        <v>236.77387145916634</v>
      </c>
      <c r="AL119">
        <f t="shared" si="53"/>
        <v>323.90835895462868</v>
      </c>
      <c r="AW119">
        <f t="shared" ref="AW119:BD119" si="89">IF(AW118+AN242/B$74-AW118/B$75&lt;0,0,AW118+AN242/B$74-AW118/B$75)</f>
        <v>0.61579298415134454</v>
      </c>
      <c r="AX119">
        <f t="shared" si="89"/>
        <v>1.3905630220271596</v>
      </c>
      <c r="AY119">
        <f t="shared" si="89"/>
        <v>1.9436281101444139</v>
      </c>
      <c r="AZ119">
        <f t="shared" si="89"/>
        <v>5.1393618371693339</v>
      </c>
      <c r="BA119">
        <f t="shared" si="89"/>
        <v>11.730771566010521</v>
      </c>
      <c r="BB119">
        <f t="shared" si="89"/>
        <v>17.624022793930337</v>
      </c>
      <c r="BC119">
        <f t="shared" si="89"/>
        <v>13.637179522545431</v>
      </c>
      <c r="BD119">
        <f t="shared" si="89"/>
        <v>14.726048549355269</v>
      </c>
      <c r="BF119">
        <f t="shared" si="55"/>
        <v>0.42641491258990605</v>
      </c>
      <c r="BG119">
        <f t="shared" si="72"/>
        <v>0.96291582520325436</v>
      </c>
      <c r="BH119">
        <f t="shared" si="73"/>
        <v>1.3458938832125775</v>
      </c>
      <c r="BI119">
        <f t="shared" si="74"/>
        <v>3.5588267241866647</v>
      </c>
      <c r="BJ119">
        <f t="shared" si="75"/>
        <v>8.1231453762440662</v>
      </c>
      <c r="BK119">
        <f t="shared" si="76"/>
        <v>12.241654736898912</v>
      </c>
      <c r="BL119">
        <f t="shared" si="77"/>
        <v>8.8697739235292552</v>
      </c>
      <c r="BM119">
        <f t="shared" si="78"/>
        <v>9.5319660163121398</v>
      </c>
      <c r="BO119">
        <f t="shared" si="56"/>
        <v>0.29485888148449013</v>
      </c>
      <c r="BP119">
        <f t="shared" si="79"/>
        <v>0.66584041692792162</v>
      </c>
      <c r="BQ119">
        <f t="shared" si="80"/>
        <v>0.93066342964073789</v>
      </c>
      <c r="BR119">
        <f t="shared" si="81"/>
        <v>2.4608700031557751</v>
      </c>
      <c r="BS119">
        <f t="shared" si="82"/>
        <v>5.617021096254998</v>
      </c>
      <c r="BT119">
        <f t="shared" si="83"/>
        <v>8.5231952650191438</v>
      </c>
      <c r="BU119">
        <f t="shared" si="84"/>
        <v>5.7399791432945815</v>
      </c>
      <c r="BV119">
        <f t="shared" si="85"/>
        <v>6.1203313161329937</v>
      </c>
    </row>
    <row r="120" spans="1:74" hidden="1" x14ac:dyDescent="0.4">
      <c r="A120" s="9">
        <v>22</v>
      </c>
      <c r="B120" s="16">
        <f t="shared" si="23"/>
        <v>6762.0724485838846</v>
      </c>
      <c r="C120" s="16">
        <f t="shared" si="15"/>
        <v>22192.816720352377</v>
      </c>
      <c r="D120" s="16">
        <f t="shared" si="16"/>
        <v>36835.499917285902</v>
      </c>
      <c r="E120" s="16">
        <f t="shared" si="17"/>
        <v>16473.018596550217</v>
      </c>
      <c r="F120" s="16">
        <f t="shared" si="18"/>
        <v>15583.272221736548</v>
      </c>
      <c r="G120" s="16">
        <f t="shared" si="19"/>
        <v>11185.382997657556</v>
      </c>
      <c r="H120" s="16">
        <f t="shared" si="20"/>
        <v>4372.4678990843177</v>
      </c>
      <c r="I120" s="16">
        <f t="shared" si="21"/>
        <v>5389.3208988713659</v>
      </c>
      <c r="J120" s="16">
        <f t="shared" si="24"/>
        <v>118793.85170012216</v>
      </c>
      <c r="L120">
        <v>22</v>
      </c>
      <c r="M120">
        <f t="shared" si="25"/>
        <v>6762.0724485838846</v>
      </c>
      <c r="N120">
        <f t="shared" si="26"/>
        <v>22192.816720352377</v>
      </c>
      <c r="O120">
        <f t="shared" si="27"/>
        <v>36835.499917285902</v>
      </c>
      <c r="P120">
        <f t="shared" si="28"/>
        <v>16473.018596550217</v>
      </c>
      <c r="Q120">
        <f t="shared" si="29"/>
        <v>15583.272221736548</v>
      </c>
      <c r="R120">
        <f t="shared" si="30"/>
        <v>11185.382997657556</v>
      </c>
      <c r="S120">
        <f t="shared" si="31"/>
        <v>4372.4678990843177</v>
      </c>
      <c r="T120">
        <f t="shared" si="32"/>
        <v>5389.3208988713659</v>
      </c>
      <c r="V120">
        <f t="shared" si="38"/>
        <v>65.373431711291119</v>
      </c>
      <c r="W120">
        <f t="shared" si="39"/>
        <v>147.62408650371538</v>
      </c>
      <c r="X120">
        <f t="shared" si="40"/>
        <v>309.50735750695924</v>
      </c>
      <c r="Y120">
        <f t="shared" si="41"/>
        <v>454.66811188832821</v>
      </c>
      <c r="Z120">
        <f t="shared" si="42"/>
        <v>830.23658234563095</v>
      </c>
      <c r="AA120">
        <f t="shared" si="43"/>
        <v>856.33094559514564</v>
      </c>
      <c r="AB120">
        <f t="shared" si="44"/>
        <v>591.52772288347683</v>
      </c>
      <c r="AC120">
        <f t="shared" si="45"/>
        <v>918.50938774525468</v>
      </c>
      <c r="AE120">
        <f t="shared" si="46"/>
        <v>36.38453325740717</v>
      </c>
      <c r="AF120">
        <f t="shared" si="47"/>
        <v>82.162330236995672</v>
      </c>
      <c r="AG120">
        <f t="shared" si="48"/>
        <v>172.26081678498079</v>
      </c>
      <c r="AH120">
        <f t="shared" si="49"/>
        <v>253.05214373848085</v>
      </c>
      <c r="AI120">
        <f t="shared" si="50"/>
        <v>462.08023276607753</v>
      </c>
      <c r="AJ120">
        <f t="shared" si="51"/>
        <v>454.24984363602266</v>
      </c>
      <c r="AK120">
        <f t="shared" si="52"/>
        <v>299.67148559233374</v>
      </c>
      <c r="AL120">
        <f t="shared" si="53"/>
        <v>410.01834342356938</v>
      </c>
      <c r="AW120">
        <f t="shared" ref="AW120:BD120" si="90">IF(AW119+AN243/B$74-AW119/B$75&lt;0,0,AW119+AN243/B$74-AW119/B$75)</f>
        <v>0.77955488720605171</v>
      </c>
      <c r="AX120">
        <f t="shared" si="90"/>
        <v>1.7603646480046078</v>
      </c>
      <c r="AY120">
        <f t="shared" si="90"/>
        <v>2.4605099947058764</v>
      </c>
      <c r="AZ120">
        <f t="shared" si="90"/>
        <v>6.5061063383290563</v>
      </c>
      <c r="BA120">
        <f t="shared" si="90"/>
        <v>14.850413272545115</v>
      </c>
      <c r="BB120">
        <f t="shared" si="90"/>
        <v>22.290528599426484</v>
      </c>
      <c r="BC120">
        <f t="shared" si="90"/>
        <v>17.277236481968401</v>
      </c>
      <c r="BD120">
        <f t="shared" si="90"/>
        <v>18.687998644824575</v>
      </c>
      <c r="BF120">
        <f t="shared" si="55"/>
        <v>0.54004175552676914</v>
      </c>
      <c r="BG120">
        <f t="shared" si="72"/>
        <v>1.2195041432975975</v>
      </c>
      <c r="BH120">
        <f t="shared" si="73"/>
        <v>1.7045344193716794</v>
      </c>
      <c r="BI120">
        <f t="shared" si="74"/>
        <v>4.5071477919762657</v>
      </c>
      <c r="BJ120">
        <f t="shared" si="75"/>
        <v>10.28772109010394</v>
      </c>
      <c r="BK120">
        <f t="shared" si="76"/>
        <v>15.471075571117765</v>
      </c>
      <c r="BL120">
        <f t="shared" si="77"/>
        <v>11.253476723037343</v>
      </c>
      <c r="BM120">
        <f t="shared" si="78"/>
        <v>12.129007282833705</v>
      </c>
      <c r="BO120">
        <f t="shared" si="56"/>
        <v>0.37379250014773968</v>
      </c>
      <c r="BP120">
        <f t="shared" si="79"/>
        <v>0.8440856618931214</v>
      </c>
      <c r="BQ120">
        <f t="shared" si="80"/>
        <v>1.1798017017838416</v>
      </c>
      <c r="BR120">
        <f t="shared" si="81"/>
        <v>3.1196440357743089</v>
      </c>
      <c r="BS120">
        <f t="shared" si="82"/>
        <v>7.1206956642484389</v>
      </c>
      <c r="BT120">
        <f t="shared" si="83"/>
        <v>10.754270948147006</v>
      </c>
      <c r="BU120">
        <f t="shared" si="84"/>
        <v>7.3048765334119183</v>
      </c>
      <c r="BV120">
        <f t="shared" si="85"/>
        <v>7.8261486662225668</v>
      </c>
    </row>
    <row r="121" spans="1:74" hidden="1" x14ac:dyDescent="0.4">
      <c r="A121" s="9">
        <v>23</v>
      </c>
      <c r="B121" s="16">
        <f t="shared" si="23"/>
        <v>8557.8764328557463</v>
      </c>
      <c r="C121" s="16">
        <f t="shared" si="15"/>
        <v>28086.564383019053</v>
      </c>
      <c r="D121" s="16">
        <f t="shared" si="16"/>
        <v>46617.905831608943</v>
      </c>
      <c r="E121" s="16">
        <f t="shared" si="17"/>
        <v>20847.759129663627</v>
      </c>
      <c r="F121" s="16">
        <f t="shared" si="18"/>
        <v>19721.722756919447</v>
      </c>
      <c r="G121" s="16">
        <f t="shared" si="19"/>
        <v>14155.885828783945</v>
      </c>
      <c r="H121" s="16">
        <f t="shared" si="20"/>
        <v>5533.6644603428158</v>
      </c>
      <c r="I121" s="16">
        <f t="shared" si="21"/>
        <v>6820.5631720504434</v>
      </c>
      <c r="J121" s="16">
        <f t="shared" si="24"/>
        <v>150341.94199524401</v>
      </c>
      <c r="L121">
        <v>23</v>
      </c>
      <c r="M121">
        <f t="shared" si="25"/>
        <v>8557.8764328557463</v>
      </c>
      <c r="N121">
        <f t="shared" si="26"/>
        <v>28086.564383019053</v>
      </c>
      <c r="O121">
        <f t="shared" si="27"/>
        <v>46617.905831608943</v>
      </c>
      <c r="P121">
        <f t="shared" si="28"/>
        <v>20847.759129663627</v>
      </c>
      <c r="Q121">
        <f t="shared" si="29"/>
        <v>19721.722756919447</v>
      </c>
      <c r="R121">
        <f t="shared" si="30"/>
        <v>14155.885828783945</v>
      </c>
      <c r="S121">
        <f t="shared" si="31"/>
        <v>5533.6644603428158</v>
      </c>
      <c r="T121">
        <f t="shared" si="32"/>
        <v>6820.5631720504434</v>
      </c>
      <c r="V121">
        <f t="shared" si="38"/>
        <v>82.734687284828098</v>
      </c>
      <c r="W121">
        <f t="shared" si="39"/>
        <v>186.82869038499319</v>
      </c>
      <c r="X121">
        <f t="shared" si="40"/>
        <v>391.70338416346283</v>
      </c>
      <c r="Y121">
        <f t="shared" si="41"/>
        <v>575.41455405907652</v>
      </c>
      <c r="Z121">
        <f t="shared" si="42"/>
        <v>1050.7229346035137</v>
      </c>
      <c r="AA121">
        <f t="shared" si="43"/>
        <v>1083.7457079658998</v>
      </c>
      <c r="AB121">
        <f t="shared" si="44"/>
        <v>748.62139757360842</v>
      </c>
      <c r="AC121">
        <f t="shared" si="45"/>
        <v>1162.4502758513265</v>
      </c>
      <c r="AE121">
        <f t="shared" si="46"/>
        <v>46.047499408701825</v>
      </c>
      <c r="AF121">
        <f t="shared" si="47"/>
        <v>103.98291565923557</v>
      </c>
      <c r="AG121">
        <f t="shared" si="48"/>
        <v>218.0096636923069</v>
      </c>
      <c r="AH121">
        <f t="shared" si="49"/>
        <v>320.25746645509662</v>
      </c>
      <c r="AI121">
        <f t="shared" si="50"/>
        <v>584.79901595926196</v>
      </c>
      <c r="AJ121">
        <f t="shared" si="51"/>
        <v>574.87417422375961</v>
      </c>
      <c r="AK121">
        <f t="shared" si="52"/>
        <v>379.26864121719098</v>
      </c>
      <c r="AL121">
        <f t="shared" si="53"/>
        <v>518.98071006393059</v>
      </c>
      <c r="AW121">
        <f t="shared" ref="AW121:BD121" si="91">IF(AW120+AN244/B$74-AW120/B$75&lt;0,0,AW120+AN244/B$74-AW120/B$75)</f>
        <v>0.98674880860879011</v>
      </c>
      <c r="AX121">
        <f t="shared" si="91"/>
        <v>2.2282429982078291</v>
      </c>
      <c r="AY121">
        <f t="shared" si="91"/>
        <v>3.114476409156679</v>
      </c>
      <c r="AZ121">
        <f t="shared" si="91"/>
        <v>8.2353311914153782</v>
      </c>
      <c r="BA121">
        <f t="shared" si="91"/>
        <v>18.797428948910962</v>
      </c>
      <c r="BB121">
        <f t="shared" si="91"/>
        <v>28.199432562232822</v>
      </c>
      <c r="BC121">
        <f t="shared" si="91"/>
        <v>21.880516267625683</v>
      </c>
      <c r="BD121">
        <f t="shared" si="91"/>
        <v>23.695752575233222</v>
      </c>
      <c r="BF121">
        <f t="shared" si="55"/>
        <v>0.68374963453433868</v>
      </c>
      <c r="BG121">
        <f t="shared" si="72"/>
        <v>1.5440204461218037</v>
      </c>
      <c r="BH121">
        <f t="shared" si="73"/>
        <v>2.1581197645721977</v>
      </c>
      <c r="BI121">
        <f t="shared" si="74"/>
        <v>5.7065229197879397</v>
      </c>
      <c r="BJ121">
        <f t="shared" si="75"/>
        <v>13.025336399568642</v>
      </c>
      <c r="BK121">
        <f t="shared" si="76"/>
        <v>19.562747388102995</v>
      </c>
      <c r="BL121">
        <f t="shared" si="77"/>
        <v>14.265356602502873</v>
      </c>
      <c r="BM121">
        <f t="shared" si="78"/>
        <v>15.40850296382914</v>
      </c>
      <c r="BO121">
        <f t="shared" si="56"/>
        <v>0.47354205337515731</v>
      </c>
      <c r="BP121">
        <f t="shared" si="79"/>
        <v>1.0693367507358071</v>
      </c>
      <c r="BQ121">
        <f t="shared" si="80"/>
        <v>1.4946413323365442</v>
      </c>
      <c r="BR121">
        <f t="shared" si="81"/>
        <v>3.9521462894954835</v>
      </c>
      <c r="BS121">
        <f t="shared" si="82"/>
        <v>9.0209109197617394</v>
      </c>
      <c r="BT121">
        <f t="shared" si="83"/>
        <v>13.58435372192946</v>
      </c>
      <c r="BU121">
        <f t="shared" si="84"/>
        <v>9.2791766282246311</v>
      </c>
      <c r="BV121">
        <f t="shared" si="85"/>
        <v>9.9775779745281348</v>
      </c>
    </row>
    <row r="122" spans="1:74" hidden="1" x14ac:dyDescent="0.4">
      <c r="A122" s="9">
        <v>24</v>
      </c>
      <c r="B122" s="16">
        <f t="shared" si="23"/>
        <v>10830.592188547931</v>
      </c>
      <c r="C122" s="16">
        <f t="shared" si="15"/>
        <v>35545.514964670474</v>
      </c>
      <c r="D122" s="16">
        <f t="shared" si="16"/>
        <v>58998.225869195318</v>
      </c>
      <c r="E122" s="16">
        <f t="shared" si="17"/>
        <v>26384.299767590452</v>
      </c>
      <c r="F122" s="16">
        <f t="shared" si="18"/>
        <v>24959.221848044668</v>
      </c>
      <c r="G122" s="16">
        <f t="shared" si="19"/>
        <v>17915.265274289814</v>
      </c>
      <c r="H122" s="16">
        <f t="shared" si="20"/>
        <v>7003.2400617678377</v>
      </c>
      <c r="I122" s="16">
        <f t="shared" si="21"/>
        <v>8631.9005412487259</v>
      </c>
      <c r="J122" s="16">
        <f t="shared" si="24"/>
        <v>190268.26051535521</v>
      </c>
      <c r="L122">
        <v>24</v>
      </c>
      <c r="M122">
        <f t="shared" si="25"/>
        <v>10830.592188547931</v>
      </c>
      <c r="N122">
        <f t="shared" si="26"/>
        <v>35545.514964670474</v>
      </c>
      <c r="O122">
        <f t="shared" si="27"/>
        <v>58998.225869195318</v>
      </c>
      <c r="P122">
        <f t="shared" si="28"/>
        <v>26384.299767590452</v>
      </c>
      <c r="Q122">
        <f t="shared" si="29"/>
        <v>24959.221848044668</v>
      </c>
      <c r="R122">
        <f t="shared" si="30"/>
        <v>17915.265274289814</v>
      </c>
      <c r="S122">
        <f t="shared" si="31"/>
        <v>7003.2400617678377</v>
      </c>
      <c r="T122">
        <f t="shared" si="32"/>
        <v>8631.9005412487259</v>
      </c>
      <c r="V122">
        <f t="shared" si="38"/>
        <v>104.70656273612018</v>
      </c>
      <c r="W122">
        <f t="shared" si="39"/>
        <v>236.44484112639873</v>
      </c>
      <c r="X122">
        <f t="shared" si="40"/>
        <v>495.72816812209476</v>
      </c>
      <c r="Y122">
        <f t="shared" si="41"/>
        <v>728.22756791771792</v>
      </c>
      <c r="Z122">
        <f t="shared" si="42"/>
        <v>1329.7637361169811</v>
      </c>
      <c r="AA122">
        <f t="shared" si="43"/>
        <v>1371.5553517773462</v>
      </c>
      <c r="AB122">
        <f t="shared" si="44"/>
        <v>947.43400648249667</v>
      </c>
      <c r="AC122">
        <f t="shared" si="45"/>
        <v>1471.1719255226824</v>
      </c>
      <c r="AE122">
        <f t="shared" si="46"/>
        <v>58.276562034077251</v>
      </c>
      <c r="AF122">
        <f t="shared" si="47"/>
        <v>131.59817390115478</v>
      </c>
      <c r="AG122">
        <f t="shared" si="48"/>
        <v>275.90757051602554</v>
      </c>
      <c r="AH122">
        <f t="shared" si="49"/>
        <v>405.30982898975657</v>
      </c>
      <c r="AI122">
        <f t="shared" si="50"/>
        <v>740.10698884067926</v>
      </c>
      <c r="AJ122">
        <f t="shared" si="51"/>
        <v>727.53563434640171</v>
      </c>
      <c r="AK122">
        <f t="shared" si="52"/>
        <v>480.00121113257757</v>
      </c>
      <c r="AL122">
        <f t="shared" si="53"/>
        <v>656.86704558980114</v>
      </c>
      <c r="AW122">
        <f t="shared" ref="AW122:BD122" si="92">IF(AW121+AN245/B$74-AW121/B$75&lt;0,0,AW121+AN245/B$74-AW121/B$75)</f>
        <v>1.2489233510100641</v>
      </c>
      <c r="AX122">
        <f t="shared" si="92"/>
        <v>2.8202767390315193</v>
      </c>
      <c r="AY122">
        <f t="shared" si="92"/>
        <v>3.9419782214380072</v>
      </c>
      <c r="AZ122">
        <f t="shared" si="92"/>
        <v>10.423420163801731</v>
      </c>
      <c r="BA122">
        <f t="shared" si="92"/>
        <v>23.791817885594291</v>
      </c>
      <c r="BB122">
        <f t="shared" si="92"/>
        <v>35.680024057881226</v>
      </c>
      <c r="BC122">
        <f t="shared" si="92"/>
        <v>27.703406107782861</v>
      </c>
      <c r="BD122">
        <f t="shared" si="92"/>
        <v>30.027623911250306</v>
      </c>
      <c r="BF122">
        <f t="shared" si="55"/>
        <v>0.86554913897900954</v>
      </c>
      <c r="BG122">
        <f t="shared" si="72"/>
        <v>1.9545539773734191</v>
      </c>
      <c r="BH122">
        <f t="shared" si="73"/>
        <v>2.7319337513228863</v>
      </c>
      <c r="BI122">
        <f t="shared" si="74"/>
        <v>7.2238078827644028</v>
      </c>
      <c r="BJ122">
        <f t="shared" si="75"/>
        <v>16.488591929174035</v>
      </c>
      <c r="BK122">
        <f t="shared" si="76"/>
        <v>24.744758492580893</v>
      </c>
      <c r="BL122">
        <f t="shared" si="77"/>
        <v>18.072936435064278</v>
      </c>
      <c r="BM122">
        <f t="shared" si="78"/>
        <v>19.552127769531182</v>
      </c>
      <c r="BO122">
        <f t="shared" si="56"/>
        <v>0.59966660207066602</v>
      </c>
      <c r="BP122">
        <f t="shared" si="79"/>
        <v>1.354146967967405</v>
      </c>
      <c r="BQ122">
        <f t="shared" si="80"/>
        <v>1.8927283916779361</v>
      </c>
      <c r="BR122">
        <f t="shared" si="81"/>
        <v>5.0047722676709574</v>
      </c>
      <c r="BS122">
        <f t="shared" si="82"/>
        <v>11.42356620764588</v>
      </c>
      <c r="BT122">
        <f t="shared" si="83"/>
        <v>17.171389921633583</v>
      </c>
      <c r="BU122">
        <f t="shared" si="84"/>
        <v>11.772266615363751</v>
      </c>
      <c r="BV122">
        <f t="shared" si="85"/>
        <v>12.693040469178639</v>
      </c>
    </row>
    <row r="123" spans="1:74" hidden="1" x14ac:dyDescent="0.4">
      <c r="A123" s="9">
        <v>25</v>
      </c>
      <c r="B123" s="16">
        <f t="shared" si="23"/>
        <v>13706.873203296778</v>
      </c>
      <c r="C123" s="16">
        <f t="shared" si="15"/>
        <v>44985.339498037938</v>
      </c>
      <c r="D123" s="16">
        <f t="shared" si="16"/>
        <v>74666.388239011416</v>
      </c>
      <c r="E123" s="16">
        <f t="shared" si="17"/>
        <v>33391.179833595168</v>
      </c>
      <c r="F123" s="16">
        <f t="shared" si="18"/>
        <v>31587.643885792953</v>
      </c>
      <c r="G123" s="16">
        <f t="shared" si="19"/>
        <v>22673.023343799188</v>
      </c>
      <c r="H123" s="16">
        <f t="shared" si="20"/>
        <v>8863.0909434851383</v>
      </c>
      <c r="I123" s="16">
        <f t="shared" si="21"/>
        <v>10924.274883830514</v>
      </c>
      <c r="J123" s="16">
        <f t="shared" si="24"/>
        <v>240797.81383084913</v>
      </c>
      <c r="L123">
        <v>25</v>
      </c>
      <c r="M123">
        <f t="shared" si="25"/>
        <v>13706.873203296778</v>
      </c>
      <c r="N123">
        <f t="shared" si="26"/>
        <v>44985.339498037938</v>
      </c>
      <c r="O123">
        <f t="shared" si="27"/>
        <v>74666.388239011416</v>
      </c>
      <c r="P123">
        <f t="shared" si="28"/>
        <v>33391.179833595168</v>
      </c>
      <c r="Q123">
        <f t="shared" si="29"/>
        <v>31587.643885792953</v>
      </c>
      <c r="R123">
        <f t="shared" si="30"/>
        <v>22673.023343799188</v>
      </c>
      <c r="S123">
        <f t="shared" si="31"/>
        <v>8863.0909434851383</v>
      </c>
      <c r="T123">
        <f t="shared" si="32"/>
        <v>10924.274883830514</v>
      </c>
      <c r="V123">
        <f t="shared" si="38"/>
        <v>132.51350392910598</v>
      </c>
      <c r="W123">
        <f t="shared" si="39"/>
        <v>299.23754122826693</v>
      </c>
      <c r="X123">
        <f t="shared" si="40"/>
        <v>627.37878923375899</v>
      </c>
      <c r="Y123">
        <f t="shared" si="41"/>
        <v>921.62309754877106</v>
      </c>
      <c r="Z123">
        <f t="shared" si="42"/>
        <v>1682.9093369706541</v>
      </c>
      <c r="AA123">
        <f t="shared" si="43"/>
        <v>1735.7988504806124</v>
      </c>
      <c r="AB123">
        <f t="shared" si="44"/>
        <v>1199.0449701064549</v>
      </c>
      <c r="AC123">
        <f t="shared" si="45"/>
        <v>1861.8787320510028</v>
      </c>
      <c r="AE123">
        <f t="shared" si="46"/>
        <v>73.753228934758226</v>
      </c>
      <c r="AF123">
        <f t="shared" si="47"/>
        <v>166.54706297623611</v>
      </c>
      <c r="AG123">
        <f t="shared" si="48"/>
        <v>349.18110305138197</v>
      </c>
      <c r="AH123">
        <f t="shared" si="49"/>
        <v>512.94907529907709</v>
      </c>
      <c r="AI123">
        <f t="shared" si="50"/>
        <v>936.65923793278</v>
      </c>
      <c r="AJ123">
        <f t="shared" si="51"/>
        <v>920.74154957568499</v>
      </c>
      <c r="AK123">
        <f t="shared" si="52"/>
        <v>607.48288259164644</v>
      </c>
      <c r="AL123">
        <f t="shared" si="53"/>
        <v>831.36094843256137</v>
      </c>
      <c r="AW123">
        <f t="shared" ref="AW123:BD123" si="93">IF(AW122+AN246/B$74-AW122/B$75&lt;0,0,AW122+AN246/B$74-AW122/B$75)</f>
        <v>1.5806907744339669</v>
      </c>
      <c r="AX123">
        <f t="shared" si="93"/>
        <v>3.5694627849919272</v>
      </c>
      <c r="AY123">
        <f t="shared" si="93"/>
        <v>4.9891361248128847</v>
      </c>
      <c r="AZ123">
        <f t="shared" si="93"/>
        <v>13.192326076412369</v>
      </c>
      <c r="BA123">
        <f t="shared" si="93"/>
        <v>30.11194162424535</v>
      </c>
      <c r="BB123">
        <f t="shared" si="93"/>
        <v>45.149165527614393</v>
      </c>
      <c r="BC123">
        <f t="shared" si="93"/>
        <v>35.070303949882103</v>
      </c>
      <c r="BD123">
        <f t="shared" si="93"/>
        <v>38.03583990078107</v>
      </c>
      <c r="BF123">
        <f t="shared" si="55"/>
        <v>1.0955736661976423</v>
      </c>
      <c r="BG123">
        <f t="shared" si="72"/>
        <v>2.4739876343682794</v>
      </c>
      <c r="BH123">
        <f t="shared" si="73"/>
        <v>3.4579604333919587</v>
      </c>
      <c r="BI123">
        <f t="shared" si="74"/>
        <v>9.1435752513867996</v>
      </c>
      <c r="BJ123">
        <f t="shared" si="75"/>
        <v>20.870527503026189</v>
      </c>
      <c r="BK123">
        <f t="shared" si="76"/>
        <v>31.305917831761093</v>
      </c>
      <c r="BL123">
        <f t="shared" si="77"/>
        <v>22.88817127142357</v>
      </c>
      <c r="BM123">
        <f t="shared" si="78"/>
        <v>24.789875840390742</v>
      </c>
      <c r="BO123">
        <f t="shared" si="56"/>
        <v>0.75919612421567217</v>
      </c>
      <c r="BP123">
        <f t="shared" si="79"/>
        <v>1.7143911736110133</v>
      </c>
      <c r="BQ123">
        <f t="shared" si="80"/>
        <v>2.3962516074649063</v>
      </c>
      <c r="BR123">
        <f t="shared" si="81"/>
        <v>6.3361936367270255</v>
      </c>
      <c r="BS123">
        <f t="shared" si="82"/>
        <v>14.462581640562773</v>
      </c>
      <c r="BT123">
        <f t="shared" si="83"/>
        <v>21.715411064201966</v>
      </c>
      <c r="BU123">
        <f t="shared" si="84"/>
        <v>14.922601525214015</v>
      </c>
      <c r="BV123">
        <f t="shared" si="85"/>
        <v>16.122584119354912</v>
      </c>
    </row>
    <row r="124" spans="1:74" hidden="1" x14ac:dyDescent="0.4">
      <c r="A124" s="9">
        <v>26</v>
      </c>
      <c r="B124" s="16">
        <f t="shared" si="23"/>
        <v>17347.008339019027</v>
      </c>
      <c r="C124" s="16">
        <f t="shared" si="15"/>
        <v>56932.098796855695</v>
      </c>
      <c r="D124" s="16">
        <f t="shared" si="16"/>
        <v>94495.54542570893</v>
      </c>
      <c r="E124" s="16">
        <f t="shared" si="17"/>
        <v>42258.877457459894</v>
      </c>
      <c r="F124" s="16">
        <f t="shared" si="18"/>
        <v>39976.376360220544</v>
      </c>
      <c r="G124" s="16">
        <f t="shared" si="19"/>
        <v>28694.29950815178</v>
      </c>
      <c r="H124" s="16">
        <f t="shared" si="20"/>
        <v>11216.86253500479</v>
      </c>
      <c r="I124" s="16">
        <f t="shared" si="21"/>
        <v>13825.435217564036</v>
      </c>
      <c r="J124" s="16">
        <f t="shared" si="24"/>
        <v>304746.5036399847</v>
      </c>
      <c r="L124">
        <v>26</v>
      </c>
      <c r="M124">
        <f t="shared" si="25"/>
        <v>17347.008339019027</v>
      </c>
      <c r="N124">
        <f t="shared" si="26"/>
        <v>56932.098796855695</v>
      </c>
      <c r="O124">
        <f t="shared" si="27"/>
        <v>94495.54542570893</v>
      </c>
      <c r="P124">
        <f t="shared" si="28"/>
        <v>42258.877457459894</v>
      </c>
      <c r="Q124">
        <f t="shared" si="29"/>
        <v>39976.376360220544</v>
      </c>
      <c r="R124">
        <f t="shared" si="30"/>
        <v>28694.29950815178</v>
      </c>
      <c r="S124">
        <f t="shared" si="31"/>
        <v>11216.86253500479</v>
      </c>
      <c r="T124">
        <f t="shared" si="32"/>
        <v>13825.435217564036</v>
      </c>
      <c r="V124">
        <f t="shared" si="38"/>
        <v>167.70513179982569</v>
      </c>
      <c r="W124">
        <f t="shared" si="39"/>
        <v>378.70609261068427</v>
      </c>
      <c r="X124">
        <f t="shared" si="40"/>
        <v>793.99185303523382</v>
      </c>
      <c r="Y124">
        <f t="shared" si="41"/>
        <v>1166.3786592411705</v>
      </c>
      <c r="Z124">
        <f t="shared" si="42"/>
        <v>2129.8397808182153</v>
      </c>
      <c r="AA124">
        <f t="shared" si="43"/>
        <v>2196.7746783114126</v>
      </c>
      <c r="AB124">
        <f t="shared" si="44"/>
        <v>1517.4760384025492</v>
      </c>
      <c r="AC124">
        <f t="shared" si="45"/>
        <v>2356.3439420341097</v>
      </c>
      <c r="AE124">
        <f t="shared" si="46"/>
        <v>93.339987266207473</v>
      </c>
      <c r="AF124">
        <f t="shared" si="47"/>
        <v>210.77722239357968</v>
      </c>
      <c r="AG124">
        <f t="shared" si="48"/>
        <v>441.91366511217427</v>
      </c>
      <c r="AH124">
        <f t="shared" si="49"/>
        <v>649.17374938230853</v>
      </c>
      <c r="AI124">
        <f t="shared" si="50"/>
        <v>1185.4092709454048</v>
      </c>
      <c r="AJ124">
        <f t="shared" si="51"/>
        <v>1165.2587398471633</v>
      </c>
      <c r="AK124">
        <f t="shared" si="52"/>
        <v>768.81799736841242</v>
      </c>
      <c r="AL124">
        <f t="shared" si="53"/>
        <v>1052.1861877793701</v>
      </c>
      <c r="AW124">
        <f t="shared" ref="AW124:BD124" si="94">IF(AW123+AN247/B$74-AW123/B$75&lt;0,0,AW123+AN247/B$74-AW123/B$75)</f>
        <v>2.0005412883944058</v>
      </c>
      <c r="AX124">
        <f t="shared" si="94"/>
        <v>4.5175551058180368</v>
      </c>
      <c r="AY124">
        <f t="shared" si="94"/>
        <v>6.3143107890171297</v>
      </c>
      <c r="AZ124">
        <f t="shared" si="94"/>
        <v>16.696366824356151</v>
      </c>
      <c r="BA124">
        <f t="shared" si="94"/>
        <v>38.110036110381216</v>
      </c>
      <c r="BB124">
        <f t="shared" si="94"/>
        <v>57.134530568482717</v>
      </c>
      <c r="BC124">
        <f t="shared" si="94"/>
        <v>44.391683932866691</v>
      </c>
      <c r="BD124">
        <f t="shared" si="94"/>
        <v>48.166152368759697</v>
      </c>
      <c r="BF124">
        <f t="shared" si="55"/>
        <v>1.386643931139437</v>
      </c>
      <c r="BG124">
        <f t="shared" si="72"/>
        <v>3.1312727247424679</v>
      </c>
      <c r="BH124">
        <f t="shared" si="73"/>
        <v>4.3766658482445138</v>
      </c>
      <c r="BI124">
        <f t="shared" si="74"/>
        <v>11.572825746402142</v>
      </c>
      <c r="BJ124">
        <f t="shared" si="75"/>
        <v>26.415375975757687</v>
      </c>
      <c r="BK124">
        <f t="shared" si="76"/>
        <v>39.611866449273073</v>
      </c>
      <c r="BL124">
        <f t="shared" si="77"/>
        <v>28.979237610652831</v>
      </c>
      <c r="BM124">
        <f t="shared" si="78"/>
        <v>31.412857870585906</v>
      </c>
      <c r="BO124">
        <f t="shared" si="56"/>
        <v>0.96102264940485427</v>
      </c>
      <c r="BP124">
        <f t="shared" si="79"/>
        <v>2.1701490500653731</v>
      </c>
      <c r="BQ124">
        <f t="shared" si="80"/>
        <v>3.0332769030211382</v>
      </c>
      <c r="BR124">
        <f t="shared" si="81"/>
        <v>8.0206226055228882</v>
      </c>
      <c r="BS124">
        <f t="shared" si="82"/>
        <v>18.307349158040822</v>
      </c>
      <c r="BT124">
        <f t="shared" si="83"/>
        <v>27.469715124737441</v>
      </c>
      <c r="BU124">
        <f t="shared" si="84"/>
        <v>18.905386398318793</v>
      </c>
      <c r="BV124">
        <f t="shared" si="85"/>
        <v>20.456229979872827</v>
      </c>
    </row>
    <row r="125" spans="1:74" hidden="1" x14ac:dyDescent="0.4">
      <c r="A125" s="9">
        <v>27</v>
      </c>
      <c r="B125" s="16">
        <f t="shared" si="23"/>
        <v>21953.854380269502</v>
      </c>
      <c r="C125" s="16">
        <f t="shared" si="15"/>
        <v>72051.559676598801</v>
      </c>
      <c r="D125" s="16">
        <f t="shared" si="16"/>
        <v>119590.73307146812</v>
      </c>
      <c r="E125" s="16">
        <f t="shared" si="17"/>
        <v>53481.570069227972</v>
      </c>
      <c r="F125" s="16">
        <f t="shared" si="18"/>
        <v>50592.905019192505</v>
      </c>
      <c r="G125" s="16">
        <f t="shared" si="19"/>
        <v>36314.646343302949</v>
      </c>
      <c r="H125" s="16">
        <f t="shared" si="20"/>
        <v>14195.725388745701</v>
      </c>
      <c r="I125" s="16">
        <f t="shared" si="21"/>
        <v>17497.056874500508</v>
      </c>
      <c r="J125" s="16">
        <f t="shared" si="24"/>
        <v>385678.05082330608</v>
      </c>
      <c r="L125">
        <v>27</v>
      </c>
      <c r="M125">
        <f t="shared" si="25"/>
        <v>21953.854380269502</v>
      </c>
      <c r="N125">
        <f t="shared" si="26"/>
        <v>72051.559676598801</v>
      </c>
      <c r="O125">
        <f t="shared" si="27"/>
        <v>119590.73307146812</v>
      </c>
      <c r="P125">
        <f t="shared" si="28"/>
        <v>53481.570069227972</v>
      </c>
      <c r="Q125">
        <f t="shared" si="29"/>
        <v>50592.905019192505</v>
      </c>
      <c r="R125">
        <f t="shared" si="30"/>
        <v>36314.646343302949</v>
      </c>
      <c r="S125">
        <f t="shared" si="31"/>
        <v>14195.725388745701</v>
      </c>
      <c r="T125">
        <f t="shared" si="32"/>
        <v>17497.056874500508</v>
      </c>
      <c r="V125">
        <f t="shared" si="38"/>
        <v>212.24259948280394</v>
      </c>
      <c r="W125">
        <f t="shared" si="39"/>
        <v>479.27910537410685</v>
      </c>
      <c r="X125">
        <f t="shared" si="40"/>
        <v>1004.8523443964264</v>
      </c>
      <c r="Y125">
        <f t="shared" si="41"/>
        <v>1476.1339498787536</v>
      </c>
      <c r="Z125">
        <f t="shared" si="42"/>
        <v>2695.4615324610677</v>
      </c>
      <c r="AA125">
        <f t="shared" si="43"/>
        <v>2780.1719972739552</v>
      </c>
      <c r="AB125">
        <f t="shared" si="44"/>
        <v>1920.472694372751</v>
      </c>
      <c r="AC125">
        <f t="shared" si="45"/>
        <v>2982.1230294145739</v>
      </c>
      <c r="AE125">
        <f t="shared" si="46"/>
        <v>118.12836877741354</v>
      </c>
      <c r="AF125">
        <f t="shared" si="47"/>
        <v>266.75351246594784</v>
      </c>
      <c r="AG125">
        <f t="shared" si="48"/>
        <v>559.27306108652749</v>
      </c>
      <c r="AH125">
        <f t="shared" si="49"/>
        <v>821.57538600192925</v>
      </c>
      <c r="AI125">
        <f t="shared" si="50"/>
        <v>1500.2194409030085</v>
      </c>
      <c r="AJ125">
        <f t="shared" si="51"/>
        <v>1474.7135213864381</v>
      </c>
      <c r="AK125">
        <f t="shared" si="52"/>
        <v>972.99746310499518</v>
      </c>
      <c r="AL125">
        <f t="shared" si="53"/>
        <v>1331.6485636911</v>
      </c>
      <c r="AW125">
        <f t="shared" ref="AW125:BD125" si="95">IF(AW124+AN248/B$74-AW124/B$75&lt;0,0,AW124+AN248/B$74-AW124/B$75)</f>
        <v>2.5318734892689552</v>
      </c>
      <c r="AX125">
        <f t="shared" si="95"/>
        <v>5.7173916254995714</v>
      </c>
      <c r="AY125">
        <f t="shared" si="95"/>
        <v>7.9913552309376668</v>
      </c>
      <c r="AZ125">
        <f t="shared" si="95"/>
        <v>21.130825329590959</v>
      </c>
      <c r="BA125">
        <f t="shared" si="95"/>
        <v>48.231841383487534</v>
      </c>
      <c r="BB125">
        <f t="shared" si="95"/>
        <v>72.304014467415385</v>
      </c>
      <c r="BC125">
        <f t="shared" si="95"/>
        <v>56.186961918180444</v>
      </c>
      <c r="BD125">
        <f t="shared" si="95"/>
        <v>60.982662522422203</v>
      </c>
      <c r="BF125">
        <f t="shared" si="55"/>
        <v>1.7549823454924187</v>
      </c>
      <c r="BG125">
        <f t="shared" si="72"/>
        <v>3.9630421533878089</v>
      </c>
      <c r="BH125">
        <f t="shared" si="73"/>
        <v>5.5392528127080825</v>
      </c>
      <c r="BI125">
        <f t="shared" si="74"/>
        <v>14.646950393174546</v>
      </c>
      <c r="BJ125">
        <f t="shared" si="75"/>
        <v>33.432172056531805</v>
      </c>
      <c r="BK125">
        <f t="shared" si="76"/>
        <v>50.125464920798862</v>
      </c>
      <c r="BL125">
        <f t="shared" si="77"/>
        <v>36.685460771759764</v>
      </c>
      <c r="BM125">
        <f t="shared" si="78"/>
        <v>39.789505119672803</v>
      </c>
      <c r="BO125">
        <f t="shared" si="56"/>
        <v>1.2163954184456038</v>
      </c>
      <c r="BP125">
        <f t="shared" si="79"/>
        <v>2.74682325487163</v>
      </c>
      <c r="BQ125">
        <f t="shared" si="80"/>
        <v>3.8393102701551638</v>
      </c>
      <c r="BR125">
        <f t="shared" si="81"/>
        <v>10.151944490050441</v>
      </c>
      <c r="BS125">
        <f t="shared" si="82"/>
        <v>23.172165248670943</v>
      </c>
      <c r="BT125">
        <f t="shared" si="83"/>
        <v>34.755005919458824</v>
      </c>
      <c r="BU125">
        <f t="shared" si="84"/>
        <v>23.942312004485814</v>
      </c>
      <c r="BV125">
        <f t="shared" si="85"/>
        <v>25.934543925229363</v>
      </c>
    </row>
    <row r="126" spans="1:74" hidden="1" x14ac:dyDescent="0.4">
      <c r="A126" s="9">
        <v>28</v>
      </c>
      <c r="B126" s="16">
        <f t="shared" si="23"/>
        <v>27784.140799999979</v>
      </c>
      <c r="C126" s="16">
        <f t="shared" si="15"/>
        <v>91186.296685714246</v>
      </c>
      <c r="D126" s="16">
        <f t="shared" si="16"/>
        <v>151350.45119999995</v>
      </c>
      <c r="E126" s="16">
        <f t="shared" si="17"/>
        <v>67684.673828571395</v>
      </c>
      <c r="F126" s="16">
        <f t="shared" si="18"/>
        <v>64028.86582857139</v>
      </c>
      <c r="G126" s="16">
        <f t="shared" si="19"/>
        <v>45958.729142857126</v>
      </c>
      <c r="H126" s="16">
        <f t="shared" si="20"/>
        <v>17965.685028571424</v>
      </c>
      <c r="I126" s="16">
        <f t="shared" si="21"/>
        <v>22143.751314285702</v>
      </c>
      <c r="J126" s="16">
        <f t="shared" si="24"/>
        <v>488102.59382857115</v>
      </c>
      <c r="L126">
        <v>28</v>
      </c>
      <c r="M126">
        <f t="shared" si="25"/>
        <v>27784.140799999979</v>
      </c>
      <c r="N126">
        <f t="shared" si="26"/>
        <v>91186.296685714246</v>
      </c>
      <c r="O126">
        <f t="shared" si="27"/>
        <v>151350.45119999995</v>
      </c>
      <c r="P126">
        <f t="shared" si="28"/>
        <v>67684.673828571395</v>
      </c>
      <c r="Q126">
        <f t="shared" si="29"/>
        <v>64028.86582857139</v>
      </c>
      <c r="R126">
        <f t="shared" si="30"/>
        <v>45958.729142857126</v>
      </c>
      <c r="S126">
        <f t="shared" si="31"/>
        <v>17965.685028571424</v>
      </c>
      <c r="T126">
        <f t="shared" si="32"/>
        <v>22143.751314285702</v>
      </c>
      <c r="V126">
        <f t="shared" si="38"/>
        <v>268.60788318362967</v>
      </c>
      <c r="W126">
        <f t="shared" si="39"/>
        <v>606.56129477491208</v>
      </c>
      <c r="X126">
        <f t="shared" si="40"/>
        <v>1271.7110598822089</v>
      </c>
      <c r="Y126">
        <f t="shared" si="41"/>
        <v>1868.1509580952288</v>
      </c>
      <c r="Z126">
        <f t="shared" si="42"/>
        <v>3411.2954618986887</v>
      </c>
      <c r="AA126">
        <f t="shared" si="43"/>
        <v>3518.502256187965</v>
      </c>
      <c r="AB126">
        <f t="shared" si="44"/>
        <v>2430.493072597329</v>
      </c>
      <c r="AC126">
        <f t="shared" si="45"/>
        <v>3774.0893023102212</v>
      </c>
      <c r="AE126">
        <f t="shared" si="46"/>
        <v>149.49977901254368</v>
      </c>
      <c r="AF126">
        <f t="shared" si="47"/>
        <v>337.59537676866751</v>
      </c>
      <c r="AG126">
        <f t="shared" si="48"/>
        <v>707.79948885649378</v>
      </c>
      <c r="AH126">
        <f t="shared" si="49"/>
        <v>1039.7615739608707</v>
      </c>
      <c r="AI126">
        <f t="shared" si="50"/>
        <v>1898.6334714223615</v>
      </c>
      <c r="AJ126">
        <f t="shared" si="51"/>
        <v>1866.351064152693</v>
      </c>
      <c r="AK126">
        <f t="shared" si="52"/>
        <v>1231.3997989052923</v>
      </c>
      <c r="AL126">
        <f t="shared" si="53"/>
        <v>1685.3216634889873</v>
      </c>
      <c r="AW126">
        <f t="shared" ref="AW126:BD126" si="96">IF(AW125+AN249/B$74-AW125/B$75&lt;0,0,AW125+AN249/B$74-AW125/B$75)</f>
        <v>3.2042983479395724</v>
      </c>
      <c r="AX126">
        <f t="shared" si="96"/>
        <v>7.2358388433545073</v>
      </c>
      <c r="AY126">
        <f t="shared" si="96"/>
        <v>10.11373059231542</v>
      </c>
      <c r="AZ126">
        <f t="shared" si="96"/>
        <v>26.742832523499498</v>
      </c>
      <c r="BA126">
        <f t="shared" si="96"/>
        <v>61.041442362041792</v>
      </c>
      <c r="BB126">
        <f t="shared" si="96"/>
        <v>91.502957111313691</v>
      </c>
      <c r="BC126">
        <f t="shared" si="96"/>
        <v>71.113434580369329</v>
      </c>
      <c r="BD126">
        <f t="shared" si="96"/>
        <v>77.199243076162361</v>
      </c>
      <c r="BF126">
        <f t="shared" si="55"/>
        <v>2.2211170317583404</v>
      </c>
      <c r="BG126">
        <f t="shared" si="72"/>
        <v>5.0156518366548664</v>
      </c>
      <c r="BH126">
        <f t="shared" si="73"/>
        <v>7.0105142636458329</v>
      </c>
      <c r="BI126">
        <f t="shared" si="74"/>
        <v>18.537275355024391</v>
      </c>
      <c r="BJ126">
        <f t="shared" si="75"/>
        <v>42.311973652705241</v>
      </c>
      <c r="BK126">
        <f t="shared" si="76"/>
        <v>63.432594648768777</v>
      </c>
      <c r="BL126">
        <f t="shared" si="77"/>
        <v>46.436211344970111</v>
      </c>
      <c r="BM126">
        <f t="shared" si="78"/>
        <v>50.386083821047492</v>
      </c>
      <c r="BO126">
        <f t="shared" si="56"/>
        <v>1.5395475746736924</v>
      </c>
      <c r="BP126">
        <f t="shared" si="79"/>
        <v>3.4765545939813371</v>
      </c>
      <c r="BQ126">
        <f t="shared" si="80"/>
        <v>4.8592757956869148</v>
      </c>
      <c r="BR126">
        <f t="shared" si="81"/>
        <v>12.848948031924905</v>
      </c>
      <c r="BS126">
        <f t="shared" si="82"/>
        <v>29.328169333387457</v>
      </c>
      <c r="BT126">
        <f t="shared" si="83"/>
        <v>43.977281320262854</v>
      </c>
      <c r="BU126">
        <f t="shared" si="84"/>
        <v>30.313886388122789</v>
      </c>
      <c r="BV126">
        <f t="shared" si="85"/>
        <v>32.862024522451087</v>
      </c>
    </row>
    <row r="127" spans="1:74" hidden="1" x14ac:dyDescent="0.4">
      <c r="A127" s="9">
        <v>29</v>
      </c>
      <c r="B127" s="16">
        <f t="shared" si="23"/>
        <v>35162.776732636186</v>
      </c>
      <c r="C127" s="16">
        <f t="shared" si="15"/>
        <v>115402.64694583234</v>
      </c>
      <c r="D127" s="16">
        <f t="shared" si="16"/>
        <v>191544.59956988669</v>
      </c>
      <c r="E127" s="16">
        <f t="shared" si="17"/>
        <v>85659.696702061119</v>
      </c>
      <c r="F127" s="16">
        <f t="shared" si="18"/>
        <v>81033.015553030025</v>
      </c>
      <c r="G127" s="16">
        <f t="shared" si="19"/>
        <v>58163.991587819284</v>
      </c>
      <c r="H127" s="16">
        <f t="shared" si="20"/>
        <v>22736.83307523845</v>
      </c>
      <c r="I127" s="16">
        <f t="shared" si="21"/>
        <v>28024.468674131105</v>
      </c>
      <c r="J127" s="16">
        <f t="shared" si="24"/>
        <v>617728.02884063509</v>
      </c>
      <c r="L127">
        <v>29</v>
      </c>
      <c r="M127">
        <f t="shared" si="25"/>
        <v>35162.776732636186</v>
      </c>
      <c r="N127">
        <f t="shared" si="26"/>
        <v>115402.64694583234</v>
      </c>
      <c r="O127">
        <f t="shared" si="27"/>
        <v>191544.59956988669</v>
      </c>
      <c r="P127">
        <f t="shared" si="28"/>
        <v>85659.696702061119</v>
      </c>
      <c r="Q127">
        <f t="shared" si="29"/>
        <v>81033.015553030025</v>
      </c>
      <c r="R127">
        <f t="shared" si="30"/>
        <v>58163.991587819284</v>
      </c>
      <c r="S127">
        <f t="shared" si="31"/>
        <v>22736.83307523845</v>
      </c>
      <c r="T127">
        <f t="shared" si="32"/>
        <v>28024.468674131105</v>
      </c>
      <c r="V127">
        <f t="shared" si="38"/>
        <v>339.94209735441967</v>
      </c>
      <c r="W127">
        <f t="shared" si="39"/>
        <v>767.64581990631098</v>
      </c>
      <c r="X127">
        <f t="shared" si="40"/>
        <v>1609.4394542755442</v>
      </c>
      <c r="Y127">
        <f t="shared" si="41"/>
        <v>2364.2759376328854</v>
      </c>
      <c r="Z127">
        <f t="shared" si="42"/>
        <v>4317.233434361573</v>
      </c>
      <c r="AA127">
        <f t="shared" si="43"/>
        <v>4452.9109814479161</v>
      </c>
      <c r="AB127">
        <f t="shared" si="44"/>
        <v>3075.9595031423992</v>
      </c>
      <c r="AC127">
        <f t="shared" si="45"/>
        <v>4776.3773166775936</v>
      </c>
      <c r="AE127">
        <f t="shared" si="46"/>
        <v>189.20248040290568</v>
      </c>
      <c r="AF127">
        <f t="shared" si="47"/>
        <v>427.25068277074899</v>
      </c>
      <c r="AG127">
        <f t="shared" si="48"/>
        <v>895.77001253173216</v>
      </c>
      <c r="AH127">
        <f t="shared" si="49"/>
        <v>1315.8913686723233</v>
      </c>
      <c r="AI127">
        <f t="shared" si="50"/>
        <v>2402.8541349144707</v>
      </c>
      <c r="AJ127">
        <f t="shared" si="51"/>
        <v>2361.9964217632746</v>
      </c>
      <c r="AK127">
        <f t="shared" si="52"/>
        <v>1558.4252371849386</v>
      </c>
      <c r="AL127">
        <f t="shared" si="53"/>
        <v>2132.91472895068</v>
      </c>
      <c r="AW127">
        <f t="shared" ref="AW127:BD127" si="97">IF(AW126+AN250/B$74-AW126/B$75&lt;0,0,AW126+AN250/B$74-AW126/B$75)</f>
        <v>4.055289404857306</v>
      </c>
      <c r="AX127">
        <f t="shared" si="97"/>
        <v>9.1575182490665661</v>
      </c>
      <c r="AY127">
        <f t="shared" si="97"/>
        <v>12.799714652342164</v>
      </c>
      <c r="AZ127">
        <f t="shared" si="97"/>
        <v>33.845139750534273</v>
      </c>
      <c r="BA127">
        <f t="shared" si="97"/>
        <v>77.252704832298036</v>
      </c>
      <c r="BB127">
        <f t="shared" si="97"/>
        <v>115.80125328484326</v>
      </c>
      <c r="BC127">
        <f t="shared" si="97"/>
        <v>90.002904169647039</v>
      </c>
      <c r="BD127">
        <f t="shared" si="97"/>
        <v>97.719308679321614</v>
      </c>
      <c r="BF127">
        <f t="shared" si="55"/>
        <v>2.8110258214670796</v>
      </c>
      <c r="BG127">
        <f t="shared" si="72"/>
        <v>6.3477640406746509</v>
      </c>
      <c r="BH127">
        <f t="shared" si="73"/>
        <v>8.8724440608475845</v>
      </c>
      <c r="BI127">
        <f t="shared" si="74"/>
        <v>23.460609656109455</v>
      </c>
      <c r="BJ127">
        <f t="shared" si="75"/>
        <v>53.549654878307173</v>
      </c>
      <c r="BK127">
        <f t="shared" si="76"/>
        <v>80.274812126295714</v>
      </c>
      <c r="BL127">
        <f t="shared" si="77"/>
        <v>58.774822962669731</v>
      </c>
      <c r="BM127">
        <f t="shared" si="78"/>
        <v>63.792663448604927</v>
      </c>
      <c r="BO127">
        <f t="shared" si="56"/>
        <v>1.9484892489244812</v>
      </c>
      <c r="BP127">
        <f t="shared" si="79"/>
        <v>4.400012939585455</v>
      </c>
      <c r="BQ127">
        <f t="shared" si="80"/>
        <v>6.1500188764622647</v>
      </c>
      <c r="BR127">
        <f t="shared" si="81"/>
        <v>16.261944425784595</v>
      </c>
      <c r="BS127">
        <f t="shared" si="82"/>
        <v>37.118451924978125</v>
      </c>
      <c r="BT127">
        <f t="shared" si="83"/>
        <v>55.650469317366415</v>
      </c>
      <c r="BU127">
        <f t="shared" si="84"/>
        <v>38.37504886654645</v>
      </c>
      <c r="BV127">
        <f t="shared" si="85"/>
        <v>41.624054171749293</v>
      </c>
    </row>
    <row r="128" spans="1:74" hidden="1" x14ac:dyDescent="0.4">
      <c r="A128" s="9">
        <v>30</v>
      </c>
      <c r="B128" s="16">
        <f t="shared" si="23"/>
        <v>44500.957450849863</v>
      </c>
      <c r="C128" s="16">
        <f t="shared" si="15"/>
        <v>146050.13479169906</v>
      </c>
      <c r="D128" s="16">
        <f t="shared" si="16"/>
        <v>242413.11032436648</v>
      </c>
      <c r="E128" s="16">
        <f t="shared" si="17"/>
        <v>108408.34747425084</v>
      </c>
      <c r="F128" s="16">
        <f t="shared" si="18"/>
        <v>102552.95833598111</v>
      </c>
      <c r="G128" s="16">
        <f t="shared" si="19"/>
        <v>73610.606309676514</v>
      </c>
      <c r="H128" s="16">
        <f t="shared" si="20"/>
        <v>28775.055193782639</v>
      </c>
      <c r="I128" s="16">
        <f t="shared" si="21"/>
        <v>35466.928494662308</v>
      </c>
      <c r="J128" s="16">
        <f t="shared" si="24"/>
        <v>781778.09837526886</v>
      </c>
      <c r="L128">
        <v>30</v>
      </c>
      <c r="M128">
        <f t="shared" si="25"/>
        <v>44500.957450849863</v>
      </c>
      <c r="N128">
        <f t="shared" si="26"/>
        <v>146050.13479169906</v>
      </c>
      <c r="O128">
        <f t="shared" si="27"/>
        <v>242413.11032436648</v>
      </c>
      <c r="P128">
        <f t="shared" si="28"/>
        <v>108408.34747425084</v>
      </c>
      <c r="Q128">
        <f t="shared" si="29"/>
        <v>102552.95833598111</v>
      </c>
      <c r="R128">
        <f t="shared" si="30"/>
        <v>73610.606309676514</v>
      </c>
      <c r="S128">
        <f t="shared" si="31"/>
        <v>28775.055193782639</v>
      </c>
      <c r="T128">
        <f t="shared" si="32"/>
        <v>35466.928494662308</v>
      </c>
      <c r="V128">
        <f t="shared" si="38"/>
        <v>430.22054218491002</v>
      </c>
      <c r="W128">
        <f t="shared" si="39"/>
        <v>971.50957005995872</v>
      </c>
      <c r="X128">
        <f t="shared" si="40"/>
        <v>2036.8583944762438</v>
      </c>
      <c r="Y128">
        <f t="shared" si="41"/>
        <v>2992.1568516495836</v>
      </c>
      <c r="Z128">
        <f t="shared" si="42"/>
        <v>5463.7613973811322</v>
      </c>
      <c r="AA128">
        <f t="shared" si="43"/>
        <v>5635.4707264698891</v>
      </c>
      <c r="AB128">
        <f t="shared" si="44"/>
        <v>3892.8424267633595</v>
      </c>
      <c r="AC128">
        <f t="shared" si="45"/>
        <v>6044.842399028681</v>
      </c>
      <c r="AE128">
        <f t="shared" si="46"/>
        <v>239.44901938674369</v>
      </c>
      <c r="AF128">
        <f t="shared" si="47"/>
        <v>540.71572848260303</v>
      </c>
      <c r="AG128">
        <f t="shared" si="48"/>
        <v>1133.6598264463362</v>
      </c>
      <c r="AH128">
        <f t="shared" si="49"/>
        <v>1665.3528916591774</v>
      </c>
      <c r="AI128">
        <f t="shared" si="50"/>
        <v>3040.980568063505</v>
      </c>
      <c r="AJ128">
        <f t="shared" si="51"/>
        <v>2989.2707896686675</v>
      </c>
      <c r="AK128">
        <f t="shared" si="52"/>
        <v>1972.2982188097005</v>
      </c>
      <c r="AL128">
        <f t="shared" si="53"/>
        <v>2699.370997749304</v>
      </c>
      <c r="AW128">
        <f t="shared" ref="AW128:BD128" si="98">IF(AW127+AN251/B$74-AW127/B$75&lt;0,0,AW127+AN251/B$74-AW127/B$75)</f>
        <v>5.1322711280921691</v>
      </c>
      <c r="AX128">
        <f t="shared" si="98"/>
        <v>11.589522182650551</v>
      </c>
      <c r="AY128">
        <f t="shared" si="98"/>
        <v>16.198993314595629</v>
      </c>
      <c r="AZ128">
        <f t="shared" si="98"/>
        <v>42.833548047114959</v>
      </c>
      <c r="BA128">
        <f t="shared" si="98"/>
        <v>97.769058381612808</v>
      </c>
      <c r="BB128">
        <f t="shared" si="98"/>
        <v>146.5529761618244</v>
      </c>
      <c r="BC128">
        <f t="shared" si="98"/>
        <v>113.90802949176512</v>
      </c>
      <c r="BD128">
        <f t="shared" si="98"/>
        <v>123.68615081550101</v>
      </c>
      <c r="BF128">
        <f t="shared" si="55"/>
        <v>3.5575839715012156</v>
      </c>
      <c r="BG128">
        <f t="shared" si="72"/>
        <v>8.0336165657097993</v>
      </c>
      <c r="BH128">
        <f t="shared" si="73"/>
        <v>11.228806415744334</v>
      </c>
      <c r="BI128">
        <f t="shared" si="74"/>
        <v>29.691327712764348</v>
      </c>
      <c r="BJ128">
        <f t="shared" si="75"/>
        <v>67.771484850701682</v>
      </c>
      <c r="BK128">
        <f t="shared" si="76"/>
        <v>101.59067682142424</v>
      </c>
      <c r="BL128">
        <f t="shared" si="77"/>
        <v>74.388863566158378</v>
      </c>
      <c r="BM128">
        <f t="shared" si="78"/>
        <v>80.755986063963263</v>
      </c>
      <c r="BO128">
        <f t="shared" si="56"/>
        <v>2.4660111924500403</v>
      </c>
      <c r="BP128">
        <f t="shared" si="79"/>
        <v>5.5686636002389722</v>
      </c>
      <c r="BQ128">
        <f t="shared" si="80"/>
        <v>7.7834739870934566</v>
      </c>
      <c r="BR128">
        <f t="shared" si="81"/>
        <v>20.581143563979509</v>
      </c>
      <c r="BS128">
        <f t="shared" si="82"/>
        <v>46.977173696975555</v>
      </c>
      <c r="BT128">
        <f t="shared" si="83"/>
        <v>70.425075002723986</v>
      </c>
      <c r="BU128">
        <f t="shared" si="84"/>
        <v>48.574935914608091</v>
      </c>
      <c r="BV128">
        <f t="shared" si="85"/>
        <v>52.708358810177103</v>
      </c>
    </row>
    <row r="129" spans="1:74" hidden="1" x14ac:dyDescent="0.4">
      <c r="A129" s="9">
        <v>31</v>
      </c>
      <c r="B129" s="16">
        <f t="shared" si="23"/>
        <v>56319.079380449213</v>
      </c>
      <c r="C129" s="16">
        <f t="shared" si="15"/>
        <v>184836.67781628642</v>
      </c>
      <c r="D129" s="16">
        <f t="shared" si="16"/>
        <v>306790.77451981563</v>
      </c>
      <c r="E129" s="16">
        <f t="shared" si="17"/>
        <v>137198.35879147032</v>
      </c>
      <c r="F129" s="16">
        <f t="shared" si="18"/>
        <v>129787.95360983226</v>
      </c>
      <c r="G129" s="16">
        <f t="shared" si="19"/>
        <v>93159.37942630703</v>
      </c>
      <c r="H129" s="16">
        <f t="shared" si="20"/>
        <v>36416.848321192752</v>
      </c>
      <c r="I129" s="16">
        <f t="shared" si="21"/>
        <v>44885.882814493372</v>
      </c>
      <c r="J129" s="16">
        <f t="shared" si="24"/>
        <v>989394.954679847</v>
      </c>
      <c r="L129">
        <v>31</v>
      </c>
      <c r="M129">
        <f t="shared" ref="M129:M158" si="99">M128*$C$45</f>
        <v>56319.079380449213</v>
      </c>
      <c r="N129">
        <f t="shared" ref="N129:N158" si="100">N128*$C$45</f>
        <v>184836.67781628642</v>
      </c>
      <c r="O129">
        <f t="shared" ref="O129:O158" si="101">O128*$C$45</f>
        <v>306790.77451981563</v>
      </c>
      <c r="P129">
        <f t="shared" ref="P129:P158" si="102">P128*$C$45</f>
        <v>137198.35879147032</v>
      </c>
      <c r="Q129">
        <f t="shared" ref="Q129:Q158" si="103">Q128*$C$45</f>
        <v>129787.95360983226</v>
      </c>
      <c r="R129">
        <f t="shared" ref="R129:R158" si="104">R128*$C$45</f>
        <v>93159.37942630703</v>
      </c>
      <c r="S129">
        <f t="shared" ref="S129:S158" si="105">S128*$C$45</f>
        <v>36416.848321192752</v>
      </c>
      <c r="T129">
        <f t="shared" ref="T129:T158" si="106">T128*$C$45</f>
        <v>44885.882814493372</v>
      </c>
      <c r="V129">
        <f t="shared" si="38"/>
        <v>544.47423843036074</v>
      </c>
      <c r="W129">
        <f t="shared" si="39"/>
        <v>1229.5134272292694</v>
      </c>
      <c r="X129">
        <f t="shared" si="40"/>
        <v>2577.7870054523837</v>
      </c>
      <c r="Y129">
        <f t="shared" si="41"/>
        <v>3786.7841335337225</v>
      </c>
      <c r="Z129">
        <f t="shared" si="42"/>
        <v>6914.7728527702093</v>
      </c>
      <c r="AA129">
        <f t="shared" si="43"/>
        <v>7132.0829607752476</v>
      </c>
      <c r="AB129">
        <f t="shared" si="44"/>
        <v>4926.6649496221435</v>
      </c>
      <c r="AC129">
        <f t="shared" si="45"/>
        <v>7650.1733420479213</v>
      </c>
      <c r="AE129">
        <f t="shared" si="46"/>
        <v>303.0395269861325</v>
      </c>
      <c r="AF129">
        <f t="shared" si="47"/>
        <v>684.31367567505492</v>
      </c>
      <c r="AG129">
        <f t="shared" si="48"/>
        <v>1434.7260157896385</v>
      </c>
      <c r="AH129">
        <f t="shared" si="49"/>
        <v>2107.6208783226466</v>
      </c>
      <c r="AI129">
        <f t="shared" si="50"/>
        <v>3848.5741778360475</v>
      </c>
      <c r="AJ129">
        <f t="shared" si="51"/>
        <v>3783.1307707090341</v>
      </c>
      <c r="AK129">
        <f t="shared" si="52"/>
        <v>2496.0830027970619</v>
      </c>
      <c r="AL129">
        <f t="shared" si="53"/>
        <v>3416.2577265948848</v>
      </c>
      <c r="AW129">
        <f t="shared" ref="AW129:BD129" si="107">IF(AW128+AN252/B$74-AW128/B$75&lt;0,0,AW128+AN252/B$74-AW128/B$75)</f>
        <v>6.495261810924208</v>
      </c>
      <c r="AX129">
        <f t="shared" si="107"/>
        <v>14.667381936973381</v>
      </c>
      <c r="AY129">
        <f t="shared" si="107"/>
        <v>20.501002387771742</v>
      </c>
      <c r="AZ129">
        <f t="shared" si="107"/>
        <v>54.208965565744464</v>
      </c>
      <c r="BA129">
        <f t="shared" si="107"/>
        <v>123.73384323368202</v>
      </c>
      <c r="BB129">
        <f t="shared" si="107"/>
        <v>185.47183698056926</v>
      </c>
      <c r="BC129">
        <f t="shared" si="107"/>
        <v>144.16098577814273</v>
      </c>
      <c r="BD129">
        <f t="shared" si="107"/>
        <v>156.54664205477417</v>
      </c>
      <c r="BF129">
        <f t="shared" si="55"/>
        <v>4.5023962654557881</v>
      </c>
      <c r="BG129">
        <f t="shared" si="72"/>
        <v>10.167159935874251</v>
      </c>
      <c r="BH129">
        <f t="shared" si="73"/>
        <v>14.210918555055111</v>
      </c>
      <c r="BI129">
        <f t="shared" si="74"/>
        <v>37.576659913374712</v>
      </c>
      <c r="BJ129">
        <f t="shared" si="75"/>
        <v>85.770028969248358</v>
      </c>
      <c r="BK129">
        <f t="shared" si="76"/>
        <v>128.56805642566434</v>
      </c>
      <c r="BL129">
        <f t="shared" si="77"/>
        <v>94.148446528961756</v>
      </c>
      <c r="BM129">
        <f t="shared" si="78"/>
        <v>102.22106843973212</v>
      </c>
      <c r="BO129">
        <f t="shared" si="56"/>
        <v>3.1209548598807455</v>
      </c>
      <c r="BP129">
        <f t="shared" si="79"/>
        <v>7.0476353795214681</v>
      </c>
      <c r="BQ129">
        <f t="shared" si="80"/>
        <v>9.8506734442839825</v>
      </c>
      <c r="BR129">
        <f t="shared" si="81"/>
        <v>26.047254053250413</v>
      </c>
      <c r="BS129">
        <f t="shared" si="82"/>
        <v>59.45376038921124</v>
      </c>
      <c r="BT129">
        <f t="shared" si="83"/>
        <v>89.124436093944126</v>
      </c>
      <c r="BU129">
        <f t="shared" si="84"/>
        <v>61.481899740383227</v>
      </c>
      <c r="BV129">
        <f t="shared" si="85"/>
        <v>66.732172437070176</v>
      </c>
    </row>
    <row r="130" spans="1:74" hidden="1" x14ac:dyDescent="0.4">
      <c r="A130" s="9">
        <v>32</v>
      </c>
      <c r="B130" s="16">
        <f t="shared" ref="B130:B158" si="108">M130</f>
        <v>71275.740657143222</v>
      </c>
      <c r="C130" s="16">
        <f t="shared" ref="C130:C158" si="109">N130</f>
        <v>233923.76538979722</v>
      </c>
      <c r="D130" s="16">
        <f t="shared" ref="D130:D158" si="110">O130</f>
        <v>388265.21884285932</v>
      </c>
      <c r="E130" s="16">
        <f t="shared" ref="E130:E158" si="111">P130</f>
        <v>173634.13513469484</v>
      </c>
      <c r="F130" s="16">
        <f t="shared" ref="F130:F158" si="112">Q130</f>
        <v>164255.74820612333</v>
      </c>
      <c r="G130" s="16">
        <f t="shared" ref="G130:G158" si="113">R130</f>
        <v>117899.72138775577</v>
      </c>
      <c r="H130" s="16">
        <f t="shared" ref="H130:H158" si="114">S130</f>
        <v>46088.072906122718</v>
      </c>
      <c r="I130" s="16">
        <f t="shared" ref="I130:I158" si="115">T130</f>
        <v>56806.229395918672</v>
      </c>
      <c r="J130" s="16">
        <f t="shared" si="24"/>
        <v>1252148.6319204152</v>
      </c>
      <c r="L130">
        <v>32</v>
      </c>
      <c r="M130">
        <f t="shared" si="99"/>
        <v>71275.740657143222</v>
      </c>
      <c r="N130">
        <f t="shared" si="100"/>
        <v>233923.76538979722</v>
      </c>
      <c r="O130">
        <f t="shared" si="101"/>
        <v>388265.21884285932</v>
      </c>
      <c r="P130">
        <f t="shared" si="102"/>
        <v>173634.13513469484</v>
      </c>
      <c r="Q130">
        <f t="shared" si="103"/>
        <v>164255.74820612333</v>
      </c>
      <c r="R130">
        <f t="shared" si="104"/>
        <v>117899.72138775577</v>
      </c>
      <c r="S130">
        <f t="shared" si="105"/>
        <v>46088.072906122718</v>
      </c>
      <c r="T130">
        <f t="shared" si="106"/>
        <v>56806.229395918672</v>
      </c>
      <c r="V130">
        <f t="shared" si="38"/>
        <v>689.07029523304141</v>
      </c>
      <c r="W130">
        <f t="shared" si="39"/>
        <v>1556.0353833016518</v>
      </c>
      <c r="X130">
        <f t="shared" si="40"/>
        <v>3262.3700581605408</v>
      </c>
      <c r="Y130">
        <f t="shared" si="41"/>
        <v>4792.4406274946687</v>
      </c>
      <c r="Z130">
        <f t="shared" si="42"/>
        <v>8751.1295022220074</v>
      </c>
      <c r="AA130">
        <f t="shared" si="43"/>
        <v>9026.1506145723179</v>
      </c>
      <c r="AB130">
        <f t="shared" si="44"/>
        <v>6235.0397470358639</v>
      </c>
      <c r="AC130">
        <f t="shared" si="45"/>
        <v>9681.8317368530516</v>
      </c>
      <c r="AE130">
        <f t="shared" si="46"/>
        <v>383.51776413420856</v>
      </c>
      <c r="AF130">
        <f t="shared" si="47"/>
        <v>866.04692619312652</v>
      </c>
      <c r="AG130">
        <f t="shared" si="48"/>
        <v>1815.7463456772202</v>
      </c>
      <c r="AH130">
        <f t="shared" si="49"/>
        <v>2667.3419633930048</v>
      </c>
      <c r="AI130">
        <f t="shared" si="50"/>
        <v>4870.6404028141023</v>
      </c>
      <c r="AJ130">
        <f t="shared" si="51"/>
        <v>4787.8164277288979</v>
      </c>
      <c r="AK130">
        <f t="shared" si="52"/>
        <v>3158.9689882948114</v>
      </c>
      <c r="AL130">
        <f t="shared" si="53"/>
        <v>4323.5253584776783</v>
      </c>
      <c r="AW130">
        <f t="shared" ref="AW130:BD130" si="116">IF(AW129+AN253/B$74-AW129/B$75&lt;0,0,AW129+AN253/B$74-AW129/B$75)</f>
        <v>8.2202182906806165</v>
      </c>
      <c r="AX130">
        <f t="shared" si="116"/>
        <v>18.56262068942705</v>
      </c>
      <c r="AY130">
        <f t="shared" si="116"/>
        <v>25.945484525629809</v>
      </c>
      <c r="AZ130">
        <f t="shared" si="116"/>
        <v>68.605322346352466</v>
      </c>
      <c r="BA130">
        <f t="shared" si="116"/>
        <v>156.59402668188915</v>
      </c>
      <c r="BB130">
        <f t="shared" si="116"/>
        <v>234.72668630536339</v>
      </c>
      <c r="BC130">
        <f t="shared" si="116"/>
        <v>182.44770215362371</v>
      </c>
      <c r="BD130">
        <f t="shared" si="116"/>
        <v>198.13185957950108</v>
      </c>
      <c r="BF130">
        <f t="shared" si="55"/>
        <v>5.6981155927368388</v>
      </c>
      <c r="BG130">
        <f t="shared" si="72"/>
        <v>12.86729313653373</v>
      </c>
      <c r="BH130">
        <f t="shared" si="73"/>
        <v>17.984968854685086</v>
      </c>
      <c r="BI130">
        <f t="shared" si="74"/>
        <v>47.55604330479656</v>
      </c>
      <c r="BJ130">
        <f t="shared" si="75"/>
        <v>108.54831752790858</v>
      </c>
      <c r="BK130">
        <f t="shared" si="76"/>
        <v>162.7103247586073</v>
      </c>
      <c r="BL130">
        <f t="shared" si="77"/>
        <v>119.15471615355224</v>
      </c>
      <c r="BM130">
        <f t="shared" si="78"/>
        <v>129.38385524725317</v>
      </c>
      <c r="BO130">
        <f t="shared" si="56"/>
        <v>3.9498197032257711</v>
      </c>
      <c r="BP130">
        <f t="shared" si="79"/>
        <v>8.9193501133331381</v>
      </c>
      <c r="BQ130">
        <f t="shared" si="80"/>
        <v>12.466820510746661</v>
      </c>
      <c r="BR130">
        <f t="shared" si="81"/>
        <v>32.964897569324989</v>
      </c>
      <c r="BS130">
        <f t="shared" si="82"/>
        <v>75.243521537233505</v>
      </c>
      <c r="BT130">
        <f t="shared" si="83"/>
        <v>112.79060829297626</v>
      </c>
      <c r="BU130">
        <f t="shared" si="84"/>
        <v>77.815173134672492</v>
      </c>
      <c r="BV130">
        <f t="shared" si="85"/>
        <v>84.476620438401142</v>
      </c>
    </row>
    <row r="131" spans="1:74" hidden="1" x14ac:dyDescent="0.4">
      <c r="A131" s="9">
        <v>33</v>
      </c>
      <c r="B131" s="16">
        <f t="shared" si="108"/>
        <v>90204.443362898906</v>
      </c>
      <c r="C131" s="16">
        <f t="shared" si="109"/>
        <v>296046.91374364955</v>
      </c>
      <c r="D131" s="16">
        <f t="shared" si="110"/>
        <v>491376.83621368639</v>
      </c>
      <c r="E131" s="16">
        <f t="shared" si="111"/>
        <v>219746.16277879142</v>
      </c>
      <c r="F131" s="16">
        <f t="shared" si="112"/>
        <v>207877.15707314678</v>
      </c>
      <c r="G131" s="16">
        <f t="shared" si="113"/>
        <v>149210.35744238924</v>
      </c>
      <c r="H131" s="16">
        <f t="shared" si="114"/>
        <v>58327.685182024899</v>
      </c>
      <c r="I131" s="16">
        <f t="shared" si="115"/>
        <v>71892.263131332977</v>
      </c>
      <c r="J131" s="16">
        <f t="shared" si="24"/>
        <v>1584681.8189279202</v>
      </c>
      <c r="L131">
        <v>33</v>
      </c>
      <c r="M131">
        <f t="shared" si="99"/>
        <v>90204.443362898906</v>
      </c>
      <c r="N131">
        <f t="shared" si="100"/>
        <v>296046.91374364955</v>
      </c>
      <c r="O131">
        <f t="shared" si="101"/>
        <v>491376.83621368639</v>
      </c>
      <c r="P131">
        <f t="shared" si="102"/>
        <v>219746.16277879142</v>
      </c>
      <c r="Q131">
        <f t="shared" si="103"/>
        <v>207877.15707314678</v>
      </c>
      <c r="R131">
        <f t="shared" si="104"/>
        <v>149210.35744238924</v>
      </c>
      <c r="S131">
        <f t="shared" si="105"/>
        <v>58327.685182024899</v>
      </c>
      <c r="T131">
        <f t="shared" si="106"/>
        <v>71892.263131332977</v>
      </c>
      <c r="V131">
        <f t="shared" si="38"/>
        <v>872.06673522688686</v>
      </c>
      <c r="W131">
        <f t="shared" si="39"/>
        <v>1969.2717941853334</v>
      </c>
      <c r="X131">
        <f t="shared" si="40"/>
        <v>4128.7578718798786</v>
      </c>
      <c r="Y131">
        <f t="shared" si="41"/>
        <v>6065.1693748814596</v>
      </c>
      <c r="Z131">
        <f t="shared" si="42"/>
        <v>11075.167493571123</v>
      </c>
      <c r="AA131">
        <f t="shared" si="43"/>
        <v>11423.22594167054</v>
      </c>
      <c r="AB131">
        <f t="shared" si="44"/>
        <v>7890.879692407656</v>
      </c>
      <c r="AC131">
        <f t="shared" si="45"/>
        <v>12253.037472296386</v>
      </c>
      <c r="AE131">
        <f t="shared" si="46"/>
        <v>485.36860783381951</v>
      </c>
      <c r="AF131">
        <f t="shared" si="47"/>
        <v>1096.0430785626349</v>
      </c>
      <c r="AG131">
        <f t="shared" si="48"/>
        <v>2297.9542498383266</v>
      </c>
      <c r="AH131">
        <f t="shared" si="49"/>
        <v>3375.7081847602258</v>
      </c>
      <c r="AI131">
        <f t="shared" si="50"/>
        <v>6164.1367692834037</v>
      </c>
      <c r="AJ131">
        <f t="shared" si="51"/>
        <v>6059.3166837819244</v>
      </c>
      <c r="AK131">
        <f t="shared" si="52"/>
        <v>3997.8973770423709</v>
      </c>
      <c r="AL131">
        <f t="shared" si="53"/>
        <v>5471.7338681295441</v>
      </c>
      <c r="AW131">
        <f t="shared" ref="AW131:BD131" si="117">IF(AW130+AN254/B$74-AW130/B$75&lt;0,0,AW130+AN254/B$74-AW130/B$75)</f>
        <v>10.403268882547675</v>
      </c>
      <c r="AX131">
        <f t="shared" si="117"/>
        <v>23.492312170807665</v>
      </c>
      <c r="AY131">
        <f t="shared" si="117"/>
        <v>32.835849640892953</v>
      </c>
      <c r="AZ131">
        <f t="shared" si="117"/>
        <v>86.824898062879399</v>
      </c>
      <c r="BA131">
        <f t="shared" si="117"/>
        <v>198.18083989563399</v>
      </c>
      <c r="BB131">
        <f t="shared" si="117"/>
        <v>297.06237907835714</v>
      </c>
      <c r="BC131">
        <f t="shared" si="117"/>
        <v>230.90181358372212</v>
      </c>
      <c r="BD131">
        <f t="shared" si="117"/>
        <v>250.75912078357032</v>
      </c>
      <c r="BF131">
        <f t="shared" si="55"/>
        <v>7.2113772115031054</v>
      </c>
      <c r="BG131">
        <f t="shared" si="72"/>
        <v>16.284489668269725</v>
      </c>
      <c r="BH131">
        <f t="shared" si="73"/>
        <v>22.761278257251924</v>
      </c>
      <c r="BI131">
        <f t="shared" si="74"/>
        <v>60.185610729730101</v>
      </c>
      <c r="BJ131">
        <f t="shared" si="75"/>
        <v>137.37574302029691</v>
      </c>
      <c r="BK131">
        <f t="shared" si="76"/>
        <v>205.92014168666094</v>
      </c>
      <c r="BL131">
        <f t="shared" si="77"/>
        <v>150.80120915358799</v>
      </c>
      <c r="BM131">
        <f t="shared" si="78"/>
        <v>163.75785741337714</v>
      </c>
      <c r="BO131">
        <f t="shared" si="56"/>
        <v>4.9987972369324112</v>
      </c>
      <c r="BP131">
        <f t="shared" si="79"/>
        <v>11.288115927253493</v>
      </c>
      <c r="BQ131">
        <f t="shared" si="80"/>
        <v>15.777709517109717</v>
      </c>
      <c r="BR131">
        <f t="shared" si="81"/>
        <v>41.719585010607929</v>
      </c>
      <c r="BS131">
        <f t="shared" si="82"/>
        <v>95.226399131638544</v>
      </c>
      <c r="BT131">
        <f t="shared" si="83"/>
        <v>142.74243817235487</v>
      </c>
      <c r="BU131">
        <f t="shared" si="84"/>
        <v>98.484944644112375</v>
      </c>
      <c r="BV131">
        <f t="shared" si="85"/>
        <v>106.93023784282715</v>
      </c>
    </row>
    <row r="132" spans="1:74" hidden="1" x14ac:dyDescent="0.4">
      <c r="A132" s="9">
        <v>34</v>
      </c>
      <c r="B132" s="16">
        <f t="shared" si="108"/>
        <v>114160.04277740138</v>
      </c>
      <c r="C132" s="16">
        <f t="shared" si="109"/>
        <v>374668.1103183137</v>
      </c>
      <c r="D132" s="16">
        <f t="shared" si="110"/>
        <v>621871.81197163416</v>
      </c>
      <c r="E132" s="16">
        <f t="shared" si="111"/>
        <v>278104.16435998544</v>
      </c>
      <c r="F132" s="16">
        <f t="shared" si="112"/>
        <v>263083.10609980096</v>
      </c>
      <c r="G132" s="16">
        <f t="shared" si="113"/>
        <v>188836.16098517532</v>
      </c>
      <c r="H132" s="16">
        <f t="shared" si="114"/>
        <v>73817.772021477635</v>
      </c>
      <c r="I132" s="16">
        <f t="shared" si="115"/>
        <v>90984.695747402613</v>
      </c>
      <c r="J132" s="16">
        <f t="shared" si="24"/>
        <v>2005525.864281191</v>
      </c>
      <c r="L132">
        <v>34</v>
      </c>
      <c r="M132">
        <f t="shared" si="99"/>
        <v>114160.04277740138</v>
      </c>
      <c r="N132">
        <f t="shared" si="100"/>
        <v>374668.1103183137</v>
      </c>
      <c r="O132">
        <f t="shared" si="101"/>
        <v>621871.81197163416</v>
      </c>
      <c r="P132">
        <f t="shared" si="102"/>
        <v>278104.16435998544</v>
      </c>
      <c r="Q132">
        <f t="shared" si="103"/>
        <v>263083.10609980096</v>
      </c>
      <c r="R132">
        <f t="shared" si="104"/>
        <v>188836.16098517532</v>
      </c>
      <c r="S132">
        <f t="shared" si="105"/>
        <v>73817.772021477635</v>
      </c>
      <c r="T132">
        <f t="shared" si="106"/>
        <v>90984.695747402613</v>
      </c>
      <c r="V132">
        <f t="shared" si="38"/>
        <v>1103.6615505557759</v>
      </c>
      <c r="W132">
        <f t="shared" si="39"/>
        <v>2492.2514230185388</v>
      </c>
      <c r="X132">
        <f t="shared" si="40"/>
        <v>5225.2323482591919</v>
      </c>
      <c r="Y132">
        <f t="shared" si="41"/>
        <v>7675.8967705877676</v>
      </c>
      <c r="Z132">
        <f t="shared" si="42"/>
        <v>14016.400391008487</v>
      </c>
      <c r="AA132">
        <f t="shared" si="43"/>
        <v>14456.892715940403</v>
      </c>
      <c r="AB132">
        <f t="shared" si="44"/>
        <v>9986.461132712413</v>
      </c>
      <c r="AC132">
        <f t="shared" si="45"/>
        <v>15507.07823230644</v>
      </c>
      <c r="AE132">
        <f t="shared" si="46"/>
        <v>614.26798363150851</v>
      </c>
      <c r="AF132">
        <f t="shared" si="47"/>
        <v>1387.1193171035345</v>
      </c>
      <c r="AG132">
        <f t="shared" si="48"/>
        <v>2908.2221238521774</v>
      </c>
      <c r="AH132">
        <f t="shared" si="49"/>
        <v>4272.1952481339704</v>
      </c>
      <c r="AI132">
        <f t="shared" si="50"/>
        <v>7801.1470107126424</v>
      </c>
      <c r="AJ132">
        <f t="shared" si="51"/>
        <v>7668.4894611485097</v>
      </c>
      <c r="AK132">
        <f t="shared" si="52"/>
        <v>5059.6198266874489</v>
      </c>
      <c r="AL132">
        <f t="shared" si="53"/>
        <v>6924.870354736724</v>
      </c>
      <c r="AW132">
        <f t="shared" ref="AW132:BD132" si="118">IF(AW131+AN255/B$74-AW131/B$75&lt;0,0,AW131+AN255/B$74-AW131/B$75)</f>
        <v>13.166070420916117</v>
      </c>
      <c r="AX132">
        <f t="shared" si="118"/>
        <v>29.731177756049036</v>
      </c>
      <c r="AY132">
        <f t="shared" si="118"/>
        <v>41.55608334106023</v>
      </c>
      <c r="AZ132">
        <f t="shared" si="118"/>
        <v>109.88303148661741</v>
      </c>
      <c r="BA132">
        <f t="shared" si="118"/>
        <v>250.81182882040753</v>
      </c>
      <c r="BB132">
        <f t="shared" si="118"/>
        <v>375.95273908618458</v>
      </c>
      <c r="BC132">
        <f t="shared" si="118"/>
        <v>292.22356288192032</v>
      </c>
      <c r="BD132">
        <f t="shared" si="118"/>
        <v>317.36111700415552</v>
      </c>
      <c r="BF132">
        <f t="shared" si="55"/>
        <v>9.1265122141298463</v>
      </c>
      <c r="BG132">
        <f t="shared" si="72"/>
        <v>20.609183169792487</v>
      </c>
      <c r="BH132">
        <f t="shared" si="73"/>
        <v>28.806021087436534</v>
      </c>
      <c r="BI132">
        <f t="shared" si="74"/>
        <v>76.169183129619682</v>
      </c>
      <c r="BJ132">
        <f t="shared" si="75"/>
        <v>173.85880114549914</v>
      </c>
      <c r="BK132">
        <f t="shared" si="76"/>
        <v>260.60548412167867</v>
      </c>
      <c r="BL132">
        <f t="shared" si="77"/>
        <v>190.85151136865508</v>
      </c>
      <c r="BM132">
        <f t="shared" si="78"/>
        <v>207.25848909847372</v>
      </c>
      <c r="BO132">
        <f t="shared" si="56"/>
        <v>6.3263452216748277</v>
      </c>
      <c r="BP132">
        <f t="shared" si="79"/>
        <v>14.285940171863235</v>
      </c>
      <c r="BQ132">
        <f t="shared" si="80"/>
        <v>19.967850761195038</v>
      </c>
      <c r="BR132">
        <f t="shared" si="81"/>
        <v>52.799200442081229</v>
      </c>
      <c r="BS132">
        <f t="shared" si="82"/>
        <v>120.51600546483357</v>
      </c>
      <c r="BT132">
        <f t="shared" si="83"/>
        <v>180.6490602809385</v>
      </c>
      <c r="BU132">
        <f t="shared" si="84"/>
        <v>124.64307689885018</v>
      </c>
      <c r="BV132">
        <f t="shared" si="85"/>
        <v>135.34404762810215</v>
      </c>
    </row>
    <row r="133" spans="1:74" hidden="1" x14ac:dyDescent="0.4">
      <c r="A133" s="9">
        <v>35</v>
      </c>
      <c r="B133" s="16">
        <f t="shared" si="108"/>
        <v>144477.53215999986</v>
      </c>
      <c r="C133" s="16">
        <f t="shared" si="109"/>
        <v>474168.74276571401</v>
      </c>
      <c r="D133" s="16">
        <f t="shared" si="110"/>
        <v>787022.34623999964</v>
      </c>
      <c r="E133" s="16">
        <f t="shared" si="111"/>
        <v>351960.30390857125</v>
      </c>
      <c r="F133" s="16">
        <f t="shared" si="112"/>
        <v>332950.10230857116</v>
      </c>
      <c r="G133" s="16">
        <f t="shared" si="113"/>
        <v>238985.39154285705</v>
      </c>
      <c r="H133" s="16">
        <f t="shared" si="114"/>
        <v>93421.562148571407</v>
      </c>
      <c r="I133" s="16">
        <f t="shared" si="115"/>
        <v>115147.50683428561</v>
      </c>
      <c r="J133" s="16">
        <f t="shared" si="24"/>
        <v>2538133.4879085701</v>
      </c>
      <c r="L133">
        <v>35</v>
      </c>
      <c r="M133">
        <f t="shared" si="99"/>
        <v>144477.53215999986</v>
      </c>
      <c r="N133">
        <f t="shared" si="100"/>
        <v>474168.74276571401</v>
      </c>
      <c r="O133">
        <f t="shared" si="101"/>
        <v>787022.34623999964</v>
      </c>
      <c r="P133">
        <f t="shared" si="102"/>
        <v>351960.30390857125</v>
      </c>
      <c r="Q133">
        <f t="shared" si="103"/>
        <v>332950.10230857116</v>
      </c>
      <c r="R133">
        <f t="shared" si="104"/>
        <v>238985.39154285705</v>
      </c>
      <c r="S133">
        <f t="shared" si="105"/>
        <v>93421.562148571407</v>
      </c>
      <c r="T133">
        <f t="shared" si="106"/>
        <v>115147.50683428561</v>
      </c>
      <c r="V133">
        <f t="shared" si="38"/>
        <v>1396.7610147183379</v>
      </c>
      <c r="W133">
        <f t="shared" si="39"/>
        <v>3154.1187828783313</v>
      </c>
      <c r="X133">
        <f t="shared" si="40"/>
        <v>6612.8976163193356</v>
      </c>
      <c r="Y133">
        <f t="shared" si="41"/>
        <v>9714.3851362406913</v>
      </c>
      <c r="Z133">
        <f t="shared" si="42"/>
        <v>17738.736683347135</v>
      </c>
      <c r="AA133">
        <f t="shared" si="43"/>
        <v>18296.210563258501</v>
      </c>
      <c r="AB133">
        <f t="shared" si="44"/>
        <v>12638.566248032732</v>
      </c>
      <c r="AC133">
        <f t="shared" si="45"/>
        <v>19625.294605788662</v>
      </c>
      <c r="AE133">
        <f t="shared" si="46"/>
        <v>777.39917260626419</v>
      </c>
      <c r="AF133">
        <f t="shared" si="47"/>
        <v>1755.4966857418694</v>
      </c>
      <c r="AG133">
        <f t="shared" si="48"/>
        <v>3680.5588653211817</v>
      </c>
      <c r="AH133">
        <f t="shared" si="49"/>
        <v>5406.7624222852364</v>
      </c>
      <c r="AI133">
        <f t="shared" si="50"/>
        <v>9872.8981374779232</v>
      </c>
      <c r="AJ133">
        <f t="shared" si="51"/>
        <v>9705.0104375860774</v>
      </c>
      <c r="AK133">
        <f t="shared" si="52"/>
        <v>6403.3038192397125</v>
      </c>
      <c r="AL133">
        <f t="shared" si="53"/>
        <v>8763.9148999302342</v>
      </c>
      <c r="AW133">
        <f t="shared" ref="AW133:BD133" si="119">IF(AW132+AN256/B$74-AW132/B$75&lt;0,0,AW132+AN256/B$74-AW132/B$75)</f>
        <v>16.662587945118034</v>
      </c>
      <c r="AX133">
        <f t="shared" si="119"/>
        <v>37.626896122710662</v>
      </c>
      <c r="AY133">
        <f t="shared" si="119"/>
        <v>52.592145658361872</v>
      </c>
      <c r="AZ133">
        <f t="shared" si="119"/>
        <v>139.06470323242712</v>
      </c>
      <c r="BA133">
        <f t="shared" si="119"/>
        <v>317.4200062576557</v>
      </c>
      <c r="BB133">
        <f t="shared" si="119"/>
        <v>475.79414726362916</v>
      </c>
      <c r="BC133">
        <f t="shared" si="119"/>
        <v>369.83027881126793</v>
      </c>
      <c r="BD133">
        <f t="shared" si="119"/>
        <v>401.64934157928445</v>
      </c>
      <c r="BF133">
        <f t="shared" si="55"/>
        <v>11.550247138201607</v>
      </c>
      <c r="BG133">
        <f t="shared" si="72"/>
        <v>26.082379921546412</v>
      </c>
      <c r="BH133">
        <f t="shared" si="73"/>
        <v>36.45605843961075</v>
      </c>
      <c r="BI133">
        <f t="shared" si="74"/>
        <v>96.39749214381834</v>
      </c>
      <c r="BJ133">
        <f t="shared" si="75"/>
        <v>220.03061775044415</v>
      </c>
      <c r="BK133">
        <f t="shared" si="76"/>
        <v>329.81383710038222</v>
      </c>
      <c r="BL133">
        <f t="shared" si="77"/>
        <v>241.53753712528771</v>
      </c>
      <c r="BM133">
        <f t="shared" si="78"/>
        <v>262.30980305131459</v>
      </c>
      <c r="BO133">
        <f t="shared" si="56"/>
        <v>8.0064454171478392</v>
      </c>
      <c r="BP133">
        <f t="shared" si="79"/>
        <v>18.079885970620786</v>
      </c>
      <c r="BQ133">
        <f t="shared" si="80"/>
        <v>25.270752956939937</v>
      </c>
      <c r="BR133">
        <f t="shared" si="81"/>
        <v>66.821190054604287</v>
      </c>
      <c r="BS133">
        <f t="shared" si="82"/>
        <v>152.52168287323289</v>
      </c>
      <c r="BT133">
        <f t="shared" si="83"/>
        <v>228.62291458538263</v>
      </c>
      <c r="BU133">
        <f t="shared" si="84"/>
        <v>157.74729413375263</v>
      </c>
      <c r="BV133">
        <f t="shared" si="85"/>
        <v>171.30126836328793</v>
      </c>
    </row>
    <row r="134" spans="1:74" hidden="1" x14ac:dyDescent="0.4">
      <c r="A134" s="9">
        <v>36</v>
      </c>
      <c r="B134" s="16">
        <f t="shared" si="108"/>
        <v>182846.43900970815</v>
      </c>
      <c r="C134" s="16">
        <f t="shared" si="109"/>
        <v>600093.76411832811</v>
      </c>
      <c r="D134" s="16">
        <f t="shared" si="110"/>
        <v>996031.9177634106</v>
      </c>
      <c r="E134" s="16">
        <f t="shared" si="111"/>
        <v>445430.42285071779</v>
      </c>
      <c r="F134" s="16">
        <f t="shared" si="112"/>
        <v>421371.68087575608</v>
      </c>
      <c r="G134" s="16">
        <f t="shared" si="113"/>
        <v>302452.75625666027</v>
      </c>
      <c r="H134" s="16">
        <f t="shared" si="114"/>
        <v>118231.53199123994</v>
      </c>
      <c r="I134" s="16">
        <f t="shared" si="115"/>
        <v>145727.23710548168</v>
      </c>
      <c r="J134" s="16">
        <f t="shared" si="24"/>
        <v>3212185.7499713032</v>
      </c>
      <c r="L134">
        <v>36</v>
      </c>
      <c r="M134">
        <f t="shared" si="99"/>
        <v>182846.43900970815</v>
      </c>
      <c r="N134">
        <f t="shared" si="100"/>
        <v>600093.76411832811</v>
      </c>
      <c r="O134">
        <f t="shared" si="101"/>
        <v>996031.9177634106</v>
      </c>
      <c r="P134">
        <f t="shared" si="102"/>
        <v>445430.42285071779</v>
      </c>
      <c r="Q134">
        <f t="shared" si="103"/>
        <v>421371.68087575608</v>
      </c>
      <c r="R134">
        <f t="shared" si="104"/>
        <v>302452.75625666027</v>
      </c>
      <c r="S134">
        <f t="shared" si="105"/>
        <v>118231.53199123994</v>
      </c>
      <c r="T134">
        <f t="shared" si="106"/>
        <v>145727.23710548168</v>
      </c>
      <c r="V134">
        <f t="shared" si="38"/>
        <v>1767.6989210186243</v>
      </c>
      <c r="W134">
        <f t="shared" si="39"/>
        <v>3991.7582968786755</v>
      </c>
      <c r="X134">
        <f t="shared" si="40"/>
        <v>8369.0852321873954</v>
      </c>
      <c r="Y134">
        <f t="shared" si="41"/>
        <v>12294.234978454675</v>
      </c>
      <c r="Z134">
        <f t="shared" si="42"/>
        <v>22449.614046329487</v>
      </c>
      <c r="AA134">
        <f t="shared" si="43"/>
        <v>23155.13628528592</v>
      </c>
      <c r="AB134">
        <f t="shared" si="44"/>
        <v>15994.991067632563</v>
      </c>
      <c r="AC134">
        <f t="shared" si="45"/>
        <v>24837.185801832813</v>
      </c>
      <c r="AE134">
        <f t="shared" si="46"/>
        <v>983.85311997695544</v>
      </c>
      <c r="AF134">
        <f t="shared" si="47"/>
        <v>2221.7040514540231</v>
      </c>
      <c r="AG134">
        <f t="shared" si="48"/>
        <v>4658.0051156538993</v>
      </c>
      <c r="AH134">
        <f t="shared" si="49"/>
        <v>6842.6366602703883</v>
      </c>
      <c r="AI134">
        <f t="shared" si="50"/>
        <v>12494.844319434327</v>
      </c>
      <c r="AJ134">
        <f t="shared" si="51"/>
        <v>12282.370475287804</v>
      </c>
      <c r="AK134">
        <f t="shared" si="52"/>
        <v>8103.8299361832633</v>
      </c>
      <c r="AL134">
        <f t="shared" si="53"/>
        <v>11091.353408328469</v>
      </c>
      <c r="AW134">
        <f t="shared" ref="AW134:BD134" si="120">IF(AW133+AN257/B$74-AW133/B$75&lt;0,0,AW133+AN257/B$74-AW133/B$75)</f>
        <v>21.087674847342804</v>
      </c>
      <c r="AX134">
        <f t="shared" si="120"/>
        <v>47.619478652650898</v>
      </c>
      <c r="AY134">
        <f t="shared" si="120"/>
        <v>66.559052580578665</v>
      </c>
      <c r="AZ134">
        <f t="shared" si="120"/>
        <v>175.99614502661052</v>
      </c>
      <c r="BA134">
        <f t="shared" si="120"/>
        <v>401.71730250126814</v>
      </c>
      <c r="BB134">
        <f t="shared" si="120"/>
        <v>602.15054211342476</v>
      </c>
      <c r="BC134">
        <f t="shared" si="120"/>
        <v>468.04681601263354</v>
      </c>
      <c r="BD134">
        <f t="shared" si="120"/>
        <v>508.32091958821889</v>
      </c>
      <c r="BF134">
        <f t="shared" si="55"/>
        <v>14.617651622351463</v>
      </c>
      <c r="BG134">
        <f t="shared" si="72"/>
        <v>33.009089642244966</v>
      </c>
      <c r="BH134">
        <f t="shared" si="73"/>
        <v>46.137710770861425</v>
      </c>
      <c r="BI134">
        <f t="shared" si="74"/>
        <v>121.99781879698361</v>
      </c>
      <c r="BJ134">
        <f t="shared" si="75"/>
        <v>278.46425085477108</v>
      </c>
      <c r="BK134">
        <f t="shared" si="76"/>
        <v>417.40202319833031</v>
      </c>
      <c r="BL134">
        <f t="shared" si="77"/>
        <v>305.68390796827782</v>
      </c>
      <c r="BM134">
        <f t="shared" si="78"/>
        <v>331.97957231529955</v>
      </c>
      <c r="BO134">
        <f t="shared" si="56"/>
        <v>10.132726449780101</v>
      </c>
      <c r="BP134">
        <f t="shared" si="79"/>
        <v>22.88138234117616</v>
      </c>
      <c r="BQ134">
        <f t="shared" si="80"/>
        <v>31.981936246542425</v>
      </c>
      <c r="BR134">
        <f t="shared" si="81"/>
        <v>84.566971308132722</v>
      </c>
      <c r="BS134">
        <f t="shared" si="82"/>
        <v>193.02704379955969</v>
      </c>
      <c r="BT134">
        <f t="shared" si="83"/>
        <v>289.33746809438242</v>
      </c>
      <c r="BU134">
        <f t="shared" si="84"/>
        <v>199.64241562952017</v>
      </c>
      <c r="BV134">
        <f t="shared" si="85"/>
        <v>216.80553570730126</v>
      </c>
    </row>
    <row r="135" spans="1:74" hidden="1" x14ac:dyDescent="0.4">
      <c r="A135" s="9">
        <v>37</v>
      </c>
      <c r="B135" s="16">
        <f t="shared" si="108"/>
        <v>231404.97874441929</v>
      </c>
      <c r="C135" s="16">
        <f t="shared" si="109"/>
        <v>759460.70091683499</v>
      </c>
      <c r="D135" s="16">
        <f t="shared" si="110"/>
        <v>1260548.1736867055</v>
      </c>
      <c r="E135" s="16">
        <f t="shared" si="111"/>
        <v>563723.40686610434</v>
      </c>
      <c r="F135" s="16">
        <f t="shared" si="112"/>
        <v>533275.38334710163</v>
      </c>
      <c r="G135" s="16">
        <f t="shared" si="113"/>
        <v>382775.15281031781</v>
      </c>
      <c r="H135" s="16">
        <f t="shared" si="114"/>
        <v>149630.28700766971</v>
      </c>
      <c r="I135" s="16">
        <f t="shared" si="115"/>
        <v>184428.02817224394</v>
      </c>
      <c r="J135" s="16">
        <f t="shared" si="24"/>
        <v>4065246.1115513975</v>
      </c>
      <c r="L135">
        <v>37</v>
      </c>
      <c r="M135">
        <f t="shared" si="99"/>
        <v>231404.97874441929</v>
      </c>
      <c r="N135">
        <f t="shared" si="100"/>
        <v>759460.70091683499</v>
      </c>
      <c r="O135">
        <f t="shared" si="101"/>
        <v>1260548.1736867055</v>
      </c>
      <c r="P135">
        <f t="shared" si="102"/>
        <v>563723.40686610434</v>
      </c>
      <c r="Q135">
        <f t="shared" si="103"/>
        <v>533275.38334710163</v>
      </c>
      <c r="R135">
        <f t="shared" si="104"/>
        <v>382775.15281031781</v>
      </c>
      <c r="S135">
        <f t="shared" si="105"/>
        <v>149630.28700766971</v>
      </c>
      <c r="T135">
        <f t="shared" si="106"/>
        <v>184428.02817224394</v>
      </c>
      <c r="V135">
        <f t="shared" si="38"/>
        <v>2237.1468292119598</v>
      </c>
      <c r="W135">
        <f t="shared" si="39"/>
        <v>5051.8497865556901</v>
      </c>
      <c r="X135">
        <f t="shared" si="40"/>
        <v>10591.663697912845</v>
      </c>
      <c r="Y135">
        <f t="shared" si="41"/>
        <v>15559.215697086947</v>
      </c>
      <c r="Z135">
        <f t="shared" si="42"/>
        <v>28411.559391481427</v>
      </c>
      <c r="AA135">
        <f t="shared" si="43"/>
        <v>29304.447204873155</v>
      </c>
      <c r="AB135">
        <f t="shared" si="44"/>
        <v>20242.781820109169</v>
      </c>
      <c r="AC135">
        <f t="shared" si="45"/>
        <v>31433.19913967789</v>
      </c>
      <c r="AE135">
        <f t="shared" si="46"/>
        <v>1245.1350536575117</v>
      </c>
      <c r="AF135">
        <f t="shared" si="47"/>
        <v>2811.7221332622407</v>
      </c>
      <c r="AG135">
        <f t="shared" si="48"/>
        <v>5895.0318211650638</v>
      </c>
      <c r="AH135">
        <f t="shared" si="49"/>
        <v>8659.83609966515</v>
      </c>
      <c r="AI135">
        <f t="shared" si="50"/>
        <v>15813.100895066047</v>
      </c>
      <c r="AJ135">
        <f t="shared" si="51"/>
        <v>15544.200218287238</v>
      </c>
      <c r="AK135">
        <f t="shared" si="52"/>
        <v>10255.96479021489</v>
      </c>
      <c r="AL135">
        <f t="shared" si="53"/>
        <v>14036.888921222258</v>
      </c>
      <c r="AW135">
        <f t="shared" ref="AW135:BD135" si="121">IF(AW134+AN258/B$74-AW134/B$75&lt;0,0,AW134+AN258/B$74-AW134/B$75)</f>
        <v>26.687931636314897</v>
      </c>
      <c r="AX135">
        <f t="shared" si="121"/>
        <v>60.265790327236658</v>
      </c>
      <c r="AY135">
        <f t="shared" si="121"/>
        <v>84.235149579433198</v>
      </c>
      <c r="AZ135">
        <f t="shared" si="121"/>
        <v>222.73546613020716</v>
      </c>
      <c r="BA135">
        <f t="shared" si="121"/>
        <v>508.40142329060984</v>
      </c>
      <c r="BB135">
        <f t="shared" si="121"/>
        <v>762.06348559301682</v>
      </c>
      <c r="BC135">
        <f t="shared" si="121"/>
        <v>592.3465695007493</v>
      </c>
      <c r="BD135">
        <f t="shared" si="121"/>
        <v>643.32036532855125</v>
      </c>
      <c r="BF135">
        <f t="shared" si="55"/>
        <v>18.499665557346269</v>
      </c>
      <c r="BG135">
        <f t="shared" si="72"/>
        <v>41.775323048488517</v>
      </c>
      <c r="BH135">
        <f t="shared" si="73"/>
        <v>58.390515856691763</v>
      </c>
      <c r="BI135">
        <f t="shared" si="74"/>
        <v>154.39681453475976</v>
      </c>
      <c r="BJ135">
        <f t="shared" si="75"/>
        <v>352.41608184266931</v>
      </c>
      <c r="BK135">
        <f t="shared" si="76"/>
        <v>528.25113454738698</v>
      </c>
      <c r="BL135">
        <f t="shared" si="77"/>
        <v>386.86536199045571</v>
      </c>
      <c r="BM135">
        <f t="shared" si="78"/>
        <v>420.1502459517593</v>
      </c>
      <c r="BO135">
        <f t="shared" si="56"/>
        <v>12.823681553322917</v>
      </c>
      <c r="BP135">
        <f t="shared" si="79"/>
        <v>28.958006721817444</v>
      </c>
      <c r="BQ135">
        <f t="shared" si="80"/>
        <v>40.475400961133829</v>
      </c>
      <c r="BR135">
        <f t="shared" si="81"/>
        <v>107.02547980144325</v>
      </c>
      <c r="BS135">
        <f t="shared" si="82"/>
        <v>244.28936803268653</v>
      </c>
      <c r="BT135">
        <f t="shared" si="83"/>
        <v>366.17620115675118</v>
      </c>
      <c r="BU135">
        <f t="shared" si="84"/>
        <v>252.66316179889895</v>
      </c>
      <c r="BV135">
        <f t="shared" si="85"/>
        <v>274.39255401130038</v>
      </c>
    </row>
    <row r="136" spans="1:74" hidden="1" x14ac:dyDescent="0.4">
      <c r="A136" s="9">
        <v>38</v>
      </c>
      <c r="B136" s="16">
        <f t="shared" si="108"/>
        <v>292859.2127783359</v>
      </c>
      <c r="C136" s="16">
        <f t="shared" si="109"/>
        <v>961150.72464468924</v>
      </c>
      <c r="D136" s="16">
        <f t="shared" si="110"/>
        <v>1595312.0275030411</v>
      </c>
      <c r="E136" s="16">
        <f t="shared" si="111"/>
        <v>713431.4657156457</v>
      </c>
      <c r="F136" s="16">
        <f t="shared" si="112"/>
        <v>674897.35877112753</v>
      </c>
      <c r="G136" s="16">
        <f t="shared" si="113"/>
        <v>484428.77301679651</v>
      </c>
      <c r="H136" s="16">
        <f t="shared" si="114"/>
        <v>189367.61127020229</v>
      </c>
      <c r="I136" s="16">
        <f t="shared" si="115"/>
        <v>233406.59063536546</v>
      </c>
      <c r="J136" s="16">
        <f t="shared" si="24"/>
        <v>5144853.7643352039</v>
      </c>
      <c r="L136">
        <v>38</v>
      </c>
      <c r="M136">
        <f t="shared" si="99"/>
        <v>292859.2127783359</v>
      </c>
      <c r="N136">
        <f t="shared" si="100"/>
        <v>961150.72464468924</v>
      </c>
      <c r="O136">
        <f t="shared" si="101"/>
        <v>1595312.0275030411</v>
      </c>
      <c r="P136">
        <f t="shared" si="102"/>
        <v>713431.4657156457</v>
      </c>
      <c r="Q136">
        <f t="shared" si="103"/>
        <v>674897.35877112753</v>
      </c>
      <c r="R136">
        <f t="shared" si="104"/>
        <v>484428.77301679651</v>
      </c>
      <c r="S136">
        <f t="shared" si="105"/>
        <v>189367.61127020229</v>
      </c>
      <c r="T136">
        <f t="shared" si="106"/>
        <v>233406.59063536546</v>
      </c>
      <c r="V136">
        <f t="shared" si="38"/>
        <v>2831.2660464048276</v>
      </c>
      <c r="W136">
        <f t="shared" si="39"/>
        <v>6393.469836421471</v>
      </c>
      <c r="X136">
        <f t="shared" si="40"/>
        <v>13404.492459443316</v>
      </c>
      <c r="Y136">
        <f t="shared" si="41"/>
        <v>19691.2775400481</v>
      </c>
      <c r="Z136">
        <f t="shared" si="42"/>
        <v>35956.818917804776</v>
      </c>
      <c r="AA136">
        <f t="shared" si="43"/>
        <v>37086.830995092096</v>
      </c>
      <c r="AB136">
        <f t="shared" si="44"/>
        <v>25618.658611445837</v>
      </c>
      <c r="AC136">
        <f t="shared" si="45"/>
        <v>39780.916043793201</v>
      </c>
      <c r="AE136">
        <f t="shared" si="46"/>
        <v>1575.8056455089943</v>
      </c>
      <c r="AF136">
        <f t="shared" si="47"/>
        <v>3558.4313510267239</v>
      </c>
      <c r="AG136">
        <f t="shared" si="48"/>
        <v>7460.5757800809915</v>
      </c>
      <c r="AH136">
        <f t="shared" si="49"/>
        <v>10959.629298805748</v>
      </c>
      <c r="AI136">
        <f t="shared" si="50"/>
        <v>20012.58706053784</v>
      </c>
      <c r="AJ136">
        <f t="shared" si="51"/>
        <v>19672.274314263013</v>
      </c>
      <c r="AK136">
        <f t="shared" si="52"/>
        <v>12979.642162004238</v>
      </c>
      <c r="AL136">
        <f t="shared" si="53"/>
        <v>17764.669682319894</v>
      </c>
      <c r="AW136">
        <f t="shared" ref="AW136:BD136" si="122">IF(AW135+AN259/B$74-AW135/B$75&lt;0,0,AW135+AN259/B$74-AW135/B$75)</f>
        <v>33.775448452521758</v>
      </c>
      <c r="AX136">
        <f t="shared" si="122"/>
        <v>76.270582613390246</v>
      </c>
      <c r="AY136">
        <f t="shared" si="122"/>
        <v>106.60548712734405</v>
      </c>
      <c r="AZ136">
        <f t="shared" si="122"/>
        <v>281.88734733539673</v>
      </c>
      <c r="BA136">
        <f t="shared" si="122"/>
        <v>643.4176428335511</v>
      </c>
      <c r="BB136">
        <f t="shared" si="122"/>
        <v>964.4445737674672</v>
      </c>
      <c r="BC136">
        <f t="shared" si="122"/>
        <v>749.65649489680322</v>
      </c>
      <c r="BD136">
        <f t="shared" si="122"/>
        <v>814.17085460196927</v>
      </c>
      <c r="BF136">
        <f t="shared" si="55"/>
        <v>23.412625204727448</v>
      </c>
      <c r="BG136">
        <f t="shared" si="72"/>
        <v>52.869603415737416</v>
      </c>
      <c r="BH136">
        <f t="shared" si="73"/>
        <v>73.897296090336624</v>
      </c>
      <c r="BI136">
        <f t="shared" si="74"/>
        <v>195.40000549202821</v>
      </c>
      <c r="BJ136">
        <f t="shared" si="75"/>
        <v>446.00728671143361</v>
      </c>
      <c r="BK136">
        <f t="shared" si="76"/>
        <v>668.53854517476486</v>
      </c>
      <c r="BL136">
        <f t="shared" si="77"/>
        <v>489.60596574560248</v>
      </c>
      <c r="BM136">
        <f t="shared" si="78"/>
        <v>531.73530564015527</v>
      </c>
      <c r="BO136">
        <f t="shared" si="56"/>
        <v>16.229271955736927</v>
      </c>
      <c r="BP136">
        <f t="shared" si="79"/>
        <v>36.648396517820089</v>
      </c>
      <c r="BQ136">
        <f t="shared" si="80"/>
        <v>51.224469898468598</v>
      </c>
      <c r="BR136">
        <f t="shared" si="81"/>
        <v>135.44828064143314</v>
      </c>
      <c r="BS136">
        <f t="shared" si="82"/>
        <v>309.16539631867619</v>
      </c>
      <c r="BT136">
        <f t="shared" si="83"/>
        <v>463.42116119113268</v>
      </c>
      <c r="BU136">
        <f t="shared" si="84"/>
        <v>319.76426189467736</v>
      </c>
      <c r="BV136">
        <f t="shared" si="85"/>
        <v>347.27139998152984</v>
      </c>
    </row>
    <row r="137" spans="1:74" hidden="1" x14ac:dyDescent="0.4">
      <c r="A137" s="9">
        <v>39</v>
      </c>
      <c r="B137" s="16">
        <f t="shared" si="108"/>
        <v>370633.8514171447</v>
      </c>
      <c r="C137" s="16">
        <f t="shared" si="109"/>
        <v>1216403.5800269453</v>
      </c>
      <c r="D137" s="16">
        <f t="shared" si="110"/>
        <v>2018979.1379828681</v>
      </c>
      <c r="E137" s="16">
        <f t="shared" si="111"/>
        <v>902897.50270041311</v>
      </c>
      <c r="F137" s="16">
        <f t="shared" si="112"/>
        <v>854129.8906718411</v>
      </c>
      <c r="G137" s="16">
        <f t="shared" si="113"/>
        <v>613078.55121632991</v>
      </c>
      <c r="H137" s="16">
        <f t="shared" si="114"/>
        <v>239657.9791118381</v>
      </c>
      <c r="I137" s="16">
        <f t="shared" si="115"/>
        <v>295392.39285877696</v>
      </c>
      <c r="J137" s="16">
        <f t="shared" si="24"/>
        <v>6511172.8859861577</v>
      </c>
      <c r="L137">
        <v>39</v>
      </c>
      <c r="M137">
        <f t="shared" si="99"/>
        <v>370633.8514171447</v>
      </c>
      <c r="N137">
        <f t="shared" si="100"/>
        <v>1216403.5800269453</v>
      </c>
      <c r="O137">
        <f t="shared" si="101"/>
        <v>2018979.1379828681</v>
      </c>
      <c r="P137">
        <f t="shared" si="102"/>
        <v>902897.50270041311</v>
      </c>
      <c r="Q137">
        <f t="shared" si="103"/>
        <v>854129.8906718411</v>
      </c>
      <c r="R137">
        <f t="shared" si="104"/>
        <v>613078.55121632991</v>
      </c>
      <c r="S137">
        <f t="shared" si="105"/>
        <v>239657.9791118381</v>
      </c>
      <c r="T137">
        <f t="shared" si="106"/>
        <v>295392.39285877696</v>
      </c>
      <c r="V137">
        <f t="shared" si="38"/>
        <v>3583.1655395897833</v>
      </c>
      <c r="W137">
        <f t="shared" si="39"/>
        <v>8091.384003054769</v>
      </c>
      <c r="X137">
        <f t="shared" si="40"/>
        <v>16964.324323162091</v>
      </c>
      <c r="Y137">
        <f t="shared" si="41"/>
        <v>24920.691293420768</v>
      </c>
      <c r="Z137">
        <f t="shared" si="42"/>
        <v>45505.873467154219</v>
      </c>
      <c r="AA137">
        <f t="shared" si="43"/>
        <v>46935.982915118613</v>
      </c>
      <c r="AB137">
        <f t="shared" si="44"/>
        <v>32422.207319794259</v>
      </c>
      <c r="AC137">
        <f t="shared" si="45"/>
        <v>50345.536554249011</v>
      </c>
      <c r="AE137">
        <f t="shared" si="46"/>
        <v>1994.2924458076056</v>
      </c>
      <c r="AF137">
        <f t="shared" si="47"/>
        <v>4503.4441794916393</v>
      </c>
      <c r="AG137">
        <f t="shared" si="48"/>
        <v>9441.8813398684342</v>
      </c>
      <c r="AH137">
        <f t="shared" si="49"/>
        <v>13870.178712553201</v>
      </c>
      <c r="AI137">
        <f t="shared" si="50"/>
        <v>25327.331012960152</v>
      </c>
      <c r="AJ137">
        <f t="shared" si="51"/>
        <v>24896.641318511738</v>
      </c>
      <c r="AK137">
        <f t="shared" si="52"/>
        <v>16426.646648215581</v>
      </c>
      <c r="AL137">
        <f t="shared" si="53"/>
        <v>22482.436759778459</v>
      </c>
      <c r="AW137">
        <f t="shared" ref="AW137:BD137" si="123">IF(AW136+AN260/B$74-AW136/B$75&lt;0,0,AW136+AN260/B$74-AW136/B$75)</f>
        <v>42.745197175867141</v>
      </c>
      <c r="AX137">
        <f t="shared" si="123"/>
        <v>96.525767736600244</v>
      </c>
      <c r="AY137">
        <f t="shared" si="123"/>
        <v>134.91671542698526</v>
      </c>
      <c r="AZ137">
        <f t="shared" si="123"/>
        <v>356.74819418523663</v>
      </c>
      <c r="BA137">
        <f t="shared" si="123"/>
        <v>814.29012106272626</v>
      </c>
      <c r="BB137">
        <f t="shared" si="123"/>
        <v>1220.5720604170629</v>
      </c>
      <c r="BC137">
        <f t="shared" si="123"/>
        <v>948.7431324790183</v>
      </c>
      <c r="BD137">
        <f t="shared" si="123"/>
        <v>1030.3934728032209</v>
      </c>
      <c r="BF137">
        <f t="shared" si="55"/>
        <v>29.630319153404031</v>
      </c>
      <c r="BG137">
        <f t="shared" si="72"/>
        <v>66.910190934329108</v>
      </c>
      <c r="BH137">
        <f t="shared" si="73"/>
        <v>93.522210712541096</v>
      </c>
      <c r="BI137">
        <f t="shared" si="74"/>
        <v>247.29241059804934</v>
      </c>
      <c r="BJ137">
        <f t="shared" si="75"/>
        <v>564.45350038470406</v>
      </c>
      <c r="BK137">
        <f t="shared" si="76"/>
        <v>846.08216233038615</v>
      </c>
      <c r="BL137">
        <f t="shared" si="77"/>
        <v>619.63123032120279</v>
      </c>
      <c r="BM137">
        <f t="shared" si="78"/>
        <v>672.95308012106227</v>
      </c>
      <c r="BO137">
        <f t="shared" si="56"/>
        <v>20.539283905131242</v>
      </c>
      <c r="BP137">
        <f t="shared" si="79"/>
        <v>46.381120656570488</v>
      </c>
      <c r="BQ137">
        <f t="shared" si="80"/>
        <v>64.82816561358942</v>
      </c>
      <c r="BR137">
        <f t="shared" si="81"/>
        <v>171.41931555179019</v>
      </c>
      <c r="BS137">
        <f t="shared" si="82"/>
        <v>391.27053055433066</v>
      </c>
      <c r="BT137">
        <f t="shared" si="83"/>
        <v>586.49159158131192</v>
      </c>
      <c r="BU137">
        <f t="shared" si="84"/>
        <v>404.68511382013986</v>
      </c>
      <c r="BV137">
        <f t="shared" si="85"/>
        <v>439.50335281084256</v>
      </c>
    </row>
    <row r="138" spans="1:74" hidden="1" x14ac:dyDescent="0.4">
      <c r="A138" s="9">
        <v>40</v>
      </c>
      <c r="B138" s="16">
        <f t="shared" si="108"/>
        <v>469063.10548707424</v>
      </c>
      <c r="C138" s="16">
        <f t="shared" si="109"/>
        <v>1539443.9514669774</v>
      </c>
      <c r="D138" s="16">
        <f t="shared" si="110"/>
        <v>2555159.5483111688</v>
      </c>
      <c r="E138" s="16">
        <f t="shared" si="111"/>
        <v>1142680.0464497153</v>
      </c>
      <c r="F138" s="16">
        <f t="shared" si="112"/>
        <v>1080961.2167803631</v>
      </c>
      <c r="G138" s="16">
        <f t="shared" si="113"/>
        <v>775893.85870042397</v>
      </c>
      <c r="H138" s="16">
        <f t="shared" si="114"/>
        <v>303303.96294652944</v>
      </c>
      <c r="I138" s="16">
        <f t="shared" si="115"/>
        <v>373839.76828293136</v>
      </c>
      <c r="J138" s="16">
        <f t="shared" si="24"/>
        <v>8240345.4584251838</v>
      </c>
      <c r="L138">
        <v>40</v>
      </c>
      <c r="M138">
        <f t="shared" si="99"/>
        <v>469063.10548707424</v>
      </c>
      <c r="N138">
        <f t="shared" si="100"/>
        <v>1539443.9514669774</v>
      </c>
      <c r="O138">
        <f t="shared" si="101"/>
        <v>2555159.5483111688</v>
      </c>
      <c r="P138">
        <f t="shared" si="102"/>
        <v>1142680.0464497153</v>
      </c>
      <c r="Q138">
        <f t="shared" si="103"/>
        <v>1080961.2167803631</v>
      </c>
      <c r="R138">
        <f t="shared" si="104"/>
        <v>775893.85870042397</v>
      </c>
      <c r="S138">
        <f t="shared" si="105"/>
        <v>303303.96294652944</v>
      </c>
      <c r="T138">
        <f t="shared" si="106"/>
        <v>373839.76828293136</v>
      </c>
      <c r="V138">
        <f t="shared" si="38"/>
        <v>4534.7470260984574</v>
      </c>
      <c r="W138">
        <f t="shared" si="39"/>
        <v>10240.21333635452</v>
      </c>
      <c r="X138">
        <f t="shared" si="40"/>
        <v>21469.540947593556</v>
      </c>
      <c r="Y138">
        <f t="shared" si="41"/>
        <v>31538.880769682586</v>
      </c>
      <c r="Z138">
        <f t="shared" si="42"/>
        <v>57590.871003636348</v>
      </c>
      <c r="AA138">
        <f t="shared" si="43"/>
        <v>59400.774700226597</v>
      </c>
      <c r="AB138">
        <f t="shared" si="44"/>
        <v>41032.574862489091</v>
      </c>
      <c r="AC138">
        <f t="shared" si="45"/>
        <v>63715.803909422953</v>
      </c>
      <c r="AE138">
        <f t="shared" si="46"/>
        <v>2523.9168104016653</v>
      </c>
      <c r="AF138">
        <f t="shared" si="47"/>
        <v>5699.4241206793495</v>
      </c>
      <c r="AG138">
        <f t="shared" si="48"/>
        <v>11949.362334299654</v>
      </c>
      <c r="AH138">
        <f t="shared" si="49"/>
        <v>17553.682906175723</v>
      </c>
      <c r="AI138">
        <f t="shared" si="50"/>
        <v>32053.511831024844</v>
      </c>
      <c r="AJ138">
        <f t="shared" si="51"/>
        <v>31508.443797493805</v>
      </c>
      <c r="AK138">
        <f t="shared" si="52"/>
        <v>20789.072285918857</v>
      </c>
      <c r="AL138">
        <f t="shared" si="53"/>
        <v>28453.101001450719</v>
      </c>
      <c r="AW138">
        <f t="shared" ref="AW138:BD138" si="124">IF(AW137+AN261/B$74-AW137/B$75&lt;0,0,AW137+AN261/B$74-AW137/B$75)</f>
        <v>54.097042350352424</v>
      </c>
      <c r="AX138">
        <f t="shared" si="124"/>
        <v>122.16012301132204</v>
      </c>
      <c r="AY138">
        <f t="shared" si="124"/>
        <v>170.74655751838878</v>
      </c>
      <c r="AZ138">
        <f t="shared" si="124"/>
        <v>451.48983849222321</v>
      </c>
      <c r="BA138">
        <f t="shared" si="124"/>
        <v>1030.5412087202583</v>
      </c>
      <c r="BB138">
        <f t="shared" si="124"/>
        <v>1544.7193693461909</v>
      </c>
      <c r="BC138">
        <f t="shared" si="124"/>
        <v>1200.7011473078271</v>
      </c>
      <c r="BD138">
        <f t="shared" si="124"/>
        <v>1304.0378025189575</v>
      </c>
      <c r="BF138">
        <f t="shared" si="55"/>
        <v>37.499245966881894</v>
      </c>
      <c r="BG138">
        <f t="shared" si="72"/>
        <v>84.679537015691807</v>
      </c>
      <c r="BH138">
        <f t="shared" si="73"/>
        <v>118.3589135412076</v>
      </c>
      <c r="BI138">
        <f t="shared" si="74"/>
        <v>312.96588075036169</v>
      </c>
      <c r="BJ138">
        <f t="shared" si="75"/>
        <v>714.35547279151729</v>
      </c>
      <c r="BK138">
        <f t="shared" si="76"/>
        <v>1070.7761011823923</v>
      </c>
      <c r="BL138">
        <f t="shared" si="77"/>
        <v>784.18718140011049</v>
      </c>
      <c r="BM138">
        <f t="shared" si="78"/>
        <v>851.67327646214153</v>
      </c>
      <c r="BO138">
        <f t="shared" si="56"/>
        <v>25.993905054094917</v>
      </c>
      <c r="BP138">
        <f t="shared" si="79"/>
        <v>58.69856282322565</v>
      </c>
      <c r="BQ138">
        <f t="shared" si="80"/>
        <v>82.04459267296042</v>
      </c>
      <c r="BR138">
        <f t="shared" si="81"/>
        <v>216.94317257954569</v>
      </c>
      <c r="BS138">
        <f t="shared" si="82"/>
        <v>495.18031245255474</v>
      </c>
      <c r="BT138">
        <f t="shared" si="83"/>
        <v>742.24593403075653</v>
      </c>
      <c r="BU138">
        <f t="shared" si="84"/>
        <v>512.15817207067141</v>
      </c>
      <c r="BV138">
        <f t="shared" si="85"/>
        <v>556.22821646595253</v>
      </c>
    </row>
    <row r="139" spans="1:74" hidden="1" x14ac:dyDescent="0.4">
      <c r="A139" s="9">
        <v>41</v>
      </c>
      <c r="B139" s="16">
        <f t="shared" si="108"/>
        <v>593632.22244248702</v>
      </c>
      <c r="C139" s="16">
        <f t="shared" si="109"/>
        <v>1948274.173655231</v>
      </c>
      <c r="D139" s="16">
        <f t="shared" si="110"/>
        <v>3233733.4222524967</v>
      </c>
      <c r="E139" s="16">
        <f t="shared" si="111"/>
        <v>1446141.6546719242</v>
      </c>
      <c r="F139" s="16">
        <f t="shared" si="112"/>
        <v>1368032.151718965</v>
      </c>
      <c r="G139" s="16">
        <f t="shared" si="113"/>
        <v>981948.03712291142</v>
      </c>
      <c r="H139" s="16">
        <f t="shared" si="114"/>
        <v>383852.41451168369</v>
      </c>
      <c r="I139" s="16">
        <f t="shared" si="115"/>
        <v>473120.41788649344</v>
      </c>
      <c r="J139" s="16">
        <f t="shared" si="24"/>
        <v>10428734.494262192</v>
      </c>
      <c r="L139">
        <v>41</v>
      </c>
      <c r="M139">
        <f t="shared" si="99"/>
        <v>593632.22244248702</v>
      </c>
      <c r="N139">
        <f t="shared" si="100"/>
        <v>1948274.173655231</v>
      </c>
      <c r="O139">
        <f t="shared" si="101"/>
        <v>3233733.4222524967</v>
      </c>
      <c r="P139">
        <f t="shared" si="102"/>
        <v>1446141.6546719242</v>
      </c>
      <c r="Q139">
        <f t="shared" si="103"/>
        <v>1368032.151718965</v>
      </c>
      <c r="R139">
        <f t="shared" si="104"/>
        <v>981948.03712291142</v>
      </c>
      <c r="S139">
        <f t="shared" si="105"/>
        <v>383852.41451168369</v>
      </c>
      <c r="T139">
        <f t="shared" si="106"/>
        <v>473120.41788649344</v>
      </c>
      <c r="V139">
        <f t="shared" si="38"/>
        <v>5739.0400648357981</v>
      </c>
      <c r="W139">
        <f t="shared" si="39"/>
        <v>12959.707404090259</v>
      </c>
      <c r="X139">
        <f t="shared" si="40"/>
        <v>27171.208220159915</v>
      </c>
      <c r="Y139">
        <f t="shared" si="41"/>
        <v>39914.663220589049</v>
      </c>
      <c r="Z139">
        <f t="shared" si="42"/>
        <v>72885.282057955133</v>
      </c>
      <c r="AA139">
        <f t="shared" si="43"/>
        <v>75175.841985367937</v>
      </c>
      <c r="AB139">
        <f t="shared" si="44"/>
        <v>51929.598226082206</v>
      </c>
      <c r="AC139">
        <f t="shared" si="45"/>
        <v>80636.81392144342</v>
      </c>
      <c r="AE139">
        <f t="shared" si="46"/>
        <v>3194.1935489672624</v>
      </c>
      <c r="AF139">
        <f t="shared" si="47"/>
        <v>7213.0205259044069</v>
      </c>
      <c r="AG139">
        <f t="shared" si="48"/>
        <v>15122.755205397621</v>
      </c>
      <c r="AH139">
        <f t="shared" si="49"/>
        <v>22215.415527344678</v>
      </c>
      <c r="AI139">
        <f t="shared" si="50"/>
        <v>40565.964888562012</v>
      </c>
      <c r="AJ139">
        <f t="shared" si="51"/>
        <v>39876.14306831365</v>
      </c>
      <c r="AK139">
        <f t="shared" si="52"/>
        <v>26310.027534074376</v>
      </c>
      <c r="AL139">
        <f t="shared" si="53"/>
        <v>36009.394481730487</v>
      </c>
      <c r="AW139">
        <f t="shared" ref="AW139:BD139" si="125">IF(AW138+AN262/B$74-AW138/B$75&lt;0,0,AW138+AN262/B$74-AW138/B$75)</f>
        <v>68.463597546895855</v>
      </c>
      <c r="AX139">
        <f t="shared" si="125"/>
        <v>154.602195143335</v>
      </c>
      <c r="AY139">
        <f t="shared" si="125"/>
        <v>216.09173234922184</v>
      </c>
      <c r="AZ139">
        <f t="shared" si="125"/>
        <v>571.39202544301759</v>
      </c>
      <c r="BA139">
        <f t="shared" si="125"/>
        <v>1304.2221072342177</v>
      </c>
      <c r="BB139">
        <f t="shared" si="125"/>
        <v>1954.9505210083134</v>
      </c>
      <c r="BC139">
        <f t="shared" si="125"/>
        <v>1519.5716106859204</v>
      </c>
      <c r="BD139">
        <f t="shared" si="125"/>
        <v>1650.3534190622358</v>
      </c>
      <c r="BF139">
        <f t="shared" si="55"/>
        <v>47.457923796964224</v>
      </c>
      <c r="BG139">
        <f t="shared" si="72"/>
        <v>107.16788861306992</v>
      </c>
      <c r="BH139">
        <f t="shared" si="73"/>
        <v>149.79149992751633</v>
      </c>
      <c r="BI139">
        <f t="shared" si="74"/>
        <v>396.08025539547856</v>
      </c>
      <c r="BJ139">
        <f t="shared" si="75"/>
        <v>904.066914348762</v>
      </c>
      <c r="BK139">
        <f t="shared" si="76"/>
        <v>1355.1420620806716</v>
      </c>
      <c r="BL139">
        <f t="shared" si="77"/>
        <v>992.44416435396874</v>
      </c>
      <c r="BM139">
        <f t="shared" si="78"/>
        <v>1077.8555394905495</v>
      </c>
      <c r="BO139">
        <f t="shared" si="56"/>
        <v>32.897109601767106</v>
      </c>
      <c r="BP139">
        <f t="shared" si="79"/>
        <v>74.287147338705353</v>
      </c>
      <c r="BQ139">
        <f t="shared" si="80"/>
        <v>103.83318519390875</v>
      </c>
      <c r="BR139">
        <f t="shared" si="81"/>
        <v>274.55679748203528</v>
      </c>
      <c r="BS139">
        <f t="shared" si="82"/>
        <v>626.68540865593218</v>
      </c>
      <c r="BT139">
        <f t="shared" si="83"/>
        <v>939.36403432173802</v>
      </c>
      <c r="BU139">
        <f t="shared" si="84"/>
        <v>648.17267673539095</v>
      </c>
      <c r="BV139">
        <f t="shared" si="85"/>
        <v>703.95074646404703</v>
      </c>
    </row>
    <row r="140" spans="1:74" hidden="1" x14ac:dyDescent="0.4">
      <c r="A140" s="9">
        <v>42</v>
      </c>
      <c r="B140" s="16">
        <f t="shared" si="108"/>
        <v>751283.1672319991</v>
      </c>
      <c r="C140" s="16">
        <f t="shared" si="109"/>
        <v>2465677.4623817126</v>
      </c>
      <c r="D140" s="16">
        <f t="shared" si="110"/>
        <v>4092516.2004479971</v>
      </c>
      <c r="E140" s="16">
        <f t="shared" si="111"/>
        <v>1830193.5803245704</v>
      </c>
      <c r="F140" s="16">
        <f t="shared" si="112"/>
        <v>1731340.5320045701</v>
      </c>
      <c r="G140" s="16">
        <f t="shared" si="113"/>
        <v>1242724.0360228564</v>
      </c>
      <c r="H140" s="16">
        <f t="shared" si="114"/>
        <v>485792.1231725713</v>
      </c>
      <c r="I140" s="16">
        <f t="shared" si="115"/>
        <v>598767.03553828504</v>
      </c>
      <c r="J140" s="16">
        <f t="shared" si="24"/>
        <v>13198294.137124564</v>
      </c>
      <c r="L140">
        <v>42</v>
      </c>
      <c r="M140">
        <f t="shared" si="99"/>
        <v>751283.1672319991</v>
      </c>
      <c r="N140">
        <f t="shared" si="100"/>
        <v>2465677.4623817126</v>
      </c>
      <c r="O140">
        <f t="shared" si="101"/>
        <v>4092516.2004479971</v>
      </c>
      <c r="P140">
        <f t="shared" si="102"/>
        <v>1830193.5803245704</v>
      </c>
      <c r="Q140">
        <f t="shared" si="103"/>
        <v>1731340.5320045701</v>
      </c>
      <c r="R140">
        <f t="shared" si="104"/>
        <v>1242724.0360228564</v>
      </c>
      <c r="S140">
        <f t="shared" si="105"/>
        <v>485792.1231725713</v>
      </c>
      <c r="T140">
        <f t="shared" si="106"/>
        <v>598767.03553828504</v>
      </c>
      <c r="V140">
        <f t="shared" si="38"/>
        <v>7263.1572778325317</v>
      </c>
      <c r="W140">
        <f t="shared" si="39"/>
        <v>16401.417673896562</v>
      </c>
      <c r="X140">
        <f t="shared" si="40"/>
        <v>34387.067611001949</v>
      </c>
      <c r="Y140">
        <f t="shared" si="41"/>
        <v>50514.802717473365</v>
      </c>
      <c r="Z140">
        <f t="shared" si="42"/>
        <v>92241.430769879109</v>
      </c>
      <c r="AA140">
        <f t="shared" si="43"/>
        <v>95140.294832678686</v>
      </c>
      <c r="AB140">
        <f t="shared" si="44"/>
        <v>65720.54473411759</v>
      </c>
      <c r="AC140">
        <f t="shared" si="45"/>
        <v>102051.53753924026</v>
      </c>
      <c r="AE140">
        <f t="shared" si="46"/>
        <v>4042.4757209234403</v>
      </c>
      <c r="AF140">
        <f t="shared" si="47"/>
        <v>9128.5828186330236</v>
      </c>
      <c r="AG140">
        <f t="shared" si="48"/>
        <v>19138.906210318382</v>
      </c>
      <c r="AH140">
        <f t="shared" si="49"/>
        <v>28115.164758426137</v>
      </c>
      <c r="AI140">
        <f t="shared" si="50"/>
        <v>51339.070611693052</v>
      </c>
      <c r="AJ140">
        <f t="shared" si="51"/>
        <v>50466.052743429944</v>
      </c>
      <c r="AK140">
        <f t="shared" si="52"/>
        <v>33297.183177349238</v>
      </c>
      <c r="AL140">
        <f t="shared" si="53"/>
        <v>45572.412933097541</v>
      </c>
      <c r="AW140">
        <f t="shared" ref="AW140:BD140" si="126">IF(AW139+AN263/B$74-AW139/B$75&lt;0,0,AW139+AN263/B$74-AW139/B$75)</f>
        <v>86.645479538835644</v>
      </c>
      <c r="AX140">
        <f t="shared" si="126"/>
        <v>195.65991002408646</v>
      </c>
      <c r="AY140">
        <f t="shared" si="126"/>
        <v>273.47922756981927</v>
      </c>
      <c r="AZ140">
        <f t="shared" si="126"/>
        <v>723.13664229030223</v>
      </c>
      <c r="BA140">
        <f t="shared" si="126"/>
        <v>1650.5844559081775</v>
      </c>
      <c r="BB140">
        <f t="shared" si="126"/>
        <v>2474.1268008320631</v>
      </c>
      <c r="BC140">
        <f t="shared" si="126"/>
        <v>1923.124478419513</v>
      </c>
      <c r="BD140">
        <f t="shared" si="126"/>
        <v>2088.6397148699543</v>
      </c>
      <c r="BF140">
        <f t="shared" si="55"/>
        <v>60.061328046923208</v>
      </c>
      <c r="BG140">
        <f t="shared" si="72"/>
        <v>135.62847253122897</v>
      </c>
      <c r="BH140">
        <f t="shared" si="73"/>
        <v>189.57163938053964</v>
      </c>
      <c r="BI140">
        <f t="shared" si="74"/>
        <v>501.26731742400193</v>
      </c>
      <c r="BJ140">
        <f t="shared" si="75"/>
        <v>1144.1600300800353</v>
      </c>
      <c r="BK140">
        <f t="shared" si="76"/>
        <v>1715.0271374372569</v>
      </c>
      <c r="BL140">
        <f t="shared" si="77"/>
        <v>1256.0078875199447</v>
      </c>
      <c r="BM140">
        <f t="shared" si="78"/>
        <v>1364.1044792763928</v>
      </c>
      <c r="BO140">
        <f t="shared" si="56"/>
        <v>41.633598118885374</v>
      </c>
      <c r="BP140">
        <f t="shared" si="79"/>
        <v>94.01559210332411</v>
      </c>
      <c r="BQ140">
        <f t="shared" si="80"/>
        <v>131.40817403407328</v>
      </c>
      <c r="BR140">
        <f t="shared" si="81"/>
        <v>347.47087223010124</v>
      </c>
      <c r="BS140">
        <f t="shared" si="82"/>
        <v>793.11431207163014</v>
      </c>
      <c r="BT140">
        <f t="shared" si="83"/>
        <v>1188.8308509770982</v>
      </c>
      <c r="BU140">
        <f t="shared" si="84"/>
        <v>820.30842054467996</v>
      </c>
      <c r="BV140">
        <f t="shared" si="85"/>
        <v>890.90314297729833</v>
      </c>
    </row>
    <row r="141" spans="1:74" hidden="1" x14ac:dyDescent="0.4">
      <c r="A141" s="9">
        <v>43</v>
      </c>
      <c r="B141" s="16">
        <f t="shared" si="108"/>
        <v>950801.48285048211</v>
      </c>
      <c r="C141" s="16">
        <f t="shared" si="109"/>
        <v>3120487.5734153059</v>
      </c>
      <c r="D141" s="16">
        <f t="shared" si="110"/>
        <v>5179365.9723697342</v>
      </c>
      <c r="E141" s="16">
        <f t="shared" si="111"/>
        <v>2316238.1988237323</v>
      </c>
      <c r="F141" s="16">
        <f t="shared" si="112"/>
        <v>2191132.7405539313</v>
      </c>
      <c r="G141" s="16">
        <f t="shared" si="113"/>
        <v>1572754.3325346329</v>
      </c>
      <c r="H141" s="16">
        <f t="shared" si="114"/>
        <v>614803.96635444765</v>
      </c>
      <c r="I141" s="16">
        <f t="shared" si="115"/>
        <v>757781.63294850464</v>
      </c>
      <c r="J141" s="16">
        <f t="shared" si="24"/>
        <v>16703365.899850773</v>
      </c>
      <c r="L141">
        <v>43</v>
      </c>
      <c r="M141">
        <f t="shared" si="99"/>
        <v>950801.48285048211</v>
      </c>
      <c r="N141">
        <f t="shared" si="100"/>
        <v>3120487.5734153059</v>
      </c>
      <c r="O141">
        <f t="shared" si="101"/>
        <v>5179365.9723697342</v>
      </c>
      <c r="P141">
        <f t="shared" si="102"/>
        <v>2316238.1988237323</v>
      </c>
      <c r="Q141">
        <f t="shared" si="103"/>
        <v>2191132.7405539313</v>
      </c>
      <c r="R141">
        <f t="shared" si="104"/>
        <v>1572754.3325346329</v>
      </c>
      <c r="S141">
        <f t="shared" si="105"/>
        <v>614803.96635444765</v>
      </c>
      <c r="T141">
        <f t="shared" si="106"/>
        <v>757781.63294850464</v>
      </c>
      <c r="V141">
        <f t="shared" si="38"/>
        <v>9192.0343901616288</v>
      </c>
      <c r="W141">
        <f t="shared" si="39"/>
        <v>20757.143145721937</v>
      </c>
      <c r="X141">
        <f t="shared" si="40"/>
        <v>43519.243211468725</v>
      </c>
      <c r="Y141">
        <f t="shared" si="41"/>
        <v>63930.021893978803</v>
      </c>
      <c r="Z141">
        <f t="shared" si="42"/>
        <v>116737.993051896</v>
      </c>
      <c r="AA141">
        <f t="shared" si="43"/>
        <v>120406.70861610091</v>
      </c>
      <c r="AB141">
        <f t="shared" si="44"/>
        <v>83173.953729396511</v>
      </c>
      <c r="AC141">
        <f t="shared" si="45"/>
        <v>129153.37056099715</v>
      </c>
      <c r="AE141">
        <f t="shared" si="46"/>
        <v>5116.0362398931375</v>
      </c>
      <c r="AF141">
        <f t="shared" si="47"/>
        <v>11552.861103720868</v>
      </c>
      <c r="AG141">
        <f t="shared" si="48"/>
        <v>24221.626677212902</v>
      </c>
      <c r="AH141">
        <f t="shared" si="49"/>
        <v>35581.710744775213</v>
      </c>
      <c r="AI141">
        <f t="shared" si="50"/>
        <v>64973.190664421738</v>
      </c>
      <c r="AJ141">
        <f t="shared" si="51"/>
        <v>63868.325370204562</v>
      </c>
      <c r="AK141">
        <f t="shared" si="52"/>
        <v>42139.918147376971</v>
      </c>
      <c r="AL141">
        <f t="shared" si="53"/>
        <v>57675.082491556699</v>
      </c>
      <c r="AW141">
        <f t="shared" ref="AW141:BD141" si="127">IF(AW140+AN264/B$74-AW140/B$75&lt;0,0,AW140+AN264/B$74-AW140/B$75)</f>
        <v>109.65592492855538</v>
      </c>
      <c r="AX141">
        <f t="shared" si="127"/>
        <v>247.62132449751857</v>
      </c>
      <c r="AY141">
        <f t="shared" si="127"/>
        <v>346.10712304355269</v>
      </c>
      <c r="AZ141">
        <f t="shared" si="127"/>
        <v>915.1800853561133</v>
      </c>
      <c r="BA141">
        <f t="shared" si="127"/>
        <v>2088.9302725156313</v>
      </c>
      <c r="BB141">
        <f t="shared" si="127"/>
        <v>3131.1807686724687</v>
      </c>
      <c r="BC141">
        <f t="shared" si="127"/>
        <v>2433.8488716797638</v>
      </c>
      <c r="BD141">
        <f t="shared" si="127"/>
        <v>2643.3214115772807</v>
      </c>
      <c r="BF141">
        <f t="shared" si="55"/>
        <v>76.011818942070661</v>
      </c>
      <c r="BG141">
        <f t="shared" si="72"/>
        <v>171.64733502694344</v>
      </c>
      <c r="BH141">
        <f t="shared" si="73"/>
        <v>239.91619229410742</v>
      </c>
      <c r="BI141">
        <f t="shared" si="74"/>
        <v>634.38891234378207</v>
      </c>
      <c r="BJ141">
        <f t="shared" si="75"/>
        <v>1448.0146855769208</v>
      </c>
      <c r="BK141">
        <f t="shared" si="76"/>
        <v>2170.4869354741404</v>
      </c>
      <c r="BL141">
        <f t="shared" si="77"/>
        <v>1589.566182969729</v>
      </c>
      <c r="BM141">
        <f t="shared" si="78"/>
        <v>1726.3720970731736</v>
      </c>
      <c r="BO141">
        <f t="shared" si="56"/>
        <v>52.690236075708071</v>
      </c>
      <c r="BP141">
        <f t="shared" si="79"/>
        <v>118.98332036006703</v>
      </c>
      <c r="BQ141">
        <f t="shared" si="80"/>
        <v>166.30625324195307</v>
      </c>
      <c r="BR141">
        <f t="shared" si="81"/>
        <v>439.7487393464416</v>
      </c>
      <c r="BS141">
        <f t="shared" si="82"/>
        <v>1003.7417428766732</v>
      </c>
      <c r="BT141">
        <f t="shared" si="83"/>
        <v>1504.5486228531936</v>
      </c>
      <c r="BU141">
        <f t="shared" si="84"/>
        <v>1038.1581540323125</v>
      </c>
      <c r="BV141">
        <f t="shared" si="85"/>
        <v>1127.5038111268454</v>
      </c>
    </row>
    <row r="142" spans="1:74" hidden="1" x14ac:dyDescent="0.4">
      <c r="A142" s="9">
        <v>44</v>
      </c>
      <c r="B142" s="16">
        <f t="shared" si="108"/>
        <v>1203305.8894709798</v>
      </c>
      <c r="C142" s="16">
        <f t="shared" si="109"/>
        <v>3949195.6447675419</v>
      </c>
      <c r="D142" s="16">
        <f t="shared" si="110"/>
        <v>6554850.5031708675</v>
      </c>
      <c r="E142" s="16">
        <f t="shared" si="111"/>
        <v>2931361.7157037426</v>
      </c>
      <c r="F142" s="16">
        <f t="shared" si="112"/>
        <v>2773031.9934049281</v>
      </c>
      <c r="G142" s="16">
        <f t="shared" si="113"/>
        <v>1990430.7946136519</v>
      </c>
      <c r="H142" s="16">
        <f t="shared" si="114"/>
        <v>778077.49243988248</v>
      </c>
      <c r="I142" s="16">
        <f t="shared" si="115"/>
        <v>959025.74649566831</v>
      </c>
      <c r="J142" s="16">
        <f t="shared" si="24"/>
        <v>21139279.780067261</v>
      </c>
      <c r="L142">
        <v>44</v>
      </c>
      <c r="M142">
        <f t="shared" si="99"/>
        <v>1203305.8894709798</v>
      </c>
      <c r="N142">
        <f t="shared" si="100"/>
        <v>3949195.6447675419</v>
      </c>
      <c r="O142">
        <f t="shared" si="101"/>
        <v>6554850.5031708675</v>
      </c>
      <c r="P142">
        <f t="shared" si="102"/>
        <v>2931361.7157037426</v>
      </c>
      <c r="Q142">
        <f t="shared" si="103"/>
        <v>2773031.9934049281</v>
      </c>
      <c r="R142">
        <f t="shared" si="104"/>
        <v>1990430.7946136519</v>
      </c>
      <c r="S142">
        <f t="shared" si="105"/>
        <v>778077.49243988248</v>
      </c>
      <c r="T142">
        <f t="shared" si="106"/>
        <v>959025.74649566831</v>
      </c>
      <c r="V142">
        <f t="shared" si="38"/>
        <v>11633.163512478712</v>
      </c>
      <c r="W142">
        <f t="shared" si="39"/>
        <v>26269.618891391474</v>
      </c>
      <c r="X142">
        <f t="shared" si="40"/>
        <v>55076.651231876305</v>
      </c>
      <c r="Y142">
        <f t="shared" si="41"/>
        <v>80907.921628861775</v>
      </c>
      <c r="Z142">
        <f t="shared" si="42"/>
        <v>147740.1088430252</v>
      </c>
      <c r="AA142">
        <f t="shared" si="43"/>
        <v>152383.12541817024</v>
      </c>
      <c r="AB142">
        <f t="shared" si="44"/>
        <v>105262.46559380926</v>
      </c>
      <c r="AC142">
        <f t="shared" si="45"/>
        <v>163452.638976763</v>
      </c>
      <c r="AE142">
        <f t="shared" si="46"/>
        <v>6474.7022899826343</v>
      </c>
      <c r="AF142">
        <f t="shared" si="47"/>
        <v>14620.955117721225</v>
      </c>
      <c r="AG142">
        <f t="shared" si="48"/>
        <v>30654.165521964842</v>
      </c>
      <c r="AH142">
        <f t="shared" si="49"/>
        <v>45031.147794509743</v>
      </c>
      <c r="AI142">
        <f t="shared" si="50"/>
        <v>82228.124793579816</v>
      </c>
      <c r="AJ142">
        <f t="shared" si="51"/>
        <v>80829.840343973468</v>
      </c>
      <c r="AK142">
        <f t="shared" si="52"/>
        <v>53331.018760655032</v>
      </c>
      <c r="AL142">
        <f t="shared" si="53"/>
        <v>72991.858506436794</v>
      </c>
      <c r="AW142">
        <f t="shared" ref="AW142:BD142" si="128">IF(AW141+AN265/B$74-AW141/B$75&lt;0,0,AW141+AN265/B$74-AW141/B$75)</f>
        <v>138.77725561258558</v>
      </c>
      <c r="AX142">
        <f t="shared" si="128"/>
        <v>313.38213477574146</v>
      </c>
      <c r="AY142">
        <f t="shared" si="128"/>
        <v>438.02281285982571</v>
      </c>
      <c r="AZ142">
        <f t="shared" si="128"/>
        <v>1158.224516548122</v>
      </c>
      <c r="BA142">
        <f t="shared" si="128"/>
        <v>2643.6876126360439</v>
      </c>
      <c r="BB142">
        <f t="shared" si="128"/>
        <v>3962.7286071490562</v>
      </c>
      <c r="BC142">
        <f t="shared" si="128"/>
        <v>3080.2063466508434</v>
      </c>
      <c r="BD142">
        <f t="shared" si="128"/>
        <v>3345.3096956719901</v>
      </c>
      <c r="BF142">
        <f t="shared" si="55"/>
        <v>96.198282533961489</v>
      </c>
      <c r="BG142">
        <f t="shared" si="72"/>
        <v>217.23172870928852</v>
      </c>
      <c r="BH142">
        <f t="shared" si="73"/>
        <v>303.63075074377457</v>
      </c>
      <c r="BI142">
        <f t="shared" si="74"/>
        <v>802.86361615118085</v>
      </c>
      <c r="BJ142">
        <f t="shared" si="75"/>
        <v>1832.5640377401471</v>
      </c>
      <c r="BK142">
        <f t="shared" si="76"/>
        <v>2746.9032353931379</v>
      </c>
      <c r="BL142">
        <f t="shared" si="77"/>
        <v>2011.7075273247465</v>
      </c>
      <c r="BM142">
        <f t="shared" si="78"/>
        <v>2184.8467543252273</v>
      </c>
      <c r="BO142">
        <f t="shared" si="56"/>
        <v>66.683185795525631</v>
      </c>
      <c r="BP142">
        <f t="shared" si="79"/>
        <v>150.58172916019285</v>
      </c>
      <c r="BQ142">
        <f t="shared" si="80"/>
        <v>210.47221667324567</v>
      </c>
      <c r="BR142">
        <f t="shared" si="81"/>
        <v>556.53284314484586</v>
      </c>
      <c r="BS142">
        <f t="shared" si="82"/>
        <v>1270.3055084968219</v>
      </c>
      <c r="BT142">
        <f t="shared" si="83"/>
        <v>1904.1116104257612</v>
      </c>
      <c r="BU142">
        <f t="shared" si="84"/>
        <v>1313.8621685010207</v>
      </c>
      <c r="BV142">
        <f t="shared" si="85"/>
        <v>1426.9379541000096</v>
      </c>
    </row>
    <row r="143" spans="1:74" hidden="1" x14ac:dyDescent="0.4">
      <c r="A143" s="9">
        <v>45</v>
      </c>
      <c r="B143" s="16">
        <f t="shared" si="108"/>
        <v>1522867.9064473461</v>
      </c>
      <c r="C143" s="16">
        <f t="shared" si="109"/>
        <v>4997983.7681523841</v>
      </c>
      <c r="D143" s="16">
        <f t="shared" si="110"/>
        <v>8295622.5430158116</v>
      </c>
      <c r="E143" s="16">
        <f t="shared" si="111"/>
        <v>3709843.6217213576</v>
      </c>
      <c r="F143" s="16">
        <f t="shared" si="112"/>
        <v>3509466.2656098627</v>
      </c>
      <c r="G143" s="16">
        <f t="shared" si="113"/>
        <v>2519029.6196873412</v>
      </c>
      <c r="H143" s="16">
        <f t="shared" si="114"/>
        <v>984711.57860505197</v>
      </c>
      <c r="I143" s="16">
        <f t="shared" si="115"/>
        <v>1213714.2713039003</v>
      </c>
      <c r="J143" s="16">
        <f t="shared" si="24"/>
        <v>26753239.574543055</v>
      </c>
      <c r="L143">
        <v>45</v>
      </c>
      <c r="M143">
        <f t="shared" si="99"/>
        <v>1522867.9064473461</v>
      </c>
      <c r="N143">
        <f t="shared" si="100"/>
        <v>4997983.7681523841</v>
      </c>
      <c r="O143">
        <f t="shared" si="101"/>
        <v>8295622.5430158116</v>
      </c>
      <c r="P143">
        <f t="shared" si="102"/>
        <v>3709843.6217213576</v>
      </c>
      <c r="Q143">
        <f t="shared" si="103"/>
        <v>3509466.2656098627</v>
      </c>
      <c r="R143">
        <f t="shared" si="104"/>
        <v>2519029.6196873412</v>
      </c>
      <c r="S143">
        <f t="shared" si="105"/>
        <v>984711.57860505197</v>
      </c>
      <c r="T143">
        <f t="shared" si="106"/>
        <v>1213714.2713039003</v>
      </c>
      <c r="V143">
        <f t="shared" si="38"/>
        <v>14722.583441689447</v>
      </c>
      <c r="W143">
        <f t="shared" si="39"/>
        <v>33246.043150259567</v>
      </c>
      <c r="X143">
        <f t="shared" si="40"/>
        <v>69703.360790924911</v>
      </c>
      <c r="Y143">
        <f t="shared" si="41"/>
        <v>102394.64321092323</v>
      </c>
      <c r="Z143">
        <f t="shared" si="42"/>
        <v>186975.45837746598</v>
      </c>
      <c r="AA143">
        <f t="shared" si="43"/>
        <v>192851.52114145976</v>
      </c>
      <c r="AB143">
        <f t="shared" si="44"/>
        <v>133217.02487351221</v>
      </c>
      <c r="AC143">
        <f t="shared" si="45"/>
        <v>206860.76613878302</v>
      </c>
      <c r="AE143">
        <f t="shared" si="46"/>
        <v>8194.1893641479946</v>
      </c>
      <c r="AF143">
        <f t="shared" si="47"/>
        <v>18503.843042277975</v>
      </c>
      <c r="AG143">
        <f t="shared" si="48"/>
        <v>38794.994091935332</v>
      </c>
      <c r="AH143">
        <f t="shared" si="49"/>
        <v>56990.072405960418</v>
      </c>
      <c r="AI143">
        <f t="shared" si="50"/>
        <v>104065.4528100616</v>
      </c>
      <c r="AJ143">
        <f t="shared" si="51"/>
        <v>102295.8258662325</v>
      </c>
      <c r="AK143">
        <f t="shared" si="52"/>
        <v>67494.140624242544</v>
      </c>
      <c r="AL143">
        <f t="shared" si="53"/>
        <v>92376.31146436384</v>
      </c>
      <c r="AW143">
        <f t="shared" ref="AW143:BD143" si="129">IF(AW142+AN266/B$74-AW142/B$75&lt;0,0,AW142+AN266/B$74-AW142/B$75)</f>
        <v>175.63233978240027</v>
      </c>
      <c r="AX143">
        <f t="shared" si="129"/>
        <v>396.6070472694621</v>
      </c>
      <c r="AY143">
        <f t="shared" si="129"/>
        <v>554.34855777377709</v>
      </c>
      <c r="AZ143">
        <f t="shared" si="129"/>
        <v>1465.8142714867029</v>
      </c>
      <c r="BA143">
        <f t="shared" si="129"/>
        <v>3345.771891881308</v>
      </c>
      <c r="BB143">
        <f t="shared" si="129"/>
        <v>5015.1106615205799</v>
      </c>
      <c r="BC143">
        <f t="shared" si="129"/>
        <v>3898.2169949436889</v>
      </c>
      <c r="BD143">
        <f t="shared" si="129"/>
        <v>4233.724830816469</v>
      </c>
      <c r="BF143">
        <f t="shared" si="55"/>
        <v>121.74566638113596</v>
      </c>
      <c r="BG143">
        <f t="shared" si="72"/>
        <v>274.92197234916034</v>
      </c>
      <c r="BH143">
        <f t="shared" si="73"/>
        <v>384.26598801340526</v>
      </c>
      <c r="BI143">
        <f t="shared" si="74"/>
        <v>1016.0801563893456</v>
      </c>
      <c r="BJ143">
        <f t="shared" si="75"/>
        <v>2319.238182677685</v>
      </c>
      <c r="BK143">
        <f t="shared" si="76"/>
        <v>3476.3984584466889</v>
      </c>
      <c r="BL143">
        <f t="shared" si="77"/>
        <v>2545.956936987795</v>
      </c>
      <c r="BM143">
        <f t="shared" si="78"/>
        <v>2765.0782249986087</v>
      </c>
      <c r="BO143">
        <f t="shared" si="56"/>
        <v>84.392243838587149</v>
      </c>
      <c r="BP143">
        <f t="shared" si="79"/>
        <v>190.57172888965022</v>
      </c>
      <c r="BQ143">
        <f t="shared" si="80"/>
        <v>266.36733711556303</v>
      </c>
      <c r="BR143">
        <f t="shared" si="81"/>
        <v>704.3313069486469</v>
      </c>
      <c r="BS143">
        <f t="shared" si="82"/>
        <v>1607.6606260428171</v>
      </c>
      <c r="BT143">
        <f t="shared" si="83"/>
        <v>2409.7865854061874</v>
      </c>
      <c r="BU143">
        <f t="shared" si="84"/>
        <v>1662.7848479128836</v>
      </c>
      <c r="BV143">
        <f t="shared" si="85"/>
        <v>1805.8923542126181</v>
      </c>
    </row>
    <row r="144" spans="1:74" hidden="1" x14ac:dyDescent="0.4">
      <c r="A144" s="9">
        <v>46</v>
      </c>
      <c r="B144" s="16">
        <f t="shared" si="108"/>
        <v>1927296.0273691518</v>
      </c>
      <c r="C144" s="16">
        <f t="shared" si="109"/>
        <v>6325298.616140116</v>
      </c>
      <c r="D144" s="16">
        <f t="shared" si="110"/>
        <v>10498691.517510911</v>
      </c>
      <c r="E144" s="16">
        <f t="shared" si="111"/>
        <v>4695067.0140421484</v>
      </c>
      <c r="F144" s="16">
        <f t="shared" si="112"/>
        <v>4441475.4314935729</v>
      </c>
      <c r="G144" s="16">
        <f t="shared" si="113"/>
        <v>3188008.4663249147</v>
      </c>
      <c r="H144" s="16">
        <f t="shared" si="114"/>
        <v>1246221.4913815581</v>
      </c>
      <c r="I144" s="16">
        <f t="shared" si="115"/>
        <v>1536040.4428656402</v>
      </c>
      <c r="J144" s="16">
        <f t="shared" si="24"/>
        <v>33858099.007128015</v>
      </c>
      <c r="L144">
        <v>46</v>
      </c>
      <c r="M144">
        <f t="shared" si="99"/>
        <v>1927296.0273691518</v>
      </c>
      <c r="N144">
        <f t="shared" si="100"/>
        <v>6325298.616140116</v>
      </c>
      <c r="O144">
        <f t="shared" si="101"/>
        <v>10498691.517510911</v>
      </c>
      <c r="P144">
        <f t="shared" si="102"/>
        <v>4695067.0140421484</v>
      </c>
      <c r="Q144">
        <f t="shared" si="103"/>
        <v>4441475.4314935729</v>
      </c>
      <c r="R144">
        <f t="shared" si="104"/>
        <v>3188008.4663249147</v>
      </c>
      <c r="S144">
        <f t="shared" si="105"/>
        <v>1246221.4913815581</v>
      </c>
      <c r="T144">
        <f t="shared" si="106"/>
        <v>1536040.4428656402</v>
      </c>
      <c r="V144">
        <f t="shared" si="38"/>
        <v>18632.460806123101</v>
      </c>
      <c r="W144">
        <f t="shared" si="39"/>
        <v>42075.196816463416</v>
      </c>
      <c r="X144">
        <f t="shared" si="40"/>
        <v>88214.486481655986</v>
      </c>
      <c r="Y144">
        <f t="shared" si="41"/>
        <v>129587.59472757007</v>
      </c>
      <c r="Z144">
        <f t="shared" si="42"/>
        <v>236630.54203245605</v>
      </c>
      <c r="AA144">
        <f t="shared" si="43"/>
        <v>244067.11113550336</v>
      </c>
      <c r="AB144">
        <f t="shared" si="44"/>
        <v>168595.47813128936</v>
      </c>
      <c r="AC144">
        <f t="shared" si="45"/>
        <v>261796.79221221217</v>
      </c>
      <c r="AE144">
        <f t="shared" si="46"/>
        <v>10370.320723328479</v>
      </c>
      <c r="AF144">
        <f t="shared" si="47"/>
        <v>23417.909744938508</v>
      </c>
      <c r="AG144">
        <f t="shared" si="48"/>
        <v>49097.782991598528</v>
      </c>
      <c r="AH144">
        <f t="shared" si="49"/>
        <v>72124.929340948031</v>
      </c>
      <c r="AI144">
        <f t="shared" si="50"/>
        <v>131702.12133252973</v>
      </c>
      <c r="AJ144">
        <f t="shared" si="51"/>
        <v>129462.53444880068</v>
      </c>
      <c r="AK144">
        <f t="shared" si="52"/>
        <v>85418.563601316098</v>
      </c>
      <c r="AL144">
        <f t="shared" si="53"/>
        <v>116908.69460888223</v>
      </c>
      <c r="AW144">
        <f t="shared" ref="AW144:BD144" si="130">IF(AW143+AN267/B$74-AW143/B$75&lt;0,0,AW143+AN267/B$74-AW143/B$75)</f>
        <v>222.27503082656673</v>
      </c>
      <c r="AX144">
        <f t="shared" si="130"/>
        <v>501.93400467746437</v>
      </c>
      <c r="AY144">
        <f t="shared" si="130"/>
        <v>701.56693761803695</v>
      </c>
      <c r="AZ144">
        <f t="shared" si="130"/>
        <v>1855.0906557664468</v>
      </c>
      <c r="BA144">
        <f t="shared" si="130"/>
        <v>4234.3087345301137</v>
      </c>
      <c r="BB144">
        <f t="shared" si="130"/>
        <v>6346.9738859262661</v>
      </c>
      <c r="BC144">
        <f t="shared" si="130"/>
        <v>4933.4667646874977</v>
      </c>
      <c r="BD144">
        <f t="shared" si="130"/>
        <v>5358.0762442359619</v>
      </c>
      <c r="BF144">
        <f t="shared" si="55"/>
        <v>154.07767042189454</v>
      </c>
      <c r="BG144">
        <f t="shared" si="72"/>
        <v>347.93301730134135</v>
      </c>
      <c r="BH144">
        <f t="shared" si="73"/>
        <v>486.31552986962834</v>
      </c>
      <c r="BI144">
        <f t="shared" si="74"/>
        <v>1285.9206254477599</v>
      </c>
      <c r="BJ144">
        <f t="shared" si="75"/>
        <v>2935.158408199859</v>
      </c>
      <c r="BK144">
        <f t="shared" si="76"/>
        <v>4399.6257802910241</v>
      </c>
      <c r="BL144">
        <f t="shared" si="77"/>
        <v>3222.0869659657419</v>
      </c>
      <c r="BM144">
        <f t="shared" si="78"/>
        <v>3499.4015279075388</v>
      </c>
      <c r="BO144">
        <f t="shared" si="56"/>
        <v>106.80429736411645</v>
      </c>
      <c r="BP144">
        <f t="shared" si="79"/>
        <v>241.18187496535631</v>
      </c>
      <c r="BQ144">
        <f t="shared" si="80"/>
        <v>337.10652765426835</v>
      </c>
      <c r="BR144">
        <f t="shared" si="81"/>
        <v>891.38061661306619</v>
      </c>
      <c r="BS144">
        <f t="shared" si="82"/>
        <v>2034.6071600237378</v>
      </c>
      <c r="BT144">
        <f t="shared" si="83"/>
        <v>3049.7537092304888</v>
      </c>
      <c r="BU144">
        <f t="shared" si="84"/>
        <v>2104.3708924503394</v>
      </c>
      <c r="BV144">
        <f t="shared" si="85"/>
        <v>2285.4852896056136</v>
      </c>
    </row>
    <row r="145" spans="1:74" hidden="1" x14ac:dyDescent="0.4">
      <c r="A145" s="9">
        <v>47</v>
      </c>
      <c r="B145" s="16">
        <f t="shared" si="108"/>
        <v>2439128.1485327855</v>
      </c>
      <c r="C145" s="16">
        <f t="shared" si="109"/>
        <v>8005108.5476282826</v>
      </c>
      <c r="D145" s="16">
        <f t="shared" si="110"/>
        <v>13286829.651218075</v>
      </c>
      <c r="E145" s="16">
        <f t="shared" si="111"/>
        <v>5941936.24153852</v>
      </c>
      <c r="F145" s="16">
        <f t="shared" si="112"/>
        <v>5620998.3272578865</v>
      </c>
      <c r="G145" s="16">
        <f t="shared" si="113"/>
        <v>4034648.0652422039</v>
      </c>
      <c r="H145" s="16">
        <f t="shared" si="114"/>
        <v>1577180.6073219532</v>
      </c>
      <c r="I145" s="16">
        <f t="shared" si="115"/>
        <v>1943966.7950712428</v>
      </c>
      <c r="J145" s="16">
        <f t="shared" si="24"/>
        <v>42849796.383810952</v>
      </c>
      <c r="L145">
        <v>47</v>
      </c>
      <c r="M145">
        <f t="shared" si="99"/>
        <v>2439128.1485327855</v>
      </c>
      <c r="N145">
        <f t="shared" si="100"/>
        <v>8005108.5476282826</v>
      </c>
      <c r="O145">
        <f t="shared" si="101"/>
        <v>13286829.651218075</v>
      </c>
      <c r="P145">
        <f t="shared" si="102"/>
        <v>5941936.24153852</v>
      </c>
      <c r="Q145">
        <f t="shared" si="103"/>
        <v>5620998.3272578865</v>
      </c>
      <c r="R145">
        <f t="shared" si="104"/>
        <v>4034648.0652422039</v>
      </c>
      <c r="S145">
        <f t="shared" si="105"/>
        <v>1577180.6073219532</v>
      </c>
      <c r="T145">
        <f t="shared" si="106"/>
        <v>1943966.7950712428</v>
      </c>
      <c r="V145">
        <f t="shared" si="38"/>
        <v>23580.684535882792</v>
      </c>
      <c r="W145">
        <f t="shared" si="39"/>
        <v>53249.109349429244</v>
      </c>
      <c r="X145">
        <f t="shared" si="40"/>
        <v>111641.6129282952</v>
      </c>
      <c r="Y145">
        <f t="shared" si="41"/>
        <v>164002.18000353751</v>
      </c>
      <c r="Z145">
        <f t="shared" si="42"/>
        <v>299472.52922107838</v>
      </c>
      <c r="AA145">
        <f t="shared" si="43"/>
        <v>308884.02842499886</v>
      </c>
      <c r="AB145">
        <f t="shared" si="44"/>
        <v>213369.38933465903</v>
      </c>
      <c r="AC145">
        <f t="shared" si="45"/>
        <v>331322.18200266291</v>
      </c>
      <c r="AE145">
        <f t="shared" si="46"/>
        <v>13124.367417593354</v>
      </c>
      <c r="AF145">
        <f t="shared" si="47"/>
        <v>29637.005435446812</v>
      </c>
      <c r="AG145">
        <f t="shared" si="48"/>
        <v>62136.684154951006</v>
      </c>
      <c r="AH145">
        <f t="shared" si="49"/>
        <v>91279.151136488697</v>
      </c>
      <c r="AI145">
        <f t="shared" si="50"/>
        <v>166678.2615658385</v>
      </c>
      <c r="AJ145">
        <f t="shared" si="51"/>
        <v>163843.9074548115</v>
      </c>
      <c r="AK145">
        <f t="shared" si="52"/>
        <v>108103.17665494517</v>
      </c>
      <c r="AL145">
        <f t="shared" si="53"/>
        <v>147956.14409531007</v>
      </c>
      <c r="AW145">
        <f t="shared" ref="AW145:BD145" si="131">IF(AW144+AN268/B$74-AW144/B$75&lt;0,0,AW144+AN268/B$74-AW144/B$75)</f>
        <v>281.30462409689767</v>
      </c>
      <c r="AX145">
        <f t="shared" si="131"/>
        <v>635.23264840941636</v>
      </c>
      <c r="AY145">
        <f t="shared" si="131"/>
        <v>887.88211132649417</v>
      </c>
      <c r="AZ145">
        <f t="shared" si="131"/>
        <v>2347.7471925005611</v>
      </c>
      <c r="BA145">
        <f t="shared" si="131"/>
        <v>5358.8143591647986</v>
      </c>
      <c r="BB145">
        <f t="shared" si="131"/>
        <v>8032.5401100827112</v>
      </c>
      <c r="BC145">
        <f t="shared" si="131"/>
        <v>6243.647865920575</v>
      </c>
      <c r="BD145">
        <f t="shared" si="131"/>
        <v>6781.0215786071167</v>
      </c>
      <c r="BF145">
        <f t="shared" si="55"/>
        <v>194.99608666469786</v>
      </c>
      <c r="BG145">
        <f t="shared" si="72"/>
        <v>440.33360972701519</v>
      </c>
      <c r="BH145">
        <f t="shared" si="73"/>
        <v>615.46637451867355</v>
      </c>
      <c r="BI145">
        <f t="shared" si="74"/>
        <v>1627.4226436389722</v>
      </c>
      <c r="BJ145">
        <f t="shared" si="75"/>
        <v>3714.6486039980118</v>
      </c>
      <c r="BK145">
        <f t="shared" si="76"/>
        <v>5568.0346436721702</v>
      </c>
      <c r="BL145">
        <f t="shared" si="77"/>
        <v>4077.7768653266203</v>
      </c>
      <c r="BM145">
        <f t="shared" si="78"/>
        <v>4428.7388860717501</v>
      </c>
      <c r="BO145">
        <f t="shared" si="56"/>
        <v>135.1683211987833</v>
      </c>
      <c r="BP145">
        <f t="shared" si="79"/>
        <v>305.23256036694727</v>
      </c>
      <c r="BQ145">
        <f t="shared" si="80"/>
        <v>426.63192898348427</v>
      </c>
      <c r="BR145">
        <f t="shared" si="81"/>
        <v>1128.1046219138825</v>
      </c>
      <c r="BS145">
        <f t="shared" si="82"/>
        <v>2574.9379089294107</v>
      </c>
      <c r="BT145">
        <f t="shared" si="83"/>
        <v>3859.6769518668098</v>
      </c>
      <c r="BU145">
        <f t="shared" si="84"/>
        <v>2663.2289292080404</v>
      </c>
      <c r="BV145">
        <f t="shared" si="85"/>
        <v>2892.4434087565764</v>
      </c>
    </row>
    <row r="146" spans="1:74" hidden="1" x14ac:dyDescent="0.4">
      <c r="A146" s="9">
        <v>48</v>
      </c>
      <c r="B146" s="16">
        <f t="shared" si="108"/>
        <v>3086887.5567009319</v>
      </c>
      <c r="C146" s="16">
        <f t="shared" si="109"/>
        <v>10131025.703007201</v>
      </c>
      <c r="D146" s="16">
        <f t="shared" si="110"/>
        <v>16815413.795712981</v>
      </c>
      <c r="E146" s="16">
        <f t="shared" si="111"/>
        <v>7519936.6042940058</v>
      </c>
      <c r="F146" s="16">
        <f t="shared" si="112"/>
        <v>7113767.1889386158</v>
      </c>
      <c r="G146" s="16">
        <f t="shared" si="113"/>
        <v>5106129.7930391384</v>
      </c>
      <c r="H146" s="16">
        <f t="shared" si="114"/>
        <v>1996032.5554607552</v>
      </c>
      <c r="I146" s="16">
        <f t="shared" si="115"/>
        <v>2460226.1730097658</v>
      </c>
      <c r="J146" s="16">
        <f t="shared" si="24"/>
        <v>54229419.370163396</v>
      </c>
      <c r="L146">
        <v>48</v>
      </c>
      <c r="M146">
        <f t="shared" si="99"/>
        <v>3086887.5567009319</v>
      </c>
      <c r="N146">
        <f t="shared" si="100"/>
        <v>10131025.703007201</v>
      </c>
      <c r="O146">
        <f t="shared" si="101"/>
        <v>16815413.795712981</v>
      </c>
      <c r="P146">
        <f t="shared" si="102"/>
        <v>7519936.6042940058</v>
      </c>
      <c r="Q146">
        <f t="shared" si="103"/>
        <v>7113767.1889386158</v>
      </c>
      <c r="R146">
        <f t="shared" si="104"/>
        <v>5106129.7930391384</v>
      </c>
      <c r="S146">
        <f t="shared" si="105"/>
        <v>1996032.5554607552</v>
      </c>
      <c r="T146">
        <f t="shared" si="106"/>
        <v>2460226.1730097658</v>
      </c>
      <c r="V146">
        <f t="shared" si="38"/>
        <v>29843.008337260024</v>
      </c>
      <c r="W146">
        <f t="shared" si="39"/>
        <v>67390.478501526493</v>
      </c>
      <c r="X146">
        <f t="shared" si="40"/>
        <v>141290.2827453707</v>
      </c>
      <c r="Y146">
        <f t="shared" si="41"/>
        <v>207556.2487478551</v>
      </c>
      <c r="Z146">
        <f t="shared" si="42"/>
        <v>379003.46670281288</v>
      </c>
      <c r="AA146">
        <f t="shared" si="43"/>
        <v>390914.37831258768</v>
      </c>
      <c r="AB146">
        <f t="shared" si="44"/>
        <v>270033.91081178444</v>
      </c>
      <c r="AC146">
        <f t="shared" si="45"/>
        <v>419311.43370652711</v>
      </c>
      <c r="AE146">
        <f t="shared" si="46"/>
        <v>16609.806457023165</v>
      </c>
      <c r="AF146">
        <f t="shared" si="47"/>
        <v>37507.70674010762</v>
      </c>
      <c r="AG146">
        <f t="shared" si="48"/>
        <v>78638.327079399067</v>
      </c>
      <c r="AH146">
        <f t="shared" si="49"/>
        <v>115520.16075883829</v>
      </c>
      <c r="AI146">
        <f t="shared" si="50"/>
        <v>210943.01745091844</v>
      </c>
      <c r="AJ146">
        <f t="shared" si="51"/>
        <v>207355.9437458677</v>
      </c>
      <c r="AK146">
        <f t="shared" si="52"/>
        <v>136812.14374941259</v>
      </c>
      <c r="AL146">
        <f t="shared" si="53"/>
        <v>187248.86650402853</v>
      </c>
      <c r="AW146">
        <f t="shared" ref="AW146:BD146" si="132">IF(AW145+AN269/B$74-AW145/B$75&lt;0,0,AW145+AN269/B$74-AW145/B$75)</f>
        <v>356.01070996436732</v>
      </c>
      <c r="AX146">
        <f t="shared" si="132"/>
        <v>803.93142088870343</v>
      </c>
      <c r="AY146">
        <f t="shared" si="132"/>
        <v>1123.6770168026992</v>
      </c>
      <c r="AZ146">
        <f t="shared" si="132"/>
        <v>2971.2385550088534</v>
      </c>
      <c r="BA146">
        <f t="shared" si="132"/>
        <v>6781.9550094432507</v>
      </c>
      <c r="BB146">
        <f t="shared" si="132"/>
        <v>10165.742259802842</v>
      </c>
      <c r="BC146">
        <f t="shared" si="132"/>
        <v>7901.7738315268252</v>
      </c>
      <c r="BD146">
        <f t="shared" si="132"/>
        <v>8581.8584653680391</v>
      </c>
      <c r="BF146">
        <f t="shared" si="55"/>
        <v>246.78120912401778</v>
      </c>
      <c r="BG146">
        <f t="shared" si="72"/>
        <v>557.27303293645582</v>
      </c>
      <c r="BH146">
        <f t="shared" si="73"/>
        <v>778.91581660336578</v>
      </c>
      <c r="BI146">
        <f t="shared" si="74"/>
        <v>2059.6173729559255</v>
      </c>
      <c r="BJ146">
        <f t="shared" si="75"/>
        <v>4701.1480570980839</v>
      </c>
      <c r="BK146">
        <f t="shared" si="76"/>
        <v>7046.7379235184962</v>
      </c>
      <c r="BL146">
        <f t="shared" si="77"/>
        <v>5160.7123656235981</v>
      </c>
      <c r="BM146">
        <f t="shared" si="78"/>
        <v>5604.8802323394339</v>
      </c>
      <c r="BO146">
        <f t="shared" si="56"/>
        <v>171.06498047833202</v>
      </c>
      <c r="BP146">
        <f t="shared" si="79"/>
        <v>386.293189982988</v>
      </c>
      <c r="BQ146">
        <f t="shared" si="80"/>
        <v>539.93259630459784</v>
      </c>
      <c r="BR146">
        <f t="shared" si="81"/>
        <v>1427.6954349489365</v>
      </c>
      <c r="BS146">
        <f t="shared" si="82"/>
        <v>3258.7643259705715</v>
      </c>
      <c r="BT146">
        <f t="shared" si="83"/>
        <v>4884.6915669500249</v>
      </c>
      <c r="BU146">
        <f t="shared" si="84"/>
        <v>3370.5028972673308</v>
      </c>
      <c r="BV146">
        <f t="shared" si="85"/>
        <v>3660.5911474141631</v>
      </c>
    </row>
    <row r="147" spans="1:74" hidden="1" x14ac:dyDescent="0.4">
      <c r="A147" s="9">
        <v>49</v>
      </c>
      <c r="B147" s="16">
        <f t="shared" si="108"/>
        <v>3906672.4696063944</v>
      </c>
      <c r="C147" s="16">
        <f t="shared" si="109"/>
        <v>12821522.804384904</v>
      </c>
      <c r="D147" s="16">
        <f t="shared" si="110"/>
        <v>21281084.242329583</v>
      </c>
      <c r="E147" s="16">
        <f t="shared" si="111"/>
        <v>9517006.6176877655</v>
      </c>
      <c r="F147" s="16">
        <f t="shared" si="112"/>
        <v>9002970.7664237618</v>
      </c>
      <c r="G147" s="16">
        <f t="shared" si="113"/>
        <v>6462164.987318852</v>
      </c>
      <c r="H147" s="16">
        <f t="shared" si="114"/>
        <v>2526119.0404973705</v>
      </c>
      <c r="I147" s="16">
        <f t="shared" si="115"/>
        <v>3113588.584799082</v>
      </c>
      <c r="J147" s="16">
        <f t="shared" si="24"/>
        <v>68631129.51304771</v>
      </c>
      <c r="L147">
        <v>49</v>
      </c>
      <c r="M147">
        <f t="shared" si="99"/>
        <v>3906672.4696063944</v>
      </c>
      <c r="N147">
        <f t="shared" si="100"/>
        <v>12821522.804384904</v>
      </c>
      <c r="O147">
        <f t="shared" si="101"/>
        <v>21281084.242329583</v>
      </c>
      <c r="P147">
        <f t="shared" si="102"/>
        <v>9517006.6176877655</v>
      </c>
      <c r="Q147">
        <f t="shared" si="103"/>
        <v>9002970.7664237618</v>
      </c>
      <c r="R147">
        <f t="shared" si="104"/>
        <v>6462164.987318852</v>
      </c>
      <c r="S147">
        <f t="shared" si="105"/>
        <v>2526119.0404973705</v>
      </c>
      <c r="T147">
        <f t="shared" si="106"/>
        <v>3113588.584799082</v>
      </c>
      <c r="V147">
        <f t="shared" si="38"/>
        <v>37768.417844805081</v>
      </c>
      <c r="W147">
        <f t="shared" si="39"/>
        <v>85287.371904433545</v>
      </c>
      <c r="X147">
        <f t="shared" si="40"/>
        <v>178812.75157756958</v>
      </c>
      <c r="Y147">
        <f t="shared" si="41"/>
        <v>262676.97413138952</v>
      </c>
      <c r="Z147">
        <f t="shared" si="42"/>
        <v>479655.44000433548</v>
      </c>
      <c r="AA147">
        <f t="shared" si="43"/>
        <v>494729.53312200116</v>
      </c>
      <c r="AB147">
        <f t="shared" si="44"/>
        <v>341746.83264370752</v>
      </c>
      <c r="AC147">
        <f t="shared" si="45"/>
        <v>530667.99623728043</v>
      </c>
      <c r="AE147">
        <f t="shared" si="46"/>
        <v>21020.87375043545</v>
      </c>
      <c r="AF147">
        <f t="shared" si="47"/>
        <v>47468.630660580573</v>
      </c>
      <c r="AG147">
        <f t="shared" si="48"/>
        <v>99522.312301389611</v>
      </c>
      <c r="AH147">
        <f t="shared" si="49"/>
        <v>146198.85675517723</v>
      </c>
      <c r="AI147">
        <f t="shared" si="50"/>
        <v>266963.16720154992</v>
      </c>
      <c r="AJ147">
        <f t="shared" si="51"/>
        <v>262423.4741158837</v>
      </c>
      <c r="AK147">
        <f t="shared" si="52"/>
        <v>173145.35294824129</v>
      </c>
      <c r="AL147">
        <f t="shared" si="53"/>
        <v>236976.55947599252</v>
      </c>
      <c r="AW147">
        <f t="shared" ref="AW147:BD147" si="133">IF(AW146+AN270/B$74-AW146/B$75&lt;0,0,AW146+AN270/B$74-AW146/B$75)</f>
        <v>450.55649550941183</v>
      </c>
      <c r="AX147">
        <f t="shared" si="133"/>
        <v>1017.4315364326262</v>
      </c>
      <c r="AY147">
        <f t="shared" si="133"/>
        <v>1422.0919893835992</v>
      </c>
      <c r="AZ147">
        <f t="shared" si="133"/>
        <v>3760.3105558291431</v>
      </c>
      <c r="BA147">
        <f t="shared" si="133"/>
        <v>8583.0392070594935</v>
      </c>
      <c r="BB147">
        <f t="shared" si="133"/>
        <v>12865.459033875446</v>
      </c>
      <c r="BC147">
        <f t="shared" si="133"/>
        <v>10000.248402045212</v>
      </c>
      <c r="BD147">
        <f t="shared" si="133"/>
        <v>10860.943608339392</v>
      </c>
      <c r="BF147">
        <f t="shared" si="55"/>
        <v>312.31890962822752</v>
      </c>
      <c r="BG147">
        <f t="shared" si="72"/>
        <v>705.26806570780445</v>
      </c>
      <c r="BH147">
        <f t="shared" si="73"/>
        <v>985.77253672296581</v>
      </c>
      <c r="BI147">
        <f t="shared" si="74"/>
        <v>2606.5900821876821</v>
      </c>
      <c r="BJ147">
        <f t="shared" si="75"/>
        <v>5949.6322285051847</v>
      </c>
      <c r="BK147">
        <f t="shared" si="76"/>
        <v>8918.1405252891018</v>
      </c>
      <c r="BL147">
        <f t="shared" si="77"/>
        <v>6531.2430985752117</v>
      </c>
      <c r="BM147">
        <f t="shared" si="78"/>
        <v>7093.3693488537356</v>
      </c>
      <c r="BO147">
        <f t="shared" si="56"/>
        <v>216.49471766574345</v>
      </c>
      <c r="BP147">
        <f t="shared" si="79"/>
        <v>488.8810957550686</v>
      </c>
      <c r="BQ147">
        <f t="shared" si="80"/>
        <v>683.3225284838586</v>
      </c>
      <c r="BR147">
        <f t="shared" si="81"/>
        <v>1806.84859775313</v>
      </c>
      <c r="BS147">
        <f t="shared" si="82"/>
        <v>4124.1945646470795</v>
      </c>
      <c r="BT147">
        <f t="shared" si="83"/>
        <v>6181.9193808911068</v>
      </c>
      <c r="BU147">
        <f t="shared" si="84"/>
        <v>4265.607631445464</v>
      </c>
      <c r="BV147">
        <f t="shared" si="85"/>
        <v>4632.7356898767985</v>
      </c>
    </row>
    <row r="148" spans="1:74" hidden="1" x14ac:dyDescent="0.4">
      <c r="A148" s="9">
        <v>50</v>
      </c>
      <c r="B148" s="16">
        <f t="shared" si="108"/>
        <v>4944167.7108225059</v>
      </c>
      <c r="C148" s="16">
        <f t="shared" si="109"/>
        <v>16226535.381759588</v>
      </c>
      <c r="D148" s="16">
        <f t="shared" si="110"/>
        <v>26932703.056322616</v>
      </c>
      <c r="E148" s="16">
        <f t="shared" si="111"/>
        <v>12044438.633883407</v>
      </c>
      <c r="F148" s="16">
        <f t="shared" si="112"/>
        <v>11393890.250880441</v>
      </c>
      <c r="G148" s="16">
        <f t="shared" si="113"/>
        <v>8178322.5291800899</v>
      </c>
      <c r="H148" s="16">
        <f t="shared" si="114"/>
        <v>3196980.6250431277</v>
      </c>
      <c r="I148" s="16">
        <f t="shared" si="115"/>
        <v>3940464.4913322236</v>
      </c>
      <c r="J148" s="16">
        <f t="shared" si="24"/>
        <v>86857502.679223999</v>
      </c>
      <c r="L148">
        <v>50</v>
      </c>
      <c r="M148">
        <f t="shared" si="99"/>
        <v>4944167.7108225059</v>
      </c>
      <c r="N148">
        <f t="shared" si="100"/>
        <v>16226535.381759588</v>
      </c>
      <c r="O148">
        <f t="shared" si="101"/>
        <v>26932703.056322616</v>
      </c>
      <c r="P148">
        <f t="shared" si="102"/>
        <v>12044438.633883407</v>
      </c>
      <c r="Q148">
        <f t="shared" si="103"/>
        <v>11393890.250880441</v>
      </c>
      <c r="R148">
        <f t="shared" si="104"/>
        <v>8178322.5291800899</v>
      </c>
      <c r="S148">
        <f t="shared" si="105"/>
        <v>3196980.6250431277</v>
      </c>
      <c r="T148">
        <f t="shared" si="106"/>
        <v>3940464.4913322236</v>
      </c>
      <c r="V148">
        <f t="shared" si="38"/>
        <v>47798.578828891077</v>
      </c>
      <c r="W148">
        <f t="shared" si="39"/>
        <v>107937.14435786837</v>
      </c>
      <c r="X148">
        <f t="shared" si="40"/>
        <v>226300.06469987697</v>
      </c>
      <c r="Y148">
        <f t="shared" si="41"/>
        <v>332436.11384904181</v>
      </c>
      <c r="Z148">
        <f t="shared" si="42"/>
        <v>607037.56387050182</v>
      </c>
      <c r="AA148">
        <f t="shared" si="43"/>
        <v>626114.88479817507</v>
      </c>
      <c r="AB148">
        <f t="shared" si="44"/>
        <v>432504.55941198621</v>
      </c>
      <c r="AC148">
        <f t="shared" si="45"/>
        <v>671597.52772900951</v>
      </c>
      <c r="AE148">
        <f t="shared" si="46"/>
        <v>26603.388448558657</v>
      </c>
      <c r="AF148">
        <f t="shared" si="47"/>
        <v>60074.877741864897</v>
      </c>
      <c r="AG148">
        <f t="shared" si="48"/>
        <v>125952.45872678293</v>
      </c>
      <c r="AH148">
        <f t="shared" si="49"/>
        <v>185024.89588058132</v>
      </c>
      <c r="AI148">
        <f t="shared" si="50"/>
        <v>337860.59146914515</v>
      </c>
      <c r="AJ148">
        <f t="shared" si="51"/>
        <v>332115.29181771888</v>
      </c>
      <c r="AK148">
        <f t="shared" si="52"/>
        <v>219127.57468336844</v>
      </c>
      <c r="AL148">
        <f t="shared" si="53"/>
        <v>299910.43878198275</v>
      </c>
      <c r="AW148">
        <f t="shared" ref="AW148:BD148" si="134">IF(AW147+AN271/B$74-AW147/B$75&lt;0,0,AW147+AN271/B$74-AW147/B$75)</f>
        <v>570.21081096424314</v>
      </c>
      <c r="AX148">
        <f t="shared" si="134"/>
        <v>1287.630890403454</v>
      </c>
      <c r="AY148">
        <f t="shared" si="134"/>
        <v>1799.75704404252</v>
      </c>
      <c r="AZ148">
        <f t="shared" si="134"/>
        <v>4758.9364549999027</v>
      </c>
      <c r="BA148">
        <f t="shared" si="134"/>
        <v>10862.437442527233</v>
      </c>
      <c r="BB148">
        <f t="shared" si="134"/>
        <v>16282.139754419022</v>
      </c>
      <c r="BC148">
        <f t="shared" si="134"/>
        <v>12656.014984420181</v>
      </c>
      <c r="BD148">
        <f t="shared" si="134"/>
        <v>13745.285443527968</v>
      </c>
      <c r="BF148">
        <f t="shared" si="55"/>
        <v>395.26146115693814</v>
      </c>
      <c r="BG148">
        <f t="shared" si="72"/>
        <v>892.56614814269744</v>
      </c>
      <c r="BH148">
        <f t="shared" si="73"/>
        <v>1247.5642083193457</v>
      </c>
      <c r="BI148">
        <f t="shared" si="74"/>
        <v>3298.8223663725589</v>
      </c>
      <c r="BJ148">
        <f t="shared" si="75"/>
        <v>7529.6764156377685</v>
      </c>
      <c r="BK148">
        <f t="shared" si="76"/>
        <v>11286.531630440906</v>
      </c>
      <c r="BL148">
        <f t="shared" si="77"/>
        <v>8265.7457503102123</v>
      </c>
      <c r="BM148">
        <f t="shared" si="78"/>
        <v>8977.1564785965638</v>
      </c>
      <c r="BO148">
        <f t="shared" si="56"/>
        <v>273.98923284323394</v>
      </c>
      <c r="BP148">
        <f t="shared" si="79"/>
        <v>618.71327772671009</v>
      </c>
      <c r="BQ148">
        <f t="shared" si="80"/>
        <v>864.79253342732295</v>
      </c>
      <c r="BR148">
        <f t="shared" si="81"/>
        <v>2286.6934884138609</v>
      </c>
      <c r="BS148">
        <f t="shared" si="82"/>
        <v>5219.4571629619431</v>
      </c>
      <c r="BT148">
        <f t="shared" si="83"/>
        <v>7823.6520675299034</v>
      </c>
      <c r="BU148">
        <f t="shared" si="84"/>
        <v>5398.4253650103374</v>
      </c>
      <c r="BV148">
        <f t="shared" si="85"/>
        <v>5863.0525193652666</v>
      </c>
    </row>
    <row r="149" spans="1:74" hidden="1" x14ac:dyDescent="0.4">
      <c r="A149" s="9">
        <v>51</v>
      </c>
      <c r="B149" s="16">
        <f t="shared" si="108"/>
        <v>6257190.6252490943</v>
      </c>
      <c r="C149" s="16">
        <f t="shared" si="109"/>
        <v>20535817.352791212</v>
      </c>
      <c r="D149" s="16">
        <f t="shared" si="110"/>
        <v>34085222.616488509</v>
      </c>
      <c r="E149" s="16">
        <f t="shared" si="111"/>
        <v>15243080.92165946</v>
      </c>
      <c r="F149" s="16">
        <f t="shared" si="112"/>
        <v>14419766.365705624</v>
      </c>
      <c r="G149" s="16">
        <f t="shared" si="113"/>
        <v>10350240.13199099</v>
      </c>
      <c r="H149" s="16">
        <f t="shared" si="114"/>
        <v>4046002.9606873887</v>
      </c>
      <c r="I149" s="16">
        <f t="shared" si="115"/>
        <v>4986933.8817774747</v>
      </c>
      <c r="J149" s="16">
        <f t="shared" si="24"/>
        <v>109924254.85634975</v>
      </c>
      <c r="L149">
        <v>51</v>
      </c>
      <c r="M149">
        <f t="shared" si="99"/>
        <v>6257190.6252490943</v>
      </c>
      <c r="N149">
        <f t="shared" si="100"/>
        <v>20535817.352791212</v>
      </c>
      <c r="O149">
        <f t="shared" si="101"/>
        <v>34085222.616488509</v>
      </c>
      <c r="P149">
        <f t="shared" si="102"/>
        <v>15243080.92165946</v>
      </c>
      <c r="Q149">
        <f t="shared" si="103"/>
        <v>14419766.365705624</v>
      </c>
      <c r="R149">
        <f t="shared" si="104"/>
        <v>10350240.13199099</v>
      </c>
      <c r="S149">
        <f t="shared" si="105"/>
        <v>4046002.9606873887</v>
      </c>
      <c r="T149">
        <f t="shared" si="106"/>
        <v>4986933.8817774747</v>
      </c>
      <c r="V149">
        <f t="shared" si="38"/>
        <v>60492.45026492302</v>
      </c>
      <c r="W149">
        <f t="shared" si="39"/>
        <v>136602.01823531184</v>
      </c>
      <c r="X149">
        <f t="shared" si="40"/>
        <v>286398.58640591643</v>
      </c>
      <c r="Y149">
        <f t="shared" si="41"/>
        <v>420721.19247031596</v>
      </c>
      <c r="Z149">
        <f t="shared" si="42"/>
        <v>768248.56598415936</v>
      </c>
      <c r="AA149">
        <f t="shared" si="43"/>
        <v>792392.25217060046</v>
      </c>
      <c r="AB149">
        <f t="shared" si="44"/>
        <v>547364.82110171684</v>
      </c>
      <c r="AC149">
        <f t="shared" si="45"/>
        <v>849953.72331702954</v>
      </c>
      <c r="AE149">
        <f t="shared" si="46"/>
        <v>33668.451908669464</v>
      </c>
      <c r="AF149">
        <f t="shared" si="47"/>
        <v>76028.966613866069</v>
      </c>
      <c r="AG149">
        <f t="shared" si="48"/>
        <v>159401.66071781429</v>
      </c>
      <c r="AH149">
        <f t="shared" si="49"/>
        <v>234161.96853673481</v>
      </c>
      <c r="AI149">
        <f t="shared" si="50"/>
        <v>427586.24893626402</v>
      </c>
      <c r="AJ149">
        <f t="shared" si="51"/>
        <v>420315.16971185576</v>
      </c>
      <c r="AK149">
        <f t="shared" si="52"/>
        <v>277321.29779117333</v>
      </c>
      <c r="AL149">
        <f t="shared" si="53"/>
        <v>379557.67212777416</v>
      </c>
      <c r="AW149">
        <f t="shared" ref="AW149:BD149" si="135">IF(AW148+AN272/B$74-AW148/B$75&lt;0,0,AW148+AN272/B$74-AW148/B$75)</f>
        <v>721.64173011974344</v>
      </c>
      <c r="AX149">
        <f t="shared" si="135"/>
        <v>1629.5871029436566</v>
      </c>
      <c r="AY149">
        <f t="shared" si="135"/>
        <v>2277.7186298200213</v>
      </c>
      <c r="AZ149">
        <f t="shared" si="135"/>
        <v>6022.7674938478212</v>
      </c>
      <c r="BA149">
        <f t="shared" si="135"/>
        <v>13747.175603505682</v>
      </c>
      <c r="BB149">
        <f t="shared" si="135"/>
        <v>20606.188579157006</v>
      </c>
      <c r="BC149">
        <f t="shared" si="135"/>
        <v>16017.073652787953</v>
      </c>
      <c r="BD149">
        <f t="shared" si="135"/>
        <v>17395.62204182495</v>
      </c>
      <c r="BF149">
        <f t="shared" si="55"/>
        <v>500.23107104132112</v>
      </c>
      <c r="BG149">
        <f t="shared" si="72"/>
        <v>1129.6049934991513</v>
      </c>
      <c r="BH149">
        <f t="shared" si="73"/>
        <v>1578.8799097532503</v>
      </c>
      <c r="BI149">
        <f t="shared" si="74"/>
        <v>4174.8908195489648</v>
      </c>
      <c r="BJ149">
        <f t="shared" si="75"/>
        <v>9529.3330317714463</v>
      </c>
      <c r="BK149">
        <f t="shared" si="76"/>
        <v>14283.896504827775</v>
      </c>
      <c r="BL149">
        <f t="shared" si="77"/>
        <v>10460.880367365196</v>
      </c>
      <c r="BM149">
        <f t="shared" si="78"/>
        <v>11361.220961062265</v>
      </c>
      <c r="BO149">
        <f t="shared" si="56"/>
        <v>346.75256983145641</v>
      </c>
      <c r="BP149">
        <f t="shared" si="79"/>
        <v>783.02499997630264</v>
      </c>
      <c r="BQ149">
        <f t="shared" si="80"/>
        <v>1094.4555383625366</v>
      </c>
      <c r="BR149">
        <f t="shared" si="81"/>
        <v>2893.97081518908</v>
      </c>
      <c r="BS149">
        <f t="shared" si="82"/>
        <v>6605.5887145674378</v>
      </c>
      <c r="BT149">
        <f t="shared" si="83"/>
        <v>9901.3798052765051</v>
      </c>
      <c r="BU149">
        <f t="shared" si="84"/>
        <v>6832.0855576602753</v>
      </c>
      <c r="BV149">
        <f t="shared" si="85"/>
        <v>7420.1044989809152</v>
      </c>
    </row>
    <row r="150" spans="1:74" hidden="1" x14ac:dyDescent="0.4">
      <c r="A150" s="9">
        <v>52</v>
      </c>
      <c r="B150" s="16">
        <f t="shared" si="108"/>
        <v>7918913.113526199</v>
      </c>
      <c r="C150" s="16">
        <f t="shared" si="109"/>
        <v>25989515.594392389</v>
      </c>
      <c r="D150" s="16">
        <f t="shared" si="110"/>
        <v>43137237.223682217</v>
      </c>
      <c r="E150" s="16">
        <f t="shared" si="111"/>
        <v>19291186.832951058</v>
      </c>
      <c r="F150" s="16">
        <f t="shared" si="112"/>
        <v>18249224.581171285</v>
      </c>
      <c r="G150" s="16">
        <f t="shared" si="113"/>
        <v>13098954.022374172</v>
      </c>
      <c r="H150" s="16">
        <f t="shared" si="114"/>
        <v>5120500.2087462693</v>
      </c>
      <c r="I150" s="16">
        <f t="shared" si="115"/>
        <v>6311314.2107802806</v>
      </c>
      <c r="J150" s="16">
        <f t="shared" si="24"/>
        <v>139116845.78762388</v>
      </c>
      <c r="L150">
        <v>52</v>
      </c>
      <c r="M150">
        <f t="shared" si="99"/>
        <v>7918913.113526199</v>
      </c>
      <c r="N150">
        <f t="shared" si="100"/>
        <v>25989515.594392389</v>
      </c>
      <c r="O150">
        <f t="shared" si="101"/>
        <v>43137237.223682217</v>
      </c>
      <c r="P150">
        <f t="shared" si="102"/>
        <v>19291186.832951058</v>
      </c>
      <c r="Q150">
        <f t="shared" si="103"/>
        <v>18249224.581171285</v>
      </c>
      <c r="R150">
        <f t="shared" si="104"/>
        <v>13098954.022374172</v>
      </c>
      <c r="S150">
        <f t="shared" si="105"/>
        <v>5120500.2087462693</v>
      </c>
      <c r="T150">
        <f t="shared" si="106"/>
        <v>6311314.2107802806</v>
      </c>
      <c r="V150">
        <f t="shared" si="38"/>
        <v>76557.433896807604</v>
      </c>
      <c r="W150">
        <f t="shared" si="39"/>
        <v>172879.42438140052</v>
      </c>
      <c r="X150">
        <f t="shared" si="40"/>
        <v>362457.4761129159</v>
      </c>
      <c r="Y150">
        <f t="shared" si="41"/>
        <v>532452.1446969572</v>
      </c>
      <c r="Z150">
        <f t="shared" si="42"/>
        <v>972272.38356310863</v>
      </c>
      <c r="AA150">
        <f t="shared" si="43"/>
        <v>1002827.9099328713</v>
      </c>
      <c r="AB150">
        <f t="shared" si="44"/>
        <v>692728.52935237892</v>
      </c>
      <c r="AC150">
        <f t="shared" si="45"/>
        <v>1075675.9844228488</v>
      </c>
      <c r="AE150">
        <f t="shared" si="46"/>
        <v>42609.784694087313</v>
      </c>
      <c r="AF150">
        <f t="shared" si="47"/>
        <v>96219.98382101467</v>
      </c>
      <c r="AG150">
        <f t="shared" si="48"/>
        <v>201733.96928051498</v>
      </c>
      <c r="AH150">
        <f t="shared" si="49"/>
        <v>296348.37651459523</v>
      </c>
      <c r="AI150">
        <f t="shared" si="50"/>
        <v>541140.3546188958</v>
      </c>
      <c r="AJ150">
        <f t="shared" si="51"/>
        <v>531938.2944494792</v>
      </c>
      <c r="AK150">
        <f t="shared" si="52"/>
        <v>350969.53142132156</v>
      </c>
      <c r="AL150">
        <f t="shared" si="53"/>
        <v>480356.82595404319</v>
      </c>
      <c r="AW150">
        <f t="shared" ref="AW150:BD150" si="136">IF(AW149+AN273/B$74-AW149/B$75&lt;0,0,AW149+AN273/B$74-AW149/B$75)</f>
        <v>913.28816752124658</v>
      </c>
      <c r="AX150">
        <f t="shared" si="136"/>
        <v>2062.3566472752559</v>
      </c>
      <c r="AY150">
        <f t="shared" si="136"/>
        <v>2882.6125024839657</v>
      </c>
      <c r="AZ150">
        <f t="shared" si="136"/>
        <v>7622.2342171787877</v>
      </c>
      <c r="BA150">
        <f t="shared" si="136"/>
        <v>17398.013850217885</v>
      </c>
      <c r="BB150">
        <f t="shared" si="136"/>
        <v>26078.57530946063</v>
      </c>
      <c r="BC150">
        <f t="shared" si="136"/>
        <v>20270.728869525818</v>
      </c>
      <c r="BD150">
        <f t="shared" si="136"/>
        <v>22015.378690657028</v>
      </c>
      <c r="BF150">
        <f t="shared" si="55"/>
        <v>633.07746648837451</v>
      </c>
      <c r="BG150">
        <f t="shared" si="72"/>
        <v>1429.5942591658541</v>
      </c>
      <c r="BH150">
        <f t="shared" si="73"/>
        <v>1998.1831417933131</v>
      </c>
      <c r="BI150">
        <f t="shared" si="74"/>
        <v>5283.6168241282794</v>
      </c>
      <c r="BJ150">
        <f t="shared" si="75"/>
        <v>12060.038574811988</v>
      </c>
      <c r="BK150">
        <f t="shared" si="76"/>
        <v>18077.271749425316</v>
      </c>
      <c r="BL150">
        <f t="shared" si="77"/>
        <v>13238.977010076576</v>
      </c>
      <c r="BM150">
        <f t="shared" si="78"/>
        <v>14378.421501443605</v>
      </c>
      <c r="BO150">
        <f t="shared" si="56"/>
        <v>438.83967055737531</v>
      </c>
      <c r="BP150">
        <f t="shared" si="79"/>
        <v>990.97299609001186</v>
      </c>
      <c r="BQ150">
        <f t="shared" si="80"/>
        <v>1385.1101611969648</v>
      </c>
      <c r="BR150">
        <f t="shared" si="81"/>
        <v>3662.5228178050111</v>
      </c>
      <c r="BS150">
        <f t="shared" si="82"/>
        <v>8359.8353048898425</v>
      </c>
      <c r="BT150">
        <f t="shared" si="83"/>
        <v>12530.889825007269</v>
      </c>
      <c r="BU150">
        <f t="shared" si="84"/>
        <v>8646.482962512735</v>
      </c>
      <c r="BV150">
        <f t="shared" si="85"/>
        <v>9390.6627300215896</v>
      </c>
    </row>
    <row r="151" spans="1:74" hidden="1" x14ac:dyDescent="0.4">
      <c r="A151" s="9">
        <v>53</v>
      </c>
      <c r="B151" s="16">
        <f t="shared" si="108"/>
        <v>10021939.342319587</v>
      </c>
      <c r="C151" s="16">
        <f t="shared" si="109"/>
        <v>32891552.803928591</v>
      </c>
      <c r="D151" s="16">
        <f t="shared" si="110"/>
        <v>54593195.891056739</v>
      </c>
      <c r="E151" s="16">
        <f t="shared" si="111"/>
        <v>24414348.473019168</v>
      </c>
      <c r="F151" s="16">
        <f t="shared" si="112"/>
        <v>23095672.24376658</v>
      </c>
      <c r="G151" s="16">
        <f t="shared" si="113"/>
        <v>16577644.024889555</v>
      </c>
      <c r="H151" s="16">
        <f t="shared" si="114"/>
        <v>6480351.7551841009</v>
      </c>
      <c r="I151" s="16">
        <f t="shared" si="115"/>
        <v>7987410.3029013285</v>
      </c>
      <c r="J151" s="16">
        <f t="shared" si="24"/>
        <v>176062114.83706567</v>
      </c>
      <c r="L151">
        <v>53</v>
      </c>
      <c r="M151">
        <f t="shared" si="99"/>
        <v>10021939.342319587</v>
      </c>
      <c r="N151">
        <f t="shared" si="100"/>
        <v>32891552.803928591</v>
      </c>
      <c r="O151">
        <f t="shared" si="101"/>
        <v>54593195.891056739</v>
      </c>
      <c r="P151">
        <f t="shared" si="102"/>
        <v>24414348.473019168</v>
      </c>
      <c r="Q151">
        <f t="shared" si="103"/>
        <v>23095672.24376658</v>
      </c>
      <c r="R151">
        <f t="shared" si="104"/>
        <v>16577644.024889555</v>
      </c>
      <c r="S151">
        <f t="shared" si="105"/>
        <v>6480351.7551841009</v>
      </c>
      <c r="T151">
        <f t="shared" si="106"/>
        <v>7987410.3029013285</v>
      </c>
      <c r="V151">
        <f t="shared" si="38"/>
        <v>96888.796191855086</v>
      </c>
      <c r="W151">
        <f t="shared" si="39"/>
        <v>218791.02344564357</v>
      </c>
      <c r="X151">
        <f t="shared" si="40"/>
        <v>458715.32970468199</v>
      </c>
      <c r="Y151">
        <f t="shared" si="41"/>
        <v>673855.49258346856</v>
      </c>
      <c r="Z151">
        <f t="shared" si="42"/>
        <v>1230478.8185689617</v>
      </c>
      <c r="AA151">
        <f t="shared" si="43"/>
        <v>1269148.9779027137</v>
      </c>
      <c r="AB151">
        <f t="shared" si="44"/>
        <v>876696.48629006103</v>
      </c>
      <c r="AC151">
        <f t="shared" si="45"/>
        <v>1361343.319897285</v>
      </c>
      <c r="AE151">
        <f t="shared" si="46"/>
        <v>53925.667761660749</v>
      </c>
      <c r="AF151">
        <f t="shared" si="47"/>
        <v>121773.13067447663</v>
      </c>
      <c r="AG151">
        <f t="shared" si="48"/>
        <v>255308.47155798197</v>
      </c>
      <c r="AH151">
        <f t="shared" si="49"/>
        <v>375049.63257538254</v>
      </c>
      <c r="AI151">
        <f t="shared" si="50"/>
        <v>684851.03093363345</v>
      </c>
      <c r="AJ151">
        <f t="shared" si="51"/>
        <v>673205.17909449677</v>
      </c>
      <c r="AK151">
        <f t="shared" si="52"/>
        <v>444176.53085706453</v>
      </c>
      <c r="AL151">
        <f t="shared" si="53"/>
        <v>607925.21705450141</v>
      </c>
      <c r="AW151">
        <f t="shared" ref="AW151:BD151" si="137">IF(AW150+AN274/B$74-AW150/B$75&lt;0,0,AW150+AN274/B$74-AW150/B$75)</f>
        <v>1155.8301607537255</v>
      </c>
      <c r="AX151">
        <f t="shared" si="137"/>
        <v>2610.0568253515876</v>
      </c>
      <c r="AY151">
        <f t="shared" si="137"/>
        <v>3648.1480770517373</v>
      </c>
      <c r="AZ151">
        <f t="shared" si="137"/>
        <v>9646.4714137877527</v>
      </c>
      <c r="BA151">
        <f t="shared" si="137"/>
        <v>22018.405428235299</v>
      </c>
      <c r="BB151">
        <f t="shared" si="137"/>
        <v>33004.264111327269</v>
      </c>
      <c r="BC151">
        <f t="shared" si="137"/>
        <v>25654.027554053668</v>
      </c>
      <c r="BD151">
        <f t="shared" si="137"/>
        <v>27862.004341054613</v>
      </c>
      <c r="BF151">
        <f t="shared" si="55"/>
        <v>801.20388710809789</v>
      </c>
      <c r="BG151">
        <f t="shared" si="72"/>
        <v>1809.2516920314949</v>
      </c>
      <c r="BH151">
        <f t="shared" si="73"/>
        <v>2528.8407582077048</v>
      </c>
      <c r="BI151">
        <f t="shared" si="74"/>
        <v>6686.7872599585844</v>
      </c>
      <c r="BJ151">
        <f t="shared" si="75"/>
        <v>15262.823740055526</v>
      </c>
      <c r="BK151">
        <f t="shared" si="76"/>
        <v>22878.053885446501</v>
      </c>
      <c r="BL151">
        <f t="shared" si="77"/>
        <v>16754.852939801196</v>
      </c>
      <c r="BM151">
        <f t="shared" si="78"/>
        <v>18196.900096050318</v>
      </c>
      <c r="BO151">
        <f t="shared" si="56"/>
        <v>555.38234811597476</v>
      </c>
      <c r="BP151">
        <f t="shared" si="79"/>
        <v>1254.1457539355174</v>
      </c>
      <c r="BQ151">
        <f t="shared" si="80"/>
        <v>1752.9539495547738</v>
      </c>
      <c r="BR151">
        <f t="shared" si="81"/>
        <v>4635.1792215989717</v>
      </c>
      <c r="BS151">
        <f t="shared" si="82"/>
        <v>10579.95726684313</v>
      </c>
      <c r="BT151">
        <f t="shared" si="83"/>
        <v>15858.718979658099</v>
      </c>
      <c r="BU151">
        <f t="shared" si="84"/>
        <v>10942.729986294655</v>
      </c>
      <c r="BV151">
        <f t="shared" si="85"/>
        <v>11884.542115732598</v>
      </c>
    </row>
    <row r="152" spans="1:74" hidden="1" x14ac:dyDescent="0.4">
      <c r="A152" s="9">
        <v>54</v>
      </c>
      <c r="B152" s="16">
        <f t="shared" si="108"/>
        <v>12683466.372370481</v>
      </c>
      <c r="C152" s="16">
        <f t="shared" si="109"/>
        <v>41626564.447667055</v>
      </c>
      <c r="D152" s="16">
        <f t="shared" si="110"/>
        <v>69091514.186333984</v>
      </c>
      <c r="E152" s="16">
        <f t="shared" si="111"/>
        <v>30898068.456000298</v>
      </c>
      <c r="F152" s="16">
        <f t="shared" si="112"/>
        <v>29229191.301741011</v>
      </c>
      <c r="G152" s="16">
        <f t="shared" si="113"/>
        <v>20980169.939259458</v>
      </c>
      <c r="H152" s="16">
        <f t="shared" si="114"/>
        <v>8201339.1580741545</v>
      </c>
      <c r="I152" s="16">
        <f t="shared" si="115"/>
        <v>10108627.334370462</v>
      </c>
      <c r="J152" s="16">
        <f t="shared" si="24"/>
        <v>222818941.1958169</v>
      </c>
      <c r="L152">
        <v>54</v>
      </c>
      <c r="M152">
        <f t="shared" si="99"/>
        <v>12683466.372370481</v>
      </c>
      <c r="N152">
        <f t="shared" si="100"/>
        <v>41626564.447667055</v>
      </c>
      <c r="O152">
        <f t="shared" si="101"/>
        <v>69091514.186333984</v>
      </c>
      <c r="P152">
        <f t="shared" si="102"/>
        <v>30898068.456000298</v>
      </c>
      <c r="Q152">
        <f t="shared" si="103"/>
        <v>29229191.301741011</v>
      </c>
      <c r="R152">
        <f t="shared" si="104"/>
        <v>20980169.939259458</v>
      </c>
      <c r="S152">
        <f t="shared" si="105"/>
        <v>8201339.1580741545</v>
      </c>
      <c r="T152">
        <f t="shared" si="106"/>
        <v>10108627.334370462</v>
      </c>
      <c r="V152">
        <f t="shared" si="38"/>
        <v>122619.55958660049</v>
      </c>
      <c r="W152">
        <f t="shared" si="39"/>
        <v>276895.36861705466</v>
      </c>
      <c r="X152">
        <f t="shared" si="40"/>
        <v>580536.38722718228</v>
      </c>
      <c r="Y152">
        <f t="shared" si="41"/>
        <v>852811.3360184643</v>
      </c>
      <c r="Z152">
        <f t="shared" si="42"/>
        <v>1557257.1519497347</v>
      </c>
      <c r="AA152">
        <f t="shared" si="43"/>
        <v>1606196.9478086615</v>
      </c>
      <c r="AB152">
        <f t="shared" si="44"/>
        <v>1109520.8245455772</v>
      </c>
      <c r="AC152">
        <f t="shared" si="45"/>
        <v>1722875.3467232471</v>
      </c>
      <c r="AE152">
        <f t="shared" si="46"/>
        <v>68246.710571725518</v>
      </c>
      <c r="AF152">
        <f t="shared" si="47"/>
        <v>154112.42826486562</v>
      </c>
      <c r="AG152">
        <f t="shared" si="48"/>
        <v>323110.75760688196</v>
      </c>
      <c r="AH152">
        <f t="shared" si="49"/>
        <v>474651.58591141115</v>
      </c>
      <c r="AI152">
        <f t="shared" si="50"/>
        <v>866726.96014540957</v>
      </c>
      <c r="AJ152">
        <f t="shared" si="51"/>
        <v>851988.31873696181</v>
      </c>
      <c r="AK152">
        <f t="shared" si="52"/>
        <v>562136.51870242716</v>
      </c>
      <c r="AL152">
        <f t="shared" si="53"/>
        <v>769371.95337795513</v>
      </c>
      <c r="AW152">
        <f t="shared" ref="AW152:BD152" si="138">IF(AW151+AN275/B$74-AW151/B$75&lt;0,0,AW151+AN275/B$74-AW151/B$75)</f>
        <v>1462.7840456215004</v>
      </c>
      <c r="AX152">
        <f t="shared" si="138"/>
        <v>3303.2097724462328</v>
      </c>
      <c r="AY152">
        <f t="shared" si="138"/>
        <v>4616.9869799003136</v>
      </c>
      <c r="AZ152">
        <f t="shared" si="138"/>
        <v>12208.285403653865</v>
      </c>
      <c r="BA152">
        <f t="shared" si="138"/>
        <v>27865.83467370781</v>
      </c>
      <c r="BB152">
        <f t="shared" si="138"/>
        <v>41769.208502598529</v>
      </c>
      <c r="BC152">
        <f t="shared" si="138"/>
        <v>32466.969190175529</v>
      </c>
      <c r="BD152">
        <f t="shared" si="138"/>
        <v>35261.318675579154</v>
      </c>
      <c r="BF152">
        <f t="shared" si="55"/>
        <v>1013.9796512954745</v>
      </c>
      <c r="BG152">
        <f t="shared" si="72"/>
        <v>2289.7347720235502</v>
      </c>
      <c r="BH152">
        <f t="shared" si="73"/>
        <v>3200.4251495141248</v>
      </c>
      <c r="BI152">
        <f t="shared" si="74"/>
        <v>8462.5977522560861</v>
      </c>
      <c r="BJ152">
        <f t="shared" si="75"/>
        <v>19316.17275296339</v>
      </c>
      <c r="BK152">
        <f t="shared" si="76"/>
        <v>28953.780020974962</v>
      </c>
      <c r="BL152">
        <f t="shared" si="77"/>
        <v>21204.440246927432</v>
      </c>
      <c r="BM152">
        <f t="shared" si="78"/>
        <v>23029.452218552466</v>
      </c>
      <c r="BO152">
        <f t="shared" si="56"/>
        <v>702.87527151124868</v>
      </c>
      <c r="BP152">
        <f t="shared" si="79"/>
        <v>1587.2093167931039</v>
      </c>
      <c r="BQ152">
        <f t="shared" si="80"/>
        <v>2218.4860347465324</v>
      </c>
      <c r="BR152">
        <f t="shared" si="81"/>
        <v>5866.1440446147408</v>
      </c>
      <c r="BS152">
        <f t="shared" si="82"/>
        <v>13389.677150770565</v>
      </c>
      <c r="BT152">
        <f t="shared" si="83"/>
        <v>20070.319923131141</v>
      </c>
      <c r="BU152">
        <f t="shared" si="84"/>
        <v>13848.791463047928</v>
      </c>
      <c r="BV152">
        <f t="shared" si="85"/>
        <v>15040.721105891458</v>
      </c>
    </row>
    <row r="153" spans="1:74" hidden="1" x14ac:dyDescent="0.4">
      <c r="A153" s="9">
        <v>55</v>
      </c>
      <c r="B153" s="16">
        <f t="shared" si="108"/>
        <v>16051815.294844843</v>
      </c>
      <c r="C153" s="16">
        <f t="shared" si="109"/>
        <v>52681333.655637428</v>
      </c>
      <c r="D153" s="16">
        <f t="shared" si="110"/>
        <v>87440151.737707496</v>
      </c>
      <c r="E153" s="16">
        <f t="shared" si="111"/>
        <v>39103670.342328824</v>
      </c>
      <c r="F153" s="16">
        <f t="shared" si="112"/>
        <v>36991589.3824808</v>
      </c>
      <c r="G153" s="16">
        <f t="shared" si="113"/>
        <v>26551874.923803519</v>
      </c>
      <c r="H153" s="16">
        <f t="shared" si="114"/>
        <v>10379369.288395924</v>
      </c>
      <c r="I153" s="16">
        <f t="shared" si="115"/>
        <v>12793176.099650782</v>
      </c>
      <c r="J153" s="16">
        <f t="shared" si="24"/>
        <v>281992980.72484964</v>
      </c>
      <c r="L153">
        <v>55</v>
      </c>
      <c r="M153">
        <f t="shared" si="99"/>
        <v>16051815.294844843</v>
      </c>
      <c r="N153">
        <f t="shared" si="100"/>
        <v>52681333.655637428</v>
      </c>
      <c r="O153">
        <f t="shared" si="101"/>
        <v>87440151.737707496</v>
      </c>
      <c r="P153">
        <f t="shared" si="102"/>
        <v>39103670.342328824</v>
      </c>
      <c r="Q153">
        <f t="shared" si="103"/>
        <v>36991589.3824808</v>
      </c>
      <c r="R153">
        <f t="shared" si="104"/>
        <v>26551874.923803519</v>
      </c>
      <c r="S153">
        <f t="shared" si="105"/>
        <v>10379369.288395924</v>
      </c>
      <c r="T153">
        <f t="shared" si="106"/>
        <v>12793176.099650782</v>
      </c>
      <c r="V153">
        <f t="shared" si="38"/>
        <v>155183.64335375876</v>
      </c>
      <c r="W153">
        <f t="shared" si="39"/>
        <v>350430.48820795282</v>
      </c>
      <c r="X153">
        <f t="shared" si="40"/>
        <v>734709.47027595912</v>
      </c>
      <c r="Y153">
        <f t="shared" si="41"/>
        <v>1079292.4934888927</v>
      </c>
      <c r="Z153">
        <f t="shared" si="42"/>
        <v>1970818.0268547116</v>
      </c>
      <c r="AA153">
        <f t="shared" si="43"/>
        <v>2032754.7672245228</v>
      </c>
      <c r="AB153">
        <f t="shared" si="44"/>
        <v>1404176.3362251697</v>
      </c>
      <c r="AC153">
        <f t="shared" si="45"/>
        <v>2180419.4555170406</v>
      </c>
      <c r="AE153">
        <f t="shared" si="46"/>
        <v>86370.993576683846</v>
      </c>
      <c r="AF153">
        <f t="shared" si="47"/>
        <v>195040.07504892864</v>
      </c>
      <c r="AG153">
        <f t="shared" si="48"/>
        <v>408919.30081364873</v>
      </c>
      <c r="AH153">
        <f t="shared" si="49"/>
        <v>600704.83594709542</v>
      </c>
      <c r="AI153">
        <f t="shared" si="50"/>
        <v>1096903.6907468513</v>
      </c>
      <c r="AJ153">
        <f t="shared" si="51"/>
        <v>1078250.9074584716</v>
      </c>
      <c r="AK153">
        <f t="shared" si="52"/>
        <v>711423.14756874088</v>
      </c>
      <c r="AL153">
        <f t="shared" si="53"/>
        <v>973694.10909480334</v>
      </c>
      <c r="AW153">
        <f t="shared" ref="AW153:BD153" si="139">IF(AW152+AN276/B$74-AW152/B$75&lt;0,0,AW152+AN276/B$74-AW152/B$75)</f>
        <v>1851.2556920359484</v>
      </c>
      <c r="AX153">
        <f t="shared" si="139"/>
        <v>4180.4433891208528</v>
      </c>
      <c r="AY153">
        <f t="shared" si="139"/>
        <v>5843.1204880723317</v>
      </c>
      <c r="AZ153">
        <f t="shared" si="139"/>
        <v>15450.440487892487</v>
      </c>
      <c r="BA153">
        <f t="shared" si="139"/>
        <v>35266.166053319474</v>
      </c>
      <c r="BB153">
        <f t="shared" si="139"/>
        <v>52861.859699954657</v>
      </c>
      <c r="BC153">
        <f t="shared" si="139"/>
        <v>41089.224142405379</v>
      </c>
      <c r="BD153">
        <f t="shared" si="139"/>
        <v>44625.669327880591</v>
      </c>
      <c r="BF153">
        <f t="shared" si="55"/>
        <v>1283.26228789109</v>
      </c>
      <c r="BG153">
        <f t="shared" si="72"/>
        <v>2897.8197722771602</v>
      </c>
      <c r="BH153">
        <f t="shared" si="73"/>
        <v>4050.3622477458375</v>
      </c>
      <c r="BI153">
        <f t="shared" si="74"/>
        <v>10710.010343094753</v>
      </c>
      <c r="BJ153">
        <f t="shared" si="75"/>
        <v>24445.969905410035</v>
      </c>
      <c r="BK153">
        <f t="shared" si="76"/>
        <v>36643.037109949102</v>
      </c>
      <c r="BL153">
        <f t="shared" si="77"/>
        <v>26835.704718551482</v>
      </c>
      <c r="BM153">
        <f t="shared" si="78"/>
        <v>29145.385447065812</v>
      </c>
      <c r="BO153">
        <f t="shared" si="56"/>
        <v>889.5378993817842</v>
      </c>
      <c r="BP153">
        <f t="shared" si="79"/>
        <v>2008.7245899313721</v>
      </c>
      <c r="BQ153">
        <f t="shared" si="80"/>
        <v>2807.6495036070883</v>
      </c>
      <c r="BR153">
        <f t="shared" si="81"/>
        <v>7424.0162691995492</v>
      </c>
      <c r="BS153">
        <f t="shared" si="82"/>
        <v>16945.574512086263</v>
      </c>
      <c r="BT153">
        <f t="shared" si="83"/>
        <v>25400.395981837435</v>
      </c>
      <c r="BU153">
        <f t="shared" si="84"/>
        <v>17526.615854987682</v>
      </c>
      <c r="BV153">
        <f t="shared" si="85"/>
        <v>19035.086662221962</v>
      </c>
    </row>
    <row r="154" spans="1:74" hidden="1" x14ac:dyDescent="0.4">
      <c r="A154" s="9">
        <v>56</v>
      </c>
      <c r="B154" s="16">
        <f t="shared" si="108"/>
        <v>20314696.841953248</v>
      </c>
      <c r="C154" s="16">
        <f t="shared" si="109"/>
        <v>66671918.582801484</v>
      </c>
      <c r="D154" s="16">
        <f t="shared" si="110"/>
        <v>110661638.06011382</v>
      </c>
      <c r="E154" s="16">
        <f t="shared" si="111"/>
        <v>49488434.411976375</v>
      </c>
      <c r="F154" s="16">
        <f t="shared" si="112"/>
        <v>46815447.985403553</v>
      </c>
      <c r="G154" s="16">
        <f t="shared" si="113"/>
        <v>33603257.934058025</v>
      </c>
      <c r="H154" s="16">
        <f t="shared" si="114"/>
        <v>13135819.010586325</v>
      </c>
      <c r="I154" s="16">
        <f t="shared" si="115"/>
        <v>16190660.640955225</v>
      </c>
      <c r="J154" s="16">
        <f t="shared" si="24"/>
        <v>356881873.467848</v>
      </c>
      <c r="L154">
        <v>56</v>
      </c>
      <c r="M154">
        <f t="shared" si="99"/>
        <v>20314696.841953248</v>
      </c>
      <c r="N154">
        <f t="shared" si="100"/>
        <v>66671918.582801484</v>
      </c>
      <c r="O154">
        <f t="shared" si="101"/>
        <v>110661638.06011382</v>
      </c>
      <c r="P154">
        <f t="shared" si="102"/>
        <v>49488434.411976375</v>
      </c>
      <c r="Q154">
        <f t="shared" si="103"/>
        <v>46815447.985403553</v>
      </c>
      <c r="R154">
        <f t="shared" si="104"/>
        <v>33603257.934058025</v>
      </c>
      <c r="S154">
        <f t="shared" si="105"/>
        <v>13135819.010586325</v>
      </c>
      <c r="T154">
        <f t="shared" si="106"/>
        <v>16190660.640955225</v>
      </c>
      <c r="V154">
        <f t="shared" si="38"/>
        <v>196395.77279299084</v>
      </c>
      <c r="W154">
        <f t="shared" si="39"/>
        <v>443494.33390306443</v>
      </c>
      <c r="X154">
        <f t="shared" si="40"/>
        <v>929826.30820338288</v>
      </c>
      <c r="Y154">
        <f t="shared" si="41"/>
        <v>1365920.2654832562</v>
      </c>
      <c r="Z154">
        <f t="shared" si="42"/>
        <v>2494208.2880226001</v>
      </c>
      <c r="AA154">
        <f t="shared" si="43"/>
        <v>2572593.5722337528</v>
      </c>
      <c r="AB154">
        <f t="shared" si="44"/>
        <v>1777083.529750108</v>
      </c>
      <c r="AC154">
        <f t="shared" si="45"/>
        <v>2759473.5806248649</v>
      </c>
      <c r="AE154">
        <f t="shared" si="46"/>
        <v>109308.54350237548</v>
      </c>
      <c r="AF154">
        <f t="shared" si="47"/>
        <v>246836.87943527004</v>
      </c>
      <c r="AG154">
        <f t="shared" si="48"/>
        <v>517516.02396775212</v>
      </c>
      <c r="AH154">
        <f t="shared" si="49"/>
        <v>760234.05512769439</v>
      </c>
      <c r="AI154">
        <f t="shared" si="50"/>
        <v>1388208.4694494714</v>
      </c>
      <c r="AJ154">
        <f t="shared" si="51"/>
        <v>1364602.0653882872</v>
      </c>
      <c r="AK154">
        <f t="shared" si="52"/>
        <v>900355.83538413059</v>
      </c>
      <c r="AL154">
        <f t="shared" si="53"/>
        <v>1232278.1118995685</v>
      </c>
      <c r="AW154">
        <f t="shared" ref="AW154:BD154" si="140">IF(AW153+AN277/B$74-AW153/B$75&lt;0,0,AW153+AN277/B$74-AW153/B$75)</f>
        <v>2342.893776802895</v>
      </c>
      <c r="AX154">
        <f t="shared" si="140"/>
        <v>5290.6439897973105</v>
      </c>
      <c r="AY154">
        <f t="shared" si="140"/>
        <v>7394.8783452806392</v>
      </c>
      <c r="AZ154">
        <f t="shared" si="140"/>
        <v>19553.614891596437</v>
      </c>
      <c r="BA154">
        <f t="shared" si="140"/>
        <v>44631.80387964219</v>
      </c>
      <c r="BB154">
        <f t="shared" si="140"/>
        <v>66900.386938909622</v>
      </c>
      <c r="BC154">
        <f t="shared" si="140"/>
        <v>52001.291856549316</v>
      </c>
      <c r="BD154">
        <f t="shared" si="140"/>
        <v>56476.911116089621</v>
      </c>
      <c r="BF154">
        <f t="shared" si="55"/>
        <v>1624.0583303780052</v>
      </c>
      <c r="BG154">
        <f t="shared" si="72"/>
        <v>3667.3939423833754</v>
      </c>
      <c r="BH154">
        <f t="shared" si="73"/>
        <v>5126.0171919417335</v>
      </c>
      <c r="BI154">
        <f t="shared" si="74"/>
        <v>13554.268429973396</v>
      </c>
      <c r="BJ154">
        <f t="shared" si="75"/>
        <v>30938.087594155695</v>
      </c>
      <c r="BK154">
        <f t="shared" si="76"/>
        <v>46374.330663952438</v>
      </c>
      <c r="BL154">
        <f t="shared" si="77"/>
        <v>33962.464430478431</v>
      </c>
      <c r="BM154">
        <f t="shared" si="78"/>
        <v>36885.527387473201</v>
      </c>
      <c r="BO154">
        <f t="shared" si="56"/>
        <v>1125.7725324873677</v>
      </c>
      <c r="BP154">
        <f t="shared" si="79"/>
        <v>2542.1816993388452</v>
      </c>
      <c r="BQ154">
        <f t="shared" si="80"/>
        <v>3553.2771500903373</v>
      </c>
      <c r="BR154">
        <f t="shared" si="81"/>
        <v>9395.6127135366714</v>
      </c>
      <c r="BS154">
        <f t="shared" si="82"/>
        <v>21445.811748080523</v>
      </c>
      <c r="BT154">
        <f t="shared" si="83"/>
        <v>32145.98065870444</v>
      </c>
      <c r="BU154">
        <f t="shared" si="84"/>
        <v>22181.160286769584</v>
      </c>
      <c r="BV154">
        <f t="shared" si="85"/>
        <v>24090.236054643887</v>
      </c>
    </row>
    <row r="155" spans="1:74" hidden="1" x14ac:dyDescent="0.4">
      <c r="A155" s="9">
        <v>57</v>
      </c>
      <c r="B155" s="16">
        <f t="shared" si="108"/>
        <v>25709672.096277025</v>
      </c>
      <c r="C155" s="16">
        <f t="shared" si="109"/>
        <v>84377983.985149831</v>
      </c>
      <c r="D155" s="16">
        <f t="shared" si="110"/>
        <v>140050055.89287758</v>
      </c>
      <c r="E155" s="16">
        <f t="shared" si="111"/>
        <v>62631080.896193713</v>
      </c>
      <c r="F155" s="16">
        <f t="shared" si="112"/>
        <v>59248229.304578282</v>
      </c>
      <c r="G155" s="16">
        <f t="shared" si="113"/>
        <v>42527277.151736461</v>
      </c>
      <c r="H155" s="16">
        <f t="shared" si="114"/>
        <v>16624299.250224261</v>
      </c>
      <c r="I155" s="16">
        <f t="shared" si="115"/>
        <v>20490415.354927562</v>
      </c>
      <c r="J155" s="16">
        <f t="shared" si="24"/>
        <v>451659013.9319647</v>
      </c>
      <c r="L155">
        <v>57</v>
      </c>
      <c r="M155">
        <f t="shared" si="99"/>
        <v>25709672.096277025</v>
      </c>
      <c r="N155">
        <f t="shared" si="100"/>
        <v>84377983.985149831</v>
      </c>
      <c r="O155">
        <f t="shared" si="101"/>
        <v>140050055.89287758</v>
      </c>
      <c r="P155">
        <f t="shared" si="102"/>
        <v>62631080.896193713</v>
      </c>
      <c r="Q155">
        <f t="shared" si="103"/>
        <v>59248229.304578282</v>
      </c>
      <c r="R155">
        <f t="shared" si="104"/>
        <v>42527277.151736461</v>
      </c>
      <c r="S155">
        <f t="shared" si="105"/>
        <v>16624299.250224261</v>
      </c>
      <c r="T155">
        <f t="shared" si="106"/>
        <v>20490415.354927562</v>
      </c>
      <c r="V155">
        <f t="shared" si="38"/>
        <v>248552.60991023656</v>
      </c>
      <c r="W155">
        <f t="shared" si="39"/>
        <v>561273.15066092205</v>
      </c>
      <c r="X155">
        <f t="shared" si="40"/>
        <v>1176760.3364393741</v>
      </c>
      <c r="Y155">
        <f t="shared" si="41"/>
        <v>1728667.7920150377</v>
      </c>
      <c r="Z155">
        <f t="shared" si="42"/>
        <v>3156595.3321266463</v>
      </c>
      <c r="AA155">
        <f t="shared" si="43"/>
        <v>3255797.4009500532</v>
      </c>
      <c r="AB155">
        <f t="shared" si="44"/>
        <v>2249023.7089443859</v>
      </c>
      <c r="AC155">
        <f t="shared" si="45"/>
        <v>3492307.1443409268</v>
      </c>
      <c r="AE155">
        <f t="shared" si="46"/>
        <v>138337.61993258059</v>
      </c>
      <c r="AF155">
        <f t="shared" si="47"/>
        <v>312389.3642578682</v>
      </c>
      <c r="AG155">
        <f t="shared" si="48"/>
        <v>654952.785379629</v>
      </c>
      <c r="AH155">
        <f t="shared" si="49"/>
        <v>962129.4585795484</v>
      </c>
      <c r="AI155">
        <f t="shared" si="50"/>
        <v>1756875.0756405145</v>
      </c>
      <c r="AJ155">
        <f t="shared" si="51"/>
        <v>1726999.517441927</v>
      </c>
      <c r="AK155">
        <f t="shared" si="52"/>
        <v>1139463.3883930333</v>
      </c>
      <c r="AL155">
        <f t="shared" si="53"/>
        <v>1559534.2837692748</v>
      </c>
      <c r="AW155">
        <f t="shared" ref="AW155:BD155" si="141">IF(AW154+AN278/B$74-AW154/B$75&lt;0,0,AW154+AN278/B$74-AW154/B$75)</f>
        <v>2965.0962171211004</v>
      </c>
      <c r="AX155">
        <f t="shared" si="141"/>
        <v>6695.680630339667</v>
      </c>
      <c r="AY155">
        <f t="shared" si="141"/>
        <v>9358.7366293589403</v>
      </c>
      <c r="AZ155">
        <f t="shared" si="141"/>
        <v>24746.469566892811</v>
      </c>
      <c r="BA155">
        <f t="shared" si="141"/>
        <v>56484.674703180666</v>
      </c>
      <c r="BB155">
        <f t="shared" si="141"/>
        <v>84667.126695816609</v>
      </c>
      <c r="BC155">
        <f t="shared" si="141"/>
        <v>65811.278044873645</v>
      </c>
      <c r="BD155">
        <f t="shared" si="141"/>
        <v>71475.487872554237</v>
      </c>
      <c r="BF155">
        <f t="shared" si="55"/>
        <v>2055.3595982329389</v>
      </c>
      <c r="BG155">
        <f t="shared" si="72"/>
        <v>4641.3439708317364</v>
      </c>
      <c r="BH155">
        <f t="shared" si="73"/>
        <v>6487.3338839450753</v>
      </c>
      <c r="BI155">
        <f t="shared" si="74"/>
        <v>17153.876306947219</v>
      </c>
      <c r="BJ155">
        <f t="shared" si="75"/>
        <v>39154.31736544759</v>
      </c>
      <c r="BK155">
        <f t="shared" si="76"/>
        <v>58689.964428926753</v>
      </c>
      <c r="BL155">
        <f t="shared" si="77"/>
        <v>42981.878143513874</v>
      </c>
      <c r="BM155">
        <f t="shared" si="78"/>
        <v>46681.219251781411</v>
      </c>
      <c r="BO155">
        <f t="shared" si="56"/>
        <v>1424.7440112217503</v>
      </c>
      <c r="BP155">
        <f t="shared" si="79"/>
        <v>3217.3090451655635</v>
      </c>
      <c r="BQ155">
        <f t="shared" si="80"/>
        <v>4496.9211752011743</v>
      </c>
      <c r="BR155">
        <f t="shared" si="81"/>
        <v>11890.806143398706</v>
      </c>
      <c r="BS155">
        <f t="shared" si="82"/>
        <v>27141.177255725626</v>
      </c>
      <c r="BT155">
        <f t="shared" si="83"/>
        <v>40682.990661853233</v>
      </c>
      <c r="BU155">
        <f t="shared" si="84"/>
        <v>28071.812358624007</v>
      </c>
      <c r="BV155">
        <f t="shared" si="85"/>
        <v>30487.881721058548</v>
      </c>
    </row>
    <row r="156" spans="1:74" hidden="1" x14ac:dyDescent="0.4">
      <c r="A156" s="9">
        <v>58</v>
      </c>
      <c r="B156" s="16">
        <f t="shared" si="108"/>
        <v>32537391.251295283</v>
      </c>
      <c r="C156" s="16">
        <f t="shared" si="109"/>
        <v>106786250.23451428</v>
      </c>
      <c r="D156" s="16">
        <f t="shared" si="110"/>
        <v>177243157.60574022</v>
      </c>
      <c r="E156" s="16">
        <f t="shared" si="111"/>
        <v>79264020.792629182</v>
      </c>
      <c r="F156" s="16">
        <f t="shared" si="112"/>
        <v>74982785.101669237</v>
      </c>
      <c r="G156" s="16">
        <f t="shared" si="113"/>
        <v>53821248.686353132</v>
      </c>
      <c r="H156" s="16">
        <f t="shared" si="114"/>
        <v>21039215.395574417</v>
      </c>
      <c r="I156" s="16">
        <f t="shared" si="115"/>
        <v>25932056.185242869</v>
      </c>
      <c r="J156" s="16">
        <f t="shared" si="24"/>
        <v>571606125.25301862</v>
      </c>
      <c r="L156">
        <v>58</v>
      </c>
      <c r="M156">
        <f t="shared" si="99"/>
        <v>32537391.251295283</v>
      </c>
      <c r="N156">
        <f t="shared" si="100"/>
        <v>106786250.23451428</v>
      </c>
      <c r="O156">
        <f t="shared" si="101"/>
        <v>177243157.60574022</v>
      </c>
      <c r="P156">
        <f t="shared" si="102"/>
        <v>79264020.792629182</v>
      </c>
      <c r="Q156">
        <f t="shared" si="103"/>
        <v>74982785.101669237</v>
      </c>
      <c r="R156">
        <f t="shared" si="104"/>
        <v>53821248.686353132</v>
      </c>
      <c r="S156">
        <f t="shared" si="105"/>
        <v>21039215.395574417</v>
      </c>
      <c r="T156">
        <f t="shared" si="106"/>
        <v>25932056.185242869</v>
      </c>
      <c r="V156">
        <f t="shared" si="38"/>
        <v>314560.74137760169</v>
      </c>
      <c r="W156">
        <f t="shared" si="39"/>
        <v>710330.49482362589</v>
      </c>
      <c r="X156">
        <f t="shared" si="40"/>
        <v>1489272.6493107749</v>
      </c>
      <c r="Y156">
        <f t="shared" si="41"/>
        <v>2187750.2008456565</v>
      </c>
      <c r="Z156">
        <f t="shared" si="42"/>
        <v>3994892.5431176536</v>
      </c>
      <c r="AA156">
        <f t="shared" si="43"/>
        <v>4120439.7112868028</v>
      </c>
      <c r="AB156">
        <f t="shared" si="44"/>
        <v>2846297.0697304239</v>
      </c>
      <c r="AC156">
        <f t="shared" si="45"/>
        <v>4419759.3613664713</v>
      </c>
      <c r="AE156">
        <f t="shared" si="46"/>
        <v>175075.94992513256</v>
      </c>
      <c r="AF156">
        <f t="shared" si="47"/>
        <v>395350.62639221951</v>
      </c>
      <c r="AG156">
        <f t="shared" si="48"/>
        <v>828888.63573287742</v>
      </c>
      <c r="AH156">
        <f t="shared" si="49"/>
        <v>1217642.2363913783</v>
      </c>
      <c r="AI156">
        <f t="shared" si="50"/>
        <v>2223448.4944692249</v>
      </c>
      <c r="AJ156">
        <f t="shared" si="51"/>
        <v>2185638.8824943644</v>
      </c>
      <c r="AK156">
        <f t="shared" si="52"/>
        <v>1442070.7485434022</v>
      </c>
      <c r="AL156">
        <f t="shared" si="53"/>
        <v>1973699.8967489144</v>
      </c>
      <c r="AW156">
        <f t="shared" ref="AW156:BD156" si="142">IF(AW155+AN279/B$74-AW155/B$75&lt;0,0,AW155+AN279/B$74-AW155/B$75)</f>
        <v>3752.5369966970188</v>
      </c>
      <c r="AX156">
        <f t="shared" si="142"/>
        <v>8473.8529354749171</v>
      </c>
      <c r="AY156">
        <f t="shared" si="142"/>
        <v>11844.136875298789</v>
      </c>
      <c r="AZ156">
        <f t="shared" si="142"/>
        <v>31318.39096862921</v>
      </c>
      <c r="BA156">
        <f t="shared" si="142"/>
        <v>71485.313139645994</v>
      </c>
      <c r="BB156">
        <f t="shared" si="142"/>
        <v>107152.18059182249</v>
      </c>
      <c r="BC156">
        <f t="shared" si="142"/>
        <v>83288.783089932738</v>
      </c>
      <c r="BD156">
        <f t="shared" si="142"/>
        <v>90457.237536802772</v>
      </c>
      <c r="BF156">
        <f t="shared" si="55"/>
        <v>2601.2015695658356</v>
      </c>
      <c r="BG156">
        <f t="shared" si="72"/>
        <v>5873.9459665364939</v>
      </c>
      <c r="BH156">
        <f t="shared" si="73"/>
        <v>8210.1755311933939</v>
      </c>
      <c r="BI156">
        <f t="shared" si="74"/>
        <v>21709.432262914575</v>
      </c>
      <c r="BJ156">
        <f t="shared" si="75"/>
        <v>49552.531768087443</v>
      </c>
      <c r="BK156">
        <f t="shared" si="76"/>
        <v>74276.261789060663</v>
      </c>
      <c r="BL156">
        <f t="shared" si="77"/>
        <v>54396.57809419377</v>
      </c>
      <c r="BM156">
        <f t="shared" si="78"/>
        <v>59078.353562167817</v>
      </c>
      <c r="BO156">
        <f t="shared" si="56"/>
        <v>1803.1133634284633</v>
      </c>
      <c r="BP156">
        <f t="shared" si="79"/>
        <v>4071.7300005652669</v>
      </c>
      <c r="BQ156">
        <f t="shared" si="80"/>
        <v>5691.1688004475145</v>
      </c>
      <c r="BR156">
        <f t="shared" si="81"/>
        <v>15048.648241527815</v>
      </c>
      <c r="BS156">
        <f t="shared" si="82"/>
        <v>34349.061321558802</v>
      </c>
      <c r="BT156">
        <f t="shared" si="83"/>
        <v>51487.174922097343</v>
      </c>
      <c r="BU156">
        <f t="shared" si="84"/>
        <v>35526.845251068939</v>
      </c>
      <c r="BV156">
        <f t="shared" si="85"/>
        <v>38584.550486419976</v>
      </c>
    </row>
    <row r="157" spans="1:74" hidden="1" x14ac:dyDescent="0.4">
      <c r="A157" s="9">
        <v>59</v>
      </c>
      <c r="B157" s="16">
        <f t="shared" si="108"/>
        <v>41178348.190336227</v>
      </c>
      <c r="C157" s="16">
        <f t="shared" si="109"/>
        <v>135145481.0908404</v>
      </c>
      <c r="D157" s="16">
        <f t="shared" si="110"/>
        <v>224313633.56314749</v>
      </c>
      <c r="E157" s="16">
        <f t="shared" si="111"/>
        <v>100314171.53134549</v>
      </c>
      <c r="F157" s="16">
        <f t="shared" si="112"/>
        <v>94895967.82209067</v>
      </c>
      <c r="G157" s="16">
        <f t="shared" si="113"/>
        <v>68114560.916345686</v>
      </c>
      <c r="H157" s="16">
        <f t="shared" si="114"/>
        <v>26626601.085480597</v>
      </c>
      <c r="I157" s="16">
        <f t="shared" si="115"/>
        <v>32818833.89605746</v>
      </c>
      <c r="J157" s="16">
        <f t="shared" si="24"/>
        <v>723407598.095644</v>
      </c>
      <c r="L157">
        <v>59</v>
      </c>
      <c r="M157">
        <f t="shared" si="99"/>
        <v>41178348.190336227</v>
      </c>
      <c r="N157">
        <f t="shared" si="100"/>
        <v>135145481.0908404</v>
      </c>
      <c r="O157">
        <f t="shared" si="101"/>
        <v>224313633.56314749</v>
      </c>
      <c r="P157">
        <f t="shared" si="102"/>
        <v>100314171.53134549</v>
      </c>
      <c r="Q157">
        <f t="shared" si="103"/>
        <v>94895967.82209067</v>
      </c>
      <c r="R157">
        <f t="shared" si="104"/>
        <v>68114560.916345686</v>
      </c>
      <c r="S157">
        <f t="shared" si="105"/>
        <v>26626601.085480597</v>
      </c>
      <c r="T157">
        <f t="shared" si="106"/>
        <v>32818833.89605746</v>
      </c>
      <c r="V157">
        <f t="shared" si="38"/>
        <v>398098.6562634008</v>
      </c>
      <c r="W157">
        <f t="shared" si="39"/>
        <v>898973.00678328553</v>
      </c>
      <c r="X157">
        <f t="shared" si="40"/>
        <v>1884778.8757871687</v>
      </c>
      <c r="Y157">
        <f t="shared" si="41"/>
        <v>2768751.1524241865</v>
      </c>
      <c r="Z157">
        <f t="shared" si="42"/>
        <v>5055816.3945281813</v>
      </c>
      <c r="AA157">
        <f t="shared" si="43"/>
        <v>5214705.1316507068</v>
      </c>
      <c r="AB157">
        <f t="shared" si="44"/>
        <v>3602188.3526334586</v>
      </c>
      <c r="AC157">
        <f t="shared" si="45"/>
        <v>5593515.1190914642</v>
      </c>
      <c r="AE157">
        <f t="shared" si="46"/>
        <v>221570.88040928892</v>
      </c>
      <c r="AF157">
        <f t="shared" si="47"/>
        <v>500343.91586935503</v>
      </c>
      <c r="AG157">
        <f t="shared" si="48"/>
        <v>1049016.6402588433</v>
      </c>
      <c r="AH157">
        <f t="shared" si="49"/>
        <v>1541011.5578761378</v>
      </c>
      <c r="AI157">
        <f t="shared" si="50"/>
        <v>2813929.844018701</v>
      </c>
      <c r="AJ157">
        <f t="shared" si="51"/>
        <v>2766079.1311320961</v>
      </c>
      <c r="AK157">
        <f t="shared" si="52"/>
        <v>1825041.56341259</v>
      </c>
      <c r="AL157">
        <f t="shared" si="53"/>
        <v>2497855.4963098196</v>
      </c>
      <c r="AW157">
        <f t="shared" ref="AW157:BD157" si="143">IF(AW156+AN280/B$74-AW156/B$75&lt;0,0,AW156+AN280/B$74-AW156/B$75)</f>
        <v>4749.0984711620886</v>
      </c>
      <c r="AX157">
        <f t="shared" si="143"/>
        <v>10724.254565947871</v>
      </c>
      <c r="AY157">
        <f t="shared" si="143"/>
        <v>14989.585013079502</v>
      </c>
      <c r="AZ157">
        <f t="shared" si="143"/>
        <v>39635.617929760381</v>
      </c>
      <c r="BA157">
        <f t="shared" si="143"/>
        <v>90469.672022116138</v>
      </c>
      <c r="BB157">
        <f t="shared" si="143"/>
        <v>135608.59159478231</v>
      </c>
      <c r="BC157">
        <f t="shared" si="143"/>
        <v>105407.79019382235</v>
      </c>
      <c r="BD157">
        <f t="shared" si="143"/>
        <v>114479.97157921543</v>
      </c>
      <c r="BF157">
        <f t="shared" si="55"/>
        <v>3292.0028258445454</v>
      </c>
      <c r="BG157">
        <f t="shared" si="72"/>
        <v>7433.8901478995485</v>
      </c>
      <c r="BH157">
        <f t="shared" si="73"/>
        <v>10390.552337656631</v>
      </c>
      <c r="BI157">
        <f t="shared" si="74"/>
        <v>27474.807486343358</v>
      </c>
      <c r="BJ157">
        <f t="shared" si="75"/>
        <v>62712.200591022563</v>
      </c>
      <c r="BK157">
        <f t="shared" si="76"/>
        <v>94001.813070717762</v>
      </c>
      <c r="BL157">
        <f t="shared" si="77"/>
        <v>68842.680592063261</v>
      </c>
      <c r="BM157">
        <f t="shared" si="78"/>
        <v>74767.795549485294</v>
      </c>
      <c r="BO157">
        <f t="shared" si="56"/>
        <v>2281.9662871108867</v>
      </c>
      <c r="BP157">
        <f t="shared" si="79"/>
        <v>5153.0595801480031</v>
      </c>
      <c r="BQ157">
        <f t="shared" si="80"/>
        <v>7202.572838895042</v>
      </c>
      <c r="BR157">
        <f t="shared" si="81"/>
        <v>19045.118654359871</v>
      </c>
      <c r="BS157">
        <f t="shared" si="82"/>
        <v>43471.143589475985</v>
      </c>
      <c r="BT157">
        <f t="shared" si="83"/>
        <v>65160.627042275337</v>
      </c>
      <c r="BU157">
        <f t="shared" si="84"/>
        <v>44961.711672631354</v>
      </c>
      <c r="BV157">
        <f t="shared" si="85"/>
        <v>48831.452024293896</v>
      </c>
    </row>
    <row r="158" spans="1:74" hidden="1" x14ac:dyDescent="0.4">
      <c r="A158" s="9">
        <v>60</v>
      </c>
      <c r="B158" s="16">
        <f t="shared" si="108"/>
        <v>52114084.580061845</v>
      </c>
      <c r="C158" s="16">
        <f t="shared" si="109"/>
        <v>171036074.58042863</v>
      </c>
      <c r="D158" s="16">
        <f t="shared" si="110"/>
        <v>283884618.63349497</v>
      </c>
      <c r="E158" s="16">
        <f t="shared" si="111"/>
        <v>126954612.05969965</v>
      </c>
      <c r="F158" s="16">
        <f t="shared" si="112"/>
        <v>120097495.66758619</v>
      </c>
      <c r="G158" s="16">
        <f t="shared" si="113"/>
        <v>86203748.929425672</v>
      </c>
      <c r="H158" s="16">
        <f t="shared" si="114"/>
        <v>33697829.12695732</v>
      </c>
      <c r="I158" s="16">
        <f t="shared" si="115"/>
        <v>41534533.575086907</v>
      </c>
      <c r="J158" s="16">
        <f t="shared" si="24"/>
        <v>915522997.15274131</v>
      </c>
      <c r="L158">
        <v>60</v>
      </c>
      <c r="M158">
        <f t="shared" si="99"/>
        <v>52114084.580061845</v>
      </c>
      <c r="N158">
        <f t="shared" si="100"/>
        <v>171036074.58042863</v>
      </c>
      <c r="O158">
        <f t="shared" si="101"/>
        <v>283884618.63349497</v>
      </c>
      <c r="P158">
        <f t="shared" si="102"/>
        <v>126954612.05969965</v>
      </c>
      <c r="Q158">
        <f t="shared" si="103"/>
        <v>120097495.66758619</v>
      </c>
      <c r="R158">
        <f t="shared" si="104"/>
        <v>86203748.929425672</v>
      </c>
      <c r="S158">
        <f t="shared" si="105"/>
        <v>33697829.12695732</v>
      </c>
      <c r="T158">
        <f t="shared" si="106"/>
        <v>41534533.575086907</v>
      </c>
      <c r="V158">
        <f t="shared" si="38"/>
        <v>503821.74019764736</v>
      </c>
      <c r="W158">
        <f t="shared" si="39"/>
        <v>1137713.3219173481</v>
      </c>
      <c r="X158">
        <f t="shared" si="40"/>
        <v>2385319.7144643501</v>
      </c>
      <c r="Y158">
        <f t="shared" si="41"/>
        <v>3504048.5614340422</v>
      </c>
      <c r="Z158">
        <f t="shared" si="42"/>
        <v>6398489.8565586116</v>
      </c>
      <c r="AA158">
        <f t="shared" si="43"/>
        <v>6599574.6850939542</v>
      </c>
      <c r="AB158">
        <f t="shared" si="44"/>
        <v>4558821.7287091091</v>
      </c>
      <c r="AC158">
        <f t="shared" si="45"/>
        <v>7078985.2635386791</v>
      </c>
      <c r="AE158">
        <f t="shared" si="46"/>
        <v>280413.47236065951</v>
      </c>
      <c r="AF158">
        <f t="shared" si="47"/>
        <v>633220.2795073319</v>
      </c>
      <c r="AG158">
        <f t="shared" si="48"/>
        <v>1327604.0521016186</v>
      </c>
      <c r="AH158">
        <f t="shared" si="49"/>
        <v>1950258.089392154</v>
      </c>
      <c r="AI158">
        <f t="shared" si="50"/>
        <v>3561225.3608551947</v>
      </c>
      <c r="AJ158">
        <f t="shared" si="51"/>
        <v>3500666.9312876794</v>
      </c>
      <c r="AK158">
        <f t="shared" si="52"/>
        <v>2309717.9604728268</v>
      </c>
      <c r="AL158">
        <f t="shared" si="53"/>
        <v>3161211.1297630291</v>
      </c>
      <c r="AW158">
        <f t="shared" ref="AW158:BD158" si="144">IF(AW157+AN281/B$74-AW157/B$75&lt;0,0,AW157+AN281/B$74-AW157/B$75)</f>
        <v>6010.3168359551637</v>
      </c>
      <c r="AX158">
        <f t="shared" si="144"/>
        <v>13572.295491909079</v>
      </c>
      <c r="AY158">
        <f t="shared" si="144"/>
        <v>18970.370000781993</v>
      </c>
      <c r="AZ158">
        <f t="shared" si="144"/>
        <v>50161.65135199498</v>
      </c>
      <c r="BA158">
        <f t="shared" si="144"/>
        <v>114495.70822750533</v>
      </c>
      <c r="BB158">
        <f t="shared" si="144"/>
        <v>171622.17336841498</v>
      </c>
      <c r="BC158">
        <f t="shared" si="144"/>
        <v>133400.94333578993</v>
      </c>
      <c r="BD158">
        <f t="shared" si="144"/>
        <v>144882.42452499949</v>
      </c>
      <c r="BF158">
        <f t="shared" si="55"/>
        <v>4166.2602130350706</v>
      </c>
      <c r="BG158">
        <f t="shared" si="72"/>
        <v>9408.1087987285428</v>
      </c>
      <c r="BH158">
        <f t="shared" si="73"/>
        <v>13149.971942910355</v>
      </c>
      <c r="BI158">
        <f t="shared" si="74"/>
        <v>34771.293752393576</v>
      </c>
      <c r="BJ158">
        <f t="shared" si="75"/>
        <v>79366.683449678705</v>
      </c>
      <c r="BK158">
        <f t="shared" si="76"/>
        <v>118965.88018515651</v>
      </c>
      <c r="BL158">
        <f t="shared" si="77"/>
        <v>87125.235392942806</v>
      </c>
      <c r="BM158">
        <f t="shared" si="78"/>
        <v>94623.883564350341</v>
      </c>
      <c r="BO158">
        <f t="shared" si="56"/>
        <v>2887.9882103510822</v>
      </c>
      <c r="BP158">
        <f t="shared" si="79"/>
        <v>6521.5579207989313</v>
      </c>
      <c r="BQ158">
        <f t="shared" si="80"/>
        <v>9115.3605381519956</v>
      </c>
      <c r="BR158">
        <f t="shared" si="81"/>
        <v>24102.93195354996</v>
      </c>
      <c r="BS158">
        <f t="shared" si="82"/>
        <v>55015.777790403925</v>
      </c>
      <c r="BT158">
        <f t="shared" si="83"/>
        <v>82465.338659340778</v>
      </c>
      <c r="BU158">
        <f t="shared" si="84"/>
        <v>56902.196132347308</v>
      </c>
      <c r="BV158">
        <f t="shared" si="85"/>
        <v>61799.623786889599</v>
      </c>
    </row>
    <row r="159" spans="1:74" hidden="1" x14ac:dyDescent="0.4">
      <c r="A159" s="9"/>
      <c r="B159" s="9"/>
      <c r="C159" s="9"/>
      <c r="D159" s="9"/>
      <c r="E159" s="9"/>
      <c r="F159" s="9"/>
      <c r="G159" s="9"/>
      <c r="H159" s="9"/>
      <c r="I159" s="9"/>
      <c r="J159" s="9"/>
      <c r="AM159" t="s">
        <v>52</v>
      </c>
    </row>
    <row r="160" spans="1:74" hidden="1" x14ac:dyDescent="0.4">
      <c r="A160" s="9"/>
      <c r="B160" s="9"/>
      <c r="C160" s="9"/>
      <c r="D160" s="9"/>
      <c r="E160" s="9"/>
      <c r="F160" s="9"/>
      <c r="G160" s="9"/>
      <c r="H160" s="9"/>
      <c r="I160" s="9"/>
      <c r="J160" s="9"/>
      <c r="AM160">
        <v>0</v>
      </c>
      <c r="AN160">
        <v>0</v>
      </c>
      <c r="AO160">
        <v>0</v>
      </c>
      <c r="AP160">
        <v>0</v>
      </c>
      <c r="AQ160">
        <v>0</v>
      </c>
      <c r="AR160">
        <v>0</v>
      </c>
      <c r="AS160">
        <f>2*($B$27-$B$28*2/3)/9-6*$B$28/18</f>
        <v>4.8888888888888893</v>
      </c>
      <c r="AT160">
        <v>0</v>
      </c>
      <c r="AU160">
        <v>0</v>
      </c>
    </row>
    <row r="161" spans="1:47" hidden="1" x14ac:dyDescent="0.4">
      <c r="A161" s="9" t="s">
        <v>51</v>
      </c>
      <c r="B161" s="9"/>
      <c r="C161" s="9"/>
      <c r="D161" s="9"/>
      <c r="E161" s="9"/>
      <c r="F161" s="9"/>
      <c r="G161" s="9"/>
      <c r="H161" s="9"/>
      <c r="I161" s="9"/>
      <c r="J161" s="9"/>
      <c r="AM161">
        <v>1</v>
      </c>
      <c r="AN161">
        <f>IF(AN160+AE98/B$74*(1-B$68)-AN160/B$74&lt;0,0,AN160+AE98/B$74*(1-B$68)-AN160/B$74)</f>
        <v>0</v>
      </c>
      <c r="AO161">
        <f t="shared" ref="AO161:AU161" si="145">IF(AO160+AF98/C$74*(1-C$68)-AO160/C$74&lt;0,0,AO160+AF98/C$74*(1-C$68)-AO160/C$74)</f>
        <v>0</v>
      </c>
      <c r="AP161">
        <f t="shared" si="145"/>
        <v>0</v>
      </c>
      <c r="AQ161">
        <f t="shared" si="145"/>
        <v>0</v>
      </c>
      <c r="AR161">
        <f t="shared" si="145"/>
        <v>0</v>
      </c>
      <c r="AS161">
        <f t="shared" si="145"/>
        <v>5.0355555555555558</v>
      </c>
      <c r="AT161">
        <f t="shared" si="145"/>
        <v>0</v>
      </c>
      <c r="AU161">
        <f t="shared" si="145"/>
        <v>0</v>
      </c>
    </row>
    <row r="162" spans="1:47" hidden="1" x14ac:dyDescent="0.4">
      <c r="A162" s="9"/>
      <c r="B162" s="9" t="s">
        <v>25</v>
      </c>
      <c r="C162" s="9" t="s">
        <v>0</v>
      </c>
      <c r="D162" s="9" t="s">
        <v>1</v>
      </c>
      <c r="E162" s="9" t="s">
        <v>2</v>
      </c>
      <c r="F162" s="9" t="s">
        <v>3</v>
      </c>
      <c r="G162" s="9" t="s">
        <v>4</v>
      </c>
      <c r="H162" s="9" t="s">
        <v>5</v>
      </c>
      <c r="I162" s="9" t="s">
        <v>17</v>
      </c>
      <c r="J162" s="9" t="s">
        <v>47</v>
      </c>
      <c r="AM162">
        <v>2</v>
      </c>
      <c r="AN162">
        <f t="shared" ref="AN162:AU162" si="146">IF(AN161+AE99/B$74*(1-B$68)-AN161/B$74&lt;0,0,AN161+AE99/B$74*(1-B$68)-AN161/B$74)</f>
        <v>0</v>
      </c>
      <c r="AO162">
        <f t="shared" si="146"/>
        <v>0</v>
      </c>
      <c r="AP162">
        <f t="shared" si="146"/>
        <v>0</v>
      </c>
      <c r="AQ162">
        <f t="shared" si="146"/>
        <v>0</v>
      </c>
      <c r="AR162">
        <f t="shared" si="146"/>
        <v>0</v>
      </c>
      <c r="AS162">
        <f t="shared" si="146"/>
        <v>5.299555555555556</v>
      </c>
      <c r="AT162">
        <f t="shared" si="146"/>
        <v>0</v>
      </c>
      <c r="AU162">
        <f t="shared" si="146"/>
        <v>0</v>
      </c>
    </row>
    <row r="163" spans="1:47" hidden="1" x14ac:dyDescent="0.4">
      <c r="A163" s="9">
        <v>0</v>
      </c>
      <c r="B163" s="16">
        <f>V98+AE98+AN160+AW98+BF98+BO98+AN222</f>
        <v>0</v>
      </c>
      <c r="C163" s="16">
        <f t="shared" ref="C163:I163" si="147">W98+AF98+AO160+AX98+BG98+BP98+AO222</f>
        <v>0</v>
      </c>
      <c r="D163" s="16">
        <f t="shared" si="147"/>
        <v>0</v>
      </c>
      <c r="E163" s="16">
        <f t="shared" si="147"/>
        <v>0</v>
      </c>
      <c r="F163" s="16">
        <f t="shared" si="147"/>
        <v>0</v>
      </c>
      <c r="G163" s="16">
        <f t="shared" si="147"/>
        <v>22.000000000000004</v>
      </c>
      <c r="H163" s="16">
        <f t="shared" si="147"/>
        <v>0</v>
      </c>
      <c r="I163" s="16">
        <f t="shared" si="147"/>
        <v>0</v>
      </c>
      <c r="J163" s="16">
        <f>SUM(B163:I163)</f>
        <v>22.000000000000004</v>
      </c>
      <c r="AM163">
        <v>3</v>
      </c>
      <c r="AN163">
        <f t="shared" ref="AN163:AU163" si="148">IF(AN162+AE100/B$74*(1-B$68)-AN162/B$74&lt;0,0,AN162+AE100/B$74*(1-B$68)-AN162/B$74)</f>
        <v>2.2002000000000001E-2</v>
      </c>
      <c r="AO163">
        <f t="shared" si="148"/>
        <v>4.9684176984910455E-2</v>
      </c>
      <c r="AP163">
        <f t="shared" si="148"/>
        <v>0.10802545929847782</v>
      </c>
      <c r="AQ163">
        <f t="shared" si="148"/>
        <v>0.14962202757625251</v>
      </c>
      <c r="AR163">
        <f t="shared" si="148"/>
        <v>0.26389985937720073</v>
      </c>
      <c r="AS163">
        <f t="shared" si="148"/>
        <v>5.5833171961463801</v>
      </c>
      <c r="AT163">
        <f t="shared" si="148"/>
        <v>9.0504333037387752E-2</v>
      </c>
      <c r="AU163">
        <f t="shared" si="148"/>
        <v>7.2032585049644215E-2</v>
      </c>
    </row>
    <row r="164" spans="1:47" hidden="1" x14ac:dyDescent="0.4">
      <c r="A164" s="9">
        <v>1</v>
      </c>
      <c r="B164" s="16">
        <f>V99+AE99+AN161+AW99+BF99+BO99+AN223</f>
        <v>0.22001999999999999</v>
      </c>
      <c r="C164" s="16">
        <f>W99+AF99+AO161+AX99+BG99+BP99+AO223</f>
        <v>0.4968417698491045</v>
      </c>
      <c r="D164" s="16">
        <f t="shared" ref="D164:D223" si="149">X99+AG99+AP161+AY99+BH99+BQ99+AP223</f>
        <v>1.0416740718067503</v>
      </c>
      <c r="E164" s="16">
        <f t="shared" ref="E164:E223" si="150">Y99+AH99+AQ161+AZ99+BI99+BR99+AQ223</f>
        <v>1.5302252820298554</v>
      </c>
      <c r="F164" s="16">
        <f t="shared" ref="F164:F223" si="151">Z99+AI99+AR161+BA99+BJ99+BS99+AR223</f>
        <v>2.7942338051703608</v>
      </c>
      <c r="G164" s="16">
        <f t="shared" ref="G164:G223" si="152">AA99+AJ99+AS161+BB99+BK99+BT99+AS223</f>
        <v>23.25497435238622</v>
      </c>
      <c r="H164" s="16">
        <f t="shared" ref="H164:H223" si="153">AB99+AK99+AT161+BC99+BL99+BU99+AT223</f>
        <v>1.7893830551509669</v>
      </c>
      <c r="I164" s="16">
        <f t="shared" ref="I164:I223" si="154">AC99+AL99+AU161+BD99+BM99+BV99+AU223</f>
        <v>2.4769099420579419</v>
      </c>
      <c r="J164" s="16">
        <f t="shared" ref="J164:J223" si="155">SUM(B164:I164)</f>
        <v>33.604262278451202</v>
      </c>
      <c r="AM164">
        <v>4</v>
      </c>
      <c r="AN164">
        <f t="shared" ref="AN164:AU164" si="156">IF(AN163+AE101/B$74*(1-B$68)-AN163/B$74&lt;0,0,AN163+AE101/B$74*(1-B$68)-AN163/B$74)</f>
        <v>7.1849072454839485E-2</v>
      </c>
      <c r="AO164">
        <f t="shared" si="156"/>
        <v>0.16224716080574039</v>
      </c>
      <c r="AP164">
        <f t="shared" si="156"/>
        <v>0.35276470557693151</v>
      </c>
      <c r="AQ164">
        <f t="shared" si="156"/>
        <v>0.48860121353359509</v>
      </c>
      <c r="AR164">
        <f t="shared" si="156"/>
        <v>0.86178347955706058</v>
      </c>
      <c r="AS164">
        <f t="shared" si="156"/>
        <v>5.8891472083467367</v>
      </c>
      <c r="AT164">
        <f t="shared" si="156"/>
        <v>0.31200357352496616</v>
      </c>
      <c r="AU164">
        <f t="shared" si="156"/>
        <v>0.26095337629724957</v>
      </c>
    </row>
    <row r="165" spans="1:47" hidden="1" x14ac:dyDescent="0.4">
      <c r="A165" s="9">
        <v>2</v>
      </c>
      <c r="B165" s="16">
        <f t="shared" ref="B165:B223" si="157">V100+AE100+AN162+AW100+BF100+BO100+AN224</f>
        <v>0.49847072454839486</v>
      </c>
      <c r="C165" s="16">
        <f t="shared" ref="C165:C223" si="158">W100+AF100+AO162+AX100+BG100+BP100+AO224</f>
        <v>1.1256298382082992</v>
      </c>
      <c r="D165" s="16">
        <f t="shared" si="149"/>
        <v>2.3599855891136605</v>
      </c>
      <c r="E165" s="16">
        <f t="shared" si="150"/>
        <v>3.4668325836546403</v>
      </c>
      <c r="F165" s="16">
        <f t="shared" si="151"/>
        <v>6.330532448963222</v>
      </c>
      <c r="G165" s="16">
        <f t="shared" si="152"/>
        <v>25.188735072847585</v>
      </c>
      <c r="H165" s="16">
        <f t="shared" si="153"/>
        <v>4.053972675191905</v>
      </c>
      <c r="I165" s="16">
        <f t="shared" si="154"/>
        <v>5.611613005448346</v>
      </c>
      <c r="J165" s="16">
        <f t="shared" si="155"/>
        <v>48.63577193797606</v>
      </c>
      <c r="AM165">
        <v>5</v>
      </c>
      <c r="AN165">
        <f t="shared" ref="AN165:AU165" si="159">IF(AN164+AE102/B$74*(1-B$68)-AN164/B$74&lt;0,0,AN164+AE102/B$74*(1-B$68)-AN164/B$74)</f>
        <v>0.14960203492037166</v>
      </c>
      <c r="AO165">
        <f t="shared" si="159"/>
        <v>0.3378262876232388</v>
      </c>
      <c r="AP165">
        <f t="shared" si="159"/>
        <v>0.73451634098082308</v>
      </c>
      <c r="AQ165">
        <f t="shared" si="159"/>
        <v>1.0173511405471933</v>
      </c>
      <c r="AR165">
        <f t="shared" si="159"/>
        <v>1.7943803280624104</v>
      </c>
      <c r="AS165">
        <f t="shared" si="159"/>
        <v>6.2651852502435199</v>
      </c>
      <c r="AT165">
        <f t="shared" si="159"/>
        <v>0.68208274388848888</v>
      </c>
      <c r="AU165">
        <f t="shared" si="159"/>
        <v>0.59706935526999017</v>
      </c>
    </row>
    <row r="166" spans="1:47" hidden="1" x14ac:dyDescent="0.4">
      <c r="A166" s="9">
        <v>3</v>
      </c>
      <c r="B166" s="16">
        <f t="shared" si="157"/>
        <v>0.85086962465532168</v>
      </c>
      <c r="C166" s="16">
        <f t="shared" si="158"/>
        <v>1.921405191458019</v>
      </c>
      <c r="D166" s="16">
        <f t="shared" si="149"/>
        <v>4.0284011748540607</v>
      </c>
      <c r="E166" s="16">
        <f t="shared" si="150"/>
        <v>5.9177448021035683</v>
      </c>
      <c r="F166" s="16">
        <f t="shared" si="151"/>
        <v>10.805966134917355</v>
      </c>
      <c r="G166" s="16">
        <f t="shared" si="152"/>
        <v>27.958032580347513</v>
      </c>
      <c r="H166" s="16">
        <f t="shared" si="153"/>
        <v>6.9199694959589877</v>
      </c>
      <c r="I166" s="16">
        <f t="shared" si="154"/>
        <v>9.5787993487131899</v>
      </c>
      <c r="J166" s="16">
        <f t="shared" si="155"/>
        <v>67.981188353008008</v>
      </c>
      <c r="AM166">
        <v>6</v>
      </c>
      <c r="AN166">
        <f t="shared" ref="AN166:AU166" si="160">IF(AN165+AE103/B$74*(1-B$68)-AN165/B$74&lt;0,0,AN165+AE103/B$74*(1-B$68)-AN165/B$74)</f>
        <v>0.25452296738550328</v>
      </c>
      <c r="AO166">
        <f t="shared" si="160"/>
        <v>0.57475521126742724</v>
      </c>
      <c r="AP166">
        <f t="shared" si="160"/>
        <v>1.2496573245082487</v>
      </c>
      <c r="AQ166">
        <f t="shared" si="160"/>
        <v>1.7308536698910735</v>
      </c>
      <c r="AR166">
        <f t="shared" si="160"/>
        <v>3.0528395282838905</v>
      </c>
      <c r="AS166">
        <f t="shared" si="160"/>
        <v>6.779031053370538</v>
      </c>
      <c r="AT166">
        <f t="shared" si="160"/>
        <v>1.2113693931225999</v>
      </c>
      <c r="AU166">
        <f t="shared" si="160"/>
        <v>1.1050331386279975</v>
      </c>
    </row>
    <row r="167" spans="1:47" hidden="1" x14ac:dyDescent="0.4">
      <c r="A167" s="9">
        <v>4</v>
      </c>
      <c r="B167" s="16">
        <f t="shared" si="157"/>
        <v>1.2895211217230031</v>
      </c>
      <c r="C167" s="16">
        <f t="shared" si="158"/>
        <v>2.9119532604974983</v>
      </c>
      <c r="D167" s="16">
        <f t="shared" si="149"/>
        <v>6.1038895009712268</v>
      </c>
      <c r="E167" s="16">
        <f t="shared" si="150"/>
        <v>8.9696719156804061</v>
      </c>
      <c r="F167" s="16">
        <f t="shared" si="151"/>
        <v>16.381974392509843</v>
      </c>
      <c r="G167" s="16">
        <f t="shared" si="152"/>
        <v>31.79986508590726</v>
      </c>
      <c r="H167" s="16">
        <f t="shared" si="153"/>
        <v>10.522406263769863</v>
      </c>
      <c r="I167" s="16">
        <f t="shared" si="154"/>
        <v>14.58411605229872</v>
      </c>
      <c r="J167" s="16">
        <f t="shared" si="155"/>
        <v>92.56339759335782</v>
      </c>
      <c r="AM167">
        <v>7</v>
      </c>
      <c r="AN167">
        <f t="shared" ref="AN167:AU167" si="161">IF(AN166+AE104/B$74*(1-B$68)-AN166/B$74&lt;0,0,AN166+AE104/B$74*(1-B$68)-AN166/B$74)</f>
        <v>0.38730775815547469</v>
      </c>
      <c r="AO167">
        <f t="shared" si="161"/>
        <v>0.87460536332267513</v>
      </c>
      <c r="AP167">
        <f t="shared" si="161"/>
        <v>1.9016043298158773</v>
      </c>
      <c r="AQ167">
        <f t="shared" si="161"/>
        <v>2.6338411085917182</v>
      </c>
      <c r="AR167">
        <f t="shared" si="161"/>
        <v>4.6455078135137091</v>
      </c>
      <c r="AS167">
        <f t="shared" si="161"/>
        <v>7.5069278932001344</v>
      </c>
      <c r="AT167">
        <f t="shared" si="161"/>
        <v>1.9128683561674722</v>
      </c>
      <c r="AU167">
        <f t="shared" si="161"/>
        <v>1.8102897583951079</v>
      </c>
    </row>
    <row r="168" spans="1:47" hidden="1" x14ac:dyDescent="0.4">
      <c r="A168" s="9">
        <v>5</v>
      </c>
      <c r="B168" s="16">
        <f t="shared" si="157"/>
        <v>1.8299973230807616</v>
      </c>
      <c r="C168" s="16">
        <f t="shared" si="158"/>
        <v>4.1324384547703348</v>
      </c>
      <c r="D168" s="16">
        <f t="shared" si="149"/>
        <v>8.6585484130208563</v>
      </c>
      <c r="E168" s="16">
        <f t="shared" si="150"/>
        <v>12.732351476808835</v>
      </c>
      <c r="F168" s="16">
        <f t="shared" si="151"/>
        <v>23.262870256708606</v>
      </c>
      <c r="G168" s="16">
        <f t="shared" si="152"/>
        <v>36.977036840328211</v>
      </c>
      <c r="H168" s="16">
        <f t="shared" si="153"/>
        <v>15.027688561284167</v>
      </c>
      <c r="I168" s="16">
        <f t="shared" si="154"/>
        <v>20.882311206259327</v>
      </c>
      <c r="J168" s="16">
        <f t="shared" si="155"/>
        <v>123.5032425322611</v>
      </c>
      <c r="AM168">
        <v>8</v>
      </c>
      <c r="AN168">
        <f t="shared" ref="AN168:AU168" si="162">IF(AN167+AE105/B$74*(1-B$68)-AN167/B$74&lt;0,0,AN167+AE105/B$74*(1-B$68)-AN167/B$74)</f>
        <v>0.55101013967137225</v>
      </c>
      <c r="AO168">
        <f t="shared" si="162"/>
        <v>1.2442725797615073</v>
      </c>
      <c r="AP168">
        <f t="shared" si="162"/>
        <v>2.7053505779528408</v>
      </c>
      <c r="AQ168">
        <f t="shared" si="162"/>
        <v>3.747080006940497</v>
      </c>
      <c r="AR168">
        <f t="shared" si="162"/>
        <v>6.6090127431454793</v>
      </c>
      <c r="AS168">
        <f t="shared" si="162"/>
        <v>8.5315156516597526</v>
      </c>
      <c r="AT168">
        <f t="shared" si="162"/>
        <v>2.8075698138574183</v>
      </c>
      <c r="AU168">
        <f t="shared" si="162"/>
        <v>2.7440207111303936</v>
      </c>
    </row>
    <row r="169" spans="1:47" hidden="1" x14ac:dyDescent="0.4">
      <c r="A169" s="9">
        <v>6</v>
      </c>
      <c r="B169" s="16">
        <f t="shared" si="157"/>
        <v>2.4944504881986234</v>
      </c>
      <c r="C169" s="16">
        <f t="shared" si="158"/>
        <v>5.6328842621469271</v>
      </c>
      <c r="D169" s="16">
        <f t="shared" si="149"/>
        <v>11.795625614522383</v>
      </c>
      <c r="E169" s="16">
        <f t="shared" si="150"/>
        <v>17.361288715998306</v>
      </c>
      <c r="F169" s="16">
        <f t="shared" si="151"/>
        <v>31.73654839398522</v>
      </c>
      <c r="G169" s="16">
        <f t="shared" si="152"/>
        <v>43.81955725859811</v>
      </c>
      <c r="H169" s="16">
        <f t="shared" si="153"/>
        <v>20.651106121594879</v>
      </c>
      <c r="I169" s="16">
        <f t="shared" si="154"/>
        <v>28.795943871801338</v>
      </c>
      <c r="J169" s="16">
        <f t="shared" si="155"/>
        <v>162.28740472684581</v>
      </c>
      <c r="AM169">
        <v>9</v>
      </c>
      <c r="AN169">
        <f t="shared" ref="AN169:AU169" si="163">IF(AN168+AE106/B$74*(1-B$68)-AN168/B$74&lt;0,0,AN168+AE106/B$74*(1-B$68)-AN168/B$74)</f>
        <v>0.75142641275851896</v>
      </c>
      <c r="AO169">
        <f t="shared" si="163"/>
        <v>1.696845872313</v>
      </c>
      <c r="AP169">
        <f t="shared" si="163"/>
        <v>3.6893547571696477</v>
      </c>
      <c r="AQ169">
        <f t="shared" si="163"/>
        <v>5.1099874307462798</v>
      </c>
      <c r="AR169">
        <f t="shared" si="163"/>
        <v>9.0128772229473455</v>
      </c>
      <c r="AS169">
        <f t="shared" si="163"/>
        <v>9.9442669588272992</v>
      </c>
      <c r="AT169">
        <f t="shared" si="163"/>
        <v>3.9281589822234562</v>
      </c>
      <c r="AU169">
        <f t="shared" si="163"/>
        <v>3.9472927532317019</v>
      </c>
    </row>
    <row r="170" spans="1:47" hidden="1" x14ac:dyDescent="0.4">
      <c r="A170" s="9">
        <v>7</v>
      </c>
      <c r="B170" s="16">
        <f t="shared" si="157"/>
        <v>3.3134561337141859</v>
      </c>
      <c r="C170" s="16">
        <f t="shared" si="158"/>
        <v>7.4823352867554194</v>
      </c>
      <c r="D170" s="16">
        <f t="shared" si="149"/>
        <v>15.658569224740619</v>
      </c>
      <c r="E170" s="16">
        <f t="shared" si="150"/>
        <v>23.070289236103246</v>
      </c>
      <c r="F170" s="16">
        <f t="shared" si="151"/>
        <v>42.196586823577277</v>
      </c>
      <c r="G170" s="16">
        <f t="shared" si="152"/>
        <v>52.75792233677592</v>
      </c>
      <c r="H170" s="16">
        <f t="shared" si="153"/>
        <v>27.671534198050537</v>
      </c>
      <c r="I170" s="16">
        <f t="shared" si="154"/>
        <v>38.735211953655195</v>
      </c>
      <c r="J170" s="16">
        <f t="shared" si="155"/>
        <v>210.88590519337242</v>
      </c>
      <c r="AM170">
        <v>10</v>
      </c>
      <c r="AN170">
        <f t="shared" ref="AN170:AU170" si="164">IF(AN169+AE107/B$74*(1-B$68)-AN169/B$74&lt;0,0,AN169+AE107/B$74*(1-B$68)-AN169/B$74)</f>
        <v>0.99734089355683042</v>
      </c>
      <c r="AO170">
        <f t="shared" si="164"/>
        <v>2.2521616884722433</v>
      </c>
      <c r="AP170">
        <f t="shared" si="164"/>
        <v>4.8967461186997028</v>
      </c>
      <c r="AQ170">
        <f t="shared" si="164"/>
        <v>6.7823000944770682</v>
      </c>
      <c r="AR170">
        <f t="shared" si="164"/>
        <v>11.962463483355112</v>
      </c>
      <c r="AS170">
        <f t="shared" si="164"/>
        <v>11.850576070704086</v>
      </c>
      <c r="AT170">
        <f t="shared" si="164"/>
        <v>5.3219935579911057</v>
      </c>
      <c r="AU170">
        <f t="shared" si="164"/>
        <v>5.4749600918069374</v>
      </c>
    </row>
    <row r="171" spans="1:47" hidden="1" x14ac:dyDescent="0.4">
      <c r="A171" s="9">
        <v>8</v>
      </c>
      <c r="B171" s="16">
        <f t="shared" si="157"/>
        <v>4.3276715358827227</v>
      </c>
      <c r="C171" s="16">
        <f t="shared" si="158"/>
        <v>9.7726024234777036</v>
      </c>
      <c r="D171" s="16">
        <f t="shared" si="149"/>
        <v>20.438925398305315</v>
      </c>
      <c r="E171" s="16">
        <f t="shared" si="150"/>
        <v>30.1429536713853</v>
      </c>
      <c r="F171" s="16">
        <f t="shared" si="151"/>
        <v>55.163126589774159</v>
      </c>
      <c r="G171" s="16">
        <f t="shared" si="152"/>
        <v>64.346785589246096</v>
      </c>
      <c r="H171" s="16">
        <f t="shared" si="153"/>
        <v>36.44745139829125</v>
      </c>
      <c r="I171" s="16">
        <f t="shared" si="154"/>
        <v>51.221502109026638</v>
      </c>
      <c r="J171" s="16">
        <f t="shared" si="155"/>
        <v>271.86101871538921</v>
      </c>
      <c r="AM171">
        <v>11</v>
      </c>
      <c r="AN171">
        <f t="shared" ref="AN171:AU171" si="165">IF(AN170+AE108/B$74*(1-B$68)-AN170/B$74&lt;0,0,AN170+AE108/B$74*(1-B$68)-AN170/B$74)</f>
        <v>1.3008365438071334</v>
      </c>
      <c r="AO171">
        <f t="shared" si="165"/>
        <v>2.9375053663736397</v>
      </c>
      <c r="AP171">
        <f t="shared" si="165"/>
        <v>6.3868496098995546</v>
      </c>
      <c r="AQ171">
        <f t="shared" si="165"/>
        <v>8.8461867661898008</v>
      </c>
      <c r="AR171">
        <f t="shared" si="165"/>
        <v>15.602698890256624</v>
      </c>
      <c r="AS171">
        <f t="shared" si="165"/>
        <v>14.376574666784091</v>
      </c>
      <c r="AT171">
        <f t="shared" si="165"/>
        <v>7.054113123512578</v>
      </c>
      <c r="AU171">
        <f t="shared" si="165"/>
        <v>7.39976969809869</v>
      </c>
    </row>
    <row r="172" spans="1:47" hidden="1" x14ac:dyDescent="0.4">
      <c r="A172" s="9">
        <v>9</v>
      </c>
      <c r="B172" s="16">
        <f t="shared" si="157"/>
        <v>5.5898897142423225</v>
      </c>
      <c r="C172" s="16">
        <f t="shared" si="158"/>
        <v>12.622901094834381</v>
      </c>
      <c r="D172" s="16">
        <f t="shared" si="149"/>
        <v>26.385873850398447</v>
      </c>
      <c r="E172" s="16">
        <f t="shared" si="150"/>
        <v>38.947129566101999</v>
      </c>
      <c r="F172" s="16">
        <f t="shared" si="151"/>
        <v>71.309717483687564</v>
      </c>
      <c r="G172" s="16">
        <f t="shared" si="152"/>
        <v>79.289991933986741</v>
      </c>
      <c r="H172" s="16">
        <f t="shared" si="153"/>
        <v>47.436988041124856</v>
      </c>
      <c r="I172" s="16">
        <f t="shared" si="154"/>
        <v>66.916948857225336</v>
      </c>
      <c r="J172" s="16">
        <f t="shared" si="155"/>
        <v>348.49944054160164</v>
      </c>
      <c r="AM172">
        <v>12</v>
      </c>
      <c r="AN172">
        <f t="shared" ref="AN172:AU172" si="166">IF(AN171+AE109/B$74*(1-B$68)-AN171/B$74&lt;0,0,AN171+AE109/B$74*(1-B$68)-AN171/B$74)</f>
        <v>1.6777775206336558</v>
      </c>
      <c r="AO172">
        <f t="shared" si="166"/>
        <v>3.7887008124928094</v>
      </c>
      <c r="AP172">
        <f t="shared" si="166"/>
        <v>8.2375550980416321</v>
      </c>
      <c r="AQ172">
        <f t="shared" si="166"/>
        <v>11.409529790885625</v>
      </c>
      <c r="AR172">
        <f t="shared" si="166"/>
        <v>20.123863819718672</v>
      </c>
      <c r="AS172">
        <f t="shared" si="166"/>
        <v>17.677408687763318</v>
      </c>
      <c r="AT172">
        <f t="shared" si="166"/>
        <v>9.2108142946406684</v>
      </c>
      <c r="AU172">
        <f t="shared" si="166"/>
        <v>9.817067609435874</v>
      </c>
    </row>
    <row r="173" spans="1:47" hidden="1" x14ac:dyDescent="0.4">
      <c r="A173" s="9">
        <v>10</v>
      </c>
      <c r="B173" s="16">
        <f t="shared" si="157"/>
        <v>7.1677517094880638</v>
      </c>
      <c r="C173" s="16">
        <f t="shared" si="158"/>
        <v>16.185976025729449</v>
      </c>
      <c r="D173" s="16">
        <f t="shared" si="149"/>
        <v>33.818792945132039</v>
      </c>
      <c r="E173" s="16">
        <f t="shared" si="150"/>
        <v>49.954018417315389</v>
      </c>
      <c r="F173" s="16">
        <f t="shared" si="151"/>
        <v>91.49887449841026</v>
      </c>
      <c r="G173" s="16">
        <f t="shared" si="152"/>
        <v>98.474228239651126</v>
      </c>
      <c r="H173" s="16">
        <f t="shared" si="153"/>
        <v>61.223684899755327</v>
      </c>
      <c r="I173" s="16">
        <f t="shared" si="154"/>
        <v>86.661978059122504</v>
      </c>
      <c r="J173" s="16">
        <f t="shared" si="155"/>
        <v>444.98530479460408</v>
      </c>
      <c r="AM173">
        <v>13</v>
      </c>
      <c r="AN173">
        <f t="shared" ref="AN173:AU173" si="167">IF(AN172+AE110/B$74*(1-B$68)-AN172/B$74&lt;0,0,AN172+AE110/B$74*(1-B$68)-AN172/B$74)</f>
        <v>2.1485271875720562</v>
      </c>
      <c r="AO173">
        <f t="shared" si="167"/>
        <v>4.8517318900200852</v>
      </c>
      <c r="AP173">
        <f t="shared" si="167"/>
        <v>10.548842662155174</v>
      </c>
      <c r="AQ173">
        <f t="shared" si="167"/>
        <v>14.610807840525156</v>
      </c>
      <c r="AR173">
        <f t="shared" si="167"/>
        <v>25.770203739130899</v>
      </c>
      <c r="AS173">
        <f t="shared" si="167"/>
        <v>21.947116330805194</v>
      </c>
      <c r="AT173">
        <f t="shared" si="167"/>
        <v>11.904209279368949</v>
      </c>
      <c r="AU173">
        <f t="shared" si="167"/>
        <v>12.850490864092999</v>
      </c>
    </row>
    <row r="174" spans="1:47" hidden="1" x14ac:dyDescent="0.4">
      <c r="A174" s="9">
        <v>11</v>
      </c>
      <c r="B174" s="16">
        <f t="shared" si="157"/>
        <v>9.1473030461457601</v>
      </c>
      <c r="C174" s="16">
        <f t="shared" si="158"/>
        <v>20.656132327939119</v>
      </c>
      <c r="D174" s="16">
        <f t="shared" si="149"/>
        <v>43.143834967044164</v>
      </c>
      <c r="E174" s="16">
        <f t="shared" si="150"/>
        <v>63.763142131899784</v>
      </c>
      <c r="F174" s="16">
        <f t="shared" si="151"/>
        <v>116.8283013120603</v>
      </c>
      <c r="G174" s="16">
        <f t="shared" si="152"/>
        <v>123.01506278631486</v>
      </c>
      <c r="H174" s="16">
        <f t="shared" si="153"/>
        <v>78.549384868529785</v>
      </c>
      <c r="I174" s="16">
        <f t="shared" si="154"/>
        <v>111.52291222672334</v>
      </c>
      <c r="J174" s="16">
        <f t="shared" si="155"/>
        <v>566.62607366665713</v>
      </c>
      <c r="AM174">
        <v>14</v>
      </c>
      <c r="AN174">
        <f t="shared" ref="AN174:AU174" si="168">IF(AN173+AE111/B$74*(1-B$68)-AN173/B$74&lt;0,0,AN173+AE111/B$74*(1-B$68)-AN173/B$74)</f>
        <v>2.7389521949143729</v>
      </c>
      <c r="AO174">
        <f t="shared" si="168"/>
        <v>6.1850097993516329</v>
      </c>
      <c r="AP174">
        <f t="shared" si="168"/>
        <v>13.447712428515544</v>
      </c>
      <c r="AQ174">
        <f t="shared" si="168"/>
        <v>18.625924044973896</v>
      </c>
      <c r="AR174">
        <f t="shared" si="168"/>
        <v>32.851972506080266</v>
      </c>
      <c r="AS174">
        <f t="shared" si="168"/>
        <v>27.430517668274423</v>
      </c>
      <c r="AT174">
        <f t="shared" si="168"/>
        <v>15.278147726230955</v>
      </c>
      <c r="AU174">
        <f t="shared" si="168"/>
        <v>16.659050226413122</v>
      </c>
    </row>
    <row r="175" spans="1:47" hidden="1" x14ac:dyDescent="0.4">
      <c r="A175" s="9">
        <v>12</v>
      </c>
      <c r="B175" s="16">
        <f t="shared" si="157"/>
        <v>11.637599998956917</v>
      </c>
      <c r="C175" s="16">
        <f t="shared" si="158"/>
        <v>26.27963721606077</v>
      </c>
      <c r="D175" s="16">
        <f t="shared" si="149"/>
        <v>54.875517943680428</v>
      </c>
      <c r="E175" s="16">
        <f t="shared" si="150"/>
        <v>81.134569988090419</v>
      </c>
      <c r="F175" s="16">
        <f t="shared" si="151"/>
        <v>148.69025986131052</v>
      </c>
      <c r="G175" s="16">
        <f t="shared" si="152"/>
        <v>154.31787887023489</v>
      </c>
      <c r="H175" s="16">
        <f t="shared" si="153"/>
        <v>100.35593462491177</v>
      </c>
      <c r="I175" s="16">
        <f t="shared" si="154"/>
        <v>142.852170911256</v>
      </c>
      <c r="J175" s="16">
        <f t="shared" si="155"/>
        <v>720.1435694145016</v>
      </c>
      <c r="AM175">
        <v>15</v>
      </c>
      <c r="AN175">
        <f t="shared" ref="AN175:AU175" si="169">IF(AN174+AE112/B$74*(1-B$68)-AN174/B$74&lt;0,0,AN174+AE112/B$74*(1-B$68)-AN174/B$74)</f>
        <v>3.4817674036864248</v>
      </c>
      <c r="AO175">
        <f t="shared" si="169"/>
        <v>7.8624101402167295</v>
      </c>
      <c r="AP175">
        <f t="shared" si="169"/>
        <v>17.094787880815137</v>
      </c>
      <c r="AQ175">
        <f t="shared" si="169"/>
        <v>23.677351990203952</v>
      </c>
      <c r="AR175">
        <f t="shared" si="169"/>
        <v>41.761563867692416</v>
      </c>
      <c r="AS175">
        <f t="shared" si="169"/>
        <v>34.437735031510769</v>
      </c>
      <c r="AT175">
        <f t="shared" si="169"/>
        <v>19.515900650909561</v>
      </c>
      <c r="AU175">
        <f t="shared" si="169"/>
        <v>21.446061114884301</v>
      </c>
    </row>
    <row r="176" spans="1:47" hidden="1" x14ac:dyDescent="0.4">
      <c r="A176" s="9">
        <v>13</v>
      </c>
      <c r="B176" s="16">
        <f t="shared" si="157"/>
        <v>14.776625320298056</v>
      </c>
      <c r="C176" s="16">
        <f t="shared" si="158"/>
        <v>33.368078704363136</v>
      </c>
      <c r="D176" s="16">
        <f t="shared" si="149"/>
        <v>69.664553587072632</v>
      </c>
      <c r="E176" s="16">
        <f t="shared" si="150"/>
        <v>103.03022061084015</v>
      </c>
      <c r="F176" s="16">
        <f t="shared" si="151"/>
        <v>188.84742292976199</v>
      </c>
      <c r="G176" s="16">
        <f t="shared" si="152"/>
        <v>194.15642721921054</v>
      </c>
      <c r="H176" s="16">
        <f t="shared" si="153"/>
        <v>127.83790021139849</v>
      </c>
      <c r="I176" s="16">
        <f t="shared" si="154"/>
        <v>182.36431232473711</v>
      </c>
      <c r="J176" s="16">
        <f t="shared" si="155"/>
        <v>914.04554090768215</v>
      </c>
      <c r="AM176">
        <v>16</v>
      </c>
      <c r="AN176">
        <f t="shared" ref="AN176:AU176" si="170">IF(AN175+AE113/B$74*(1-B$68)-AN175/B$74&lt;0,0,AN175+AE113/B$74*(1-B$68)-AN175/B$74)</f>
        <v>4.4182909739914304</v>
      </c>
      <c r="AO176">
        <f t="shared" si="170"/>
        <v>9.9772361931925566</v>
      </c>
      <c r="AP176">
        <f t="shared" si="170"/>
        <v>21.692932996079591</v>
      </c>
      <c r="AQ176">
        <f t="shared" si="170"/>
        <v>30.046070991294133</v>
      </c>
      <c r="AR176">
        <f t="shared" si="170"/>
        <v>52.994562618120781</v>
      </c>
      <c r="AS176">
        <f t="shared" si="170"/>
        <v>43.362157793882979</v>
      </c>
      <c r="AT176">
        <f t="shared" si="170"/>
        <v>24.850069052343656</v>
      </c>
      <c r="AU176">
        <f t="shared" si="170"/>
        <v>27.470464701226543</v>
      </c>
    </row>
    <row r="177" spans="1:47" hidden="1" x14ac:dyDescent="0.4">
      <c r="A177" s="9">
        <v>14</v>
      </c>
      <c r="B177" s="16">
        <f t="shared" si="157"/>
        <v>18.738844618565118</v>
      </c>
      <c r="C177" s="16">
        <f t="shared" si="158"/>
        <v>42.315429166508771</v>
      </c>
      <c r="D177" s="16">
        <f t="shared" si="149"/>
        <v>88.333452477518037</v>
      </c>
      <c r="E177" s="16">
        <f t="shared" si="150"/>
        <v>130.66656605769629</v>
      </c>
      <c r="F177" s="16">
        <f t="shared" si="151"/>
        <v>239.52952398642432</v>
      </c>
      <c r="G177" s="16">
        <f t="shared" si="152"/>
        <v>244.77269966025929</v>
      </c>
      <c r="H177" s="16">
        <f t="shared" si="153"/>
        <v>162.50918848848809</v>
      </c>
      <c r="I177" s="16">
        <f t="shared" si="154"/>
        <v>232.23209191009607</v>
      </c>
      <c r="J177" s="16">
        <f t="shared" si="155"/>
        <v>1159.097796365556</v>
      </c>
      <c r="AM177">
        <v>17</v>
      </c>
      <c r="AN177">
        <f t="shared" ref="AN177:AU177" si="171">IF(AN176+AE114/B$74*(1-B$68)-AN176/B$74&lt;0,0,AN176+AE114/B$74*(1-B$68)-AN176/B$74)</f>
        <v>5.6007008808200354</v>
      </c>
      <c r="AO177">
        <f t="shared" si="171"/>
        <v>12.647314507872306</v>
      </c>
      <c r="AP177">
        <f t="shared" si="171"/>
        <v>27.498331290063337</v>
      </c>
      <c r="AQ177">
        <f t="shared" si="171"/>
        <v>38.086911264266753</v>
      </c>
      <c r="AR177">
        <f t="shared" si="171"/>
        <v>67.176810056457185</v>
      </c>
      <c r="AS177">
        <f t="shared" si="171"/>
        <v>54.702877859294105</v>
      </c>
      <c r="AT177">
        <f t="shared" si="171"/>
        <v>31.575283738670727</v>
      </c>
      <c r="AU177">
        <f t="shared" si="171"/>
        <v>35.061200951435936</v>
      </c>
    </row>
    <row r="178" spans="1:47" hidden="1" x14ac:dyDescent="0.4">
      <c r="A178" s="9">
        <v>15</v>
      </c>
      <c r="B178" s="16">
        <f t="shared" si="157"/>
        <v>23.744824037481294</v>
      </c>
      <c r="C178" s="16">
        <f t="shared" si="158"/>
        <v>53.619763655748415</v>
      </c>
      <c r="D178" s="16">
        <f t="shared" si="149"/>
        <v>111.9218686115868</v>
      </c>
      <c r="E178" s="16">
        <f t="shared" si="150"/>
        <v>165.58168954453802</v>
      </c>
      <c r="F178" s="16">
        <f t="shared" si="151"/>
        <v>303.55626488659726</v>
      </c>
      <c r="G178" s="16">
        <f t="shared" si="152"/>
        <v>309.00319880129564</v>
      </c>
      <c r="H178" s="16">
        <f t="shared" si="153"/>
        <v>206.28729888855861</v>
      </c>
      <c r="I178" s="16">
        <f t="shared" si="154"/>
        <v>295.20787377606689</v>
      </c>
      <c r="J178" s="16">
        <f t="shared" si="155"/>
        <v>1468.9227822018729</v>
      </c>
      <c r="AM178">
        <v>18</v>
      </c>
      <c r="AN178">
        <f t="shared" ref="AN178:AU178" si="172">IF(AN177+AE115/B$74*(1-B$68)-AN177/B$74&lt;0,0,AN177+AE115/B$74*(1-B$68)-AN177/B$74)</f>
        <v>7.0949126751078149</v>
      </c>
      <c r="AO178">
        <f t="shared" si="172"/>
        <v>16.021493366173125</v>
      </c>
      <c r="AP178">
        <f t="shared" si="172"/>
        <v>34.834615053682107</v>
      </c>
      <c r="AQ178">
        <f t="shared" si="172"/>
        <v>48.248123803567175</v>
      </c>
      <c r="AR178">
        <f t="shared" si="172"/>
        <v>85.098920882395731</v>
      </c>
      <c r="AS178">
        <f t="shared" si="172"/>
        <v>69.092877555481991</v>
      </c>
      <c r="AT178">
        <f t="shared" si="172"/>
        <v>40.064407239455861</v>
      </c>
      <c r="AU178">
        <f t="shared" si="172"/>
        <v>44.635455786707233</v>
      </c>
    </row>
    <row r="179" spans="1:47" hidden="1" x14ac:dyDescent="0.4">
      <c r="A179" s="9">
        <v>16</v>
      </c>
      <c r="B179" s="16">
        <f t="shared" si="157"/>
        <v>30.073442759949991</v>
      </c>
      <c r="C179" s="16">
        <f t="shared" si="158"/>
        <v>67.910837770699459</v>
      </c>
      <c r="D179" s="16">
        <f t="shared" si="149"/>
        <v>141.74418257329913</v>
      </c>
      <c r="E179" s="16">
        <f t="shared" si="150"/>
        <v>209.72043095285483</v>
      </c>
      <c r="F179" s="16">
        <f t="shared" si="151"/>
        <v>384.49336449930178</v>
      </c>
      <c r="G179" s="16">
        <f t="shared" si="152"/>
        <v>390.43834261218325</v>
      </c>
      <c r="H179" s="16">
        <f t="shared" si="153"/>
        <v>261.5999421544567</v>
      </c>
      <c r="I179" s="16">
        <f t="shared" si="154"/>
        <v>374.77717420237468</v>
      </c>
      <c r="J179" s="16">
        <f t="shared" si="155"/>
        <v>1860.7577175251199</v>
      </c>
      <c r="AM179">
        <v>19</v>
      </c>
      <c r="AN179">
        <f t="shared" ref="AN179:AU179" si="173">IF(AN178+AE116/B$74*(1-B$68)-AN178/B$74&lt;0,0,AN178+AE116/B$74*(1-B$68)-AN178/B$74)</f>
        <v>8.9842340532310629</v>
      </c>
      <c r="AO179">
        <f t="shared" si="173"/>
        <v>20.287895408353403</v>
      </c>
      <c r="AP179">
        <f t="shared" si="173"/>
        <v>44.11080856491732</v>
      </c>
      <c r="AQ179">
        <f t="shared" si="173"/>
        <v>61.096232854469818</v>
      </c>
      <c r="AR179">
        <f t="shared" si="173"/>
        <v>107.76011741021431</v>
      </c>
      <c r="AS179">
        <f t="shared" si="173"/>
        <v>87.334571288436393</v>
      </c>
      <c r="AT179">
        <f t="shared" si="173"/>
        <v>50.789138046314974</v>
      </c>
      <c r="AU179">
        <f t="shared" si="173"/>
        <v>56.721813507494034</v>
      </c>
    </row>
    <row r="180" spans="1:47" hidden="1" x14ac:dyDescent="0.4">
      <c r="A180" s="9">
        <v>17</v>
      </c>
      <c r="B180" s="16">
        <f t="shared" si="157"/>
        <v>38.077377116991165</v>
      </c>
      <c r="C180" s="16">
        <f t="shared" si="158"/>
        <v>85.985053349775853</v>
      </c>
      <c r="D180" s="16">
        <f t="shared" si="149"/>
        <v>179.46250365777576</v>
      </c>
      <c r="E180" s="16">
        <f t="shared" si="150"/>
        <v>265.54234811102083</v>
      </c>
      <c r="F180" s="16">
        <f t="shared" si="151"/>
        <v>486.85043929855971</v>
      </c>
      <c r="G180" s="16">
        <f t="shared" si="152"/>
        <v>493.62373535033663</v>
      </c>
      <c r="H180" s="16">
        <f t="shared" si="153"/>
        <v>331.52001692840992</v>
      </c>
      <c r="I180" s="16">
        <f t="shared" si="154"/>
        <v>475.35292294960726</v>
      </c>
      <c r="J180" s="16">
        <f t="shared" si="155"/>
        <v>2356.4143967624768</v>
      </c>
      <c r="AM180">
        <v>20</v>
      </c>
      <c r="AN180">
        <f t="shared" ref="AN180:AU180" si="174">IF(AN179+AE117/B$74*(1-B$68)-AN179/B$74&lt;0,0,AN179+AE117/B$74*(1-B$68)-AN179/B$74)</f>
        <v>11.373996251373095</v>
      </c>
      <c r="AO180">
        <f t="shared" si="174"/>
        <v>25.684376092124765</v>
      </c>
      <c r="AP180">
        <f t="shared" si="174"/>
        <v>55.844067317232266</v>
      </c>
      <c r="AQ180">
        <f t="shared" si="174"/>
        <v>77.34753116876368</v>
      </c>
      <c r="AR180">
        <f t="shared" si="174"/>
        <v>136.42378016971949</v>
      </c>
      <c r="AS180">
        <f t="shared" si="174"/>
        <v>110.44470812789712</v>
      </c>
      <c r="AT180">
        <f t="shared" si="174"/>
        <v>64.346160145525843</v>
      </c>
      <c r="AU180">
        <f t="shared" si="174"/>
        <v>71.989614059786931</v>
      </c>
    </row>
    <row r="181" spans="1:47" hidden="1" x14ac:dyDescent="0.4">
      <c r="A181" s="9">
        <v>18</v>
      </c>
      <c r="B181" s="16">
        <f t="shared" si="157"/>
        <v>48.202714878364198</v>
      </c>
      <c r="C181" s="16">
        <f t="shared" si="158"/>
        <v>108.8497508031008</v>
      </c>
      <c r="D181" s="16">
        <f t="shared" si="149"/>
        <v>227.17913271444806</v>
      </c>
      <c r="E181" s="16">
        <f t="shared" si="150"/>
        <v>336.15848557608899</v>
      </c>
      <c r="F181" s="16">
        <f t="shared" si="151"/>
        <v>616.33171279947408</v>
      </c>
      <c r="G181" s="16">
        <f t="shared" si="152"/>
        <v>624.31446344719939</v>
      </c>
      <c r="H181" s="16">
        <f t="shared" si="153"/>
        <v>419.93651019850353</v>
      </c>
      <c r="I181" s="16">
        <f t="shared" si="154"/>
        <v>602.52130233346736</v>
      </c>
      <c r="J181" s="16">
        <f t="shared" si="155"/>
        <v>2983.494072750646</v>
      </c>
      <c r="AM181">
        <v>21</v>
      </c>
      <c r="AN181">
        <f t="shared" ref="AN181:AU181" si="175">IF(AN180+AE118/B$74*(1-B$68)-AN180/B$74&lt;0,0,AN180+AE118/B$74*(1-B$68)-AN180/B$74)</f>
        <v>14.397417725728873</v>
      </c>
      <c r="AO181">
        <f t="shared" si="175"/>
        <v>32.511764858231096</v>
      </c>
      <c r="AP181">
        <f t="shared" si="175"/>
        <v>70.688467527220624</v>
      </c>
      <c r="AQ181">
        <f t="shared" si="175"/>
        <v>97.90795527614911</v>
      </c>
      <c r="AR181">
        <f t="shared" si="175"/>
        <v>172.68777898439541</v>
      </c>
      <c r="AS181">
        <f t="shared" si="175"/>
        <v>139.71115925233372</v>
      </c>
      <c r="AT181">
        <f t="shared" si="175"/>
        <v>81.490289032087233</v>
      </c>
      <c r="AU181">
        <f t="shared" si="175"/>
        <v>91.286157044214733</v>
      </c>
    </row>
    <row r="182" spans="1:47" hidden="1" x14ac:dyDescent="0.4">
      <c r="A182" s="9">
        <v>19</v>
      </c>
      <c r="B182" s="16">
        <f t="shared" si="157"/>
        <v>61.013788603020664</v>
      </c>
      <c r="C182" s="16">
        <f t="shared" si="158"/>
        <v>137.77928694993142</v>
      </c>
      <c r="D182" s="16">
        <f t="shared" si="149"/>
        <v>287.55361587589738</v>
      </c>
      <c r="E182" s="16">
        <f t="shared" si="150"/>
        <v>425.50454609635426</v>
      </c>
      <c r="F182" s="16">
        <f t="shared" si="151"/>
        <v>780.15348338485001</v>
      </c>
      <c r="G182" s="16">
        <f t="shared" si="152"/>
        <v>789.79658342897699</v>
      </c>
      <c r="H182" s="16">
        <f t="shared" si="153"/>
        <v>531.77087894089584</v>
      </c>
      <c r="I182" s="16">
        <f t="shared" si="154"/>
        <v>763.35289687322495</v>
      </c>
      <c r="J182" s="16">
        <f t="shared" si="155"/>
        <v>3776.9250801531512</v>
      </c>
      <c r="AM182">
        <v>22</v>
      </c>
      <c r="AN182">
        <f t="shared" ref="AN182:AU182" si="176">IF(AN181+AE119/B$74*(1-B$68)-AN181/B$74&lt;0,0,AN181+AE119/B$74*(1-B$68)-AN181/B$74)</f>
        <v>18.223025050611973</v>
      </c>
      <c r="AO182">
        <f t="shared" si="176"/>
        <v>41.150622753161635</v>
      </c>
      <c r="AP182">
        <f t="shared" si="176"/>
        <v>89.471441273521791</v>
      </c>
      <c r="AQ182">
        <f t="shared" si="176"/>
        <v>123.92355043384265</v>
      </c>
      <c r="AR182">
        <f t="shared" si="176"/>
        <v>218.57348187817956</v>
      </c>
      <c r="AS182">
        <f t="shared" si="176"/>
        <v>176.76477175730531</v>
      </c>
      <c r="AT182">
        <f t="shared" si="176"/>
        <v>103.17645545758155</v>
      </c>
      <c r="AU182">
        <f t="shared" si="176"/>
        <v>115.68382925001119</v>
      </c>
    </row>
    <row r="183" spans="1:47" hidden="1" x14ac:dyDescent="0.4">
      <c r="A183" s="9">
        <v>20</v>
      </c>
      <c r="B183" s="16">
        <f t="shared" si="157"/>
        <v>77.224608303534424</v>
      </c>
      <c r="C183" s="16">
        <f t="shared" si="158"/>
        <v>174.38601520512637</v>
      </c>
      <c r="D183" s="16">
        <f t="shared" si="149"/>
        <v>363.95089421543059</v>
      </c>
      <c r="E183" s="16">
        <f t="shared" si="150"/>
        <v>538.56009051640729</v>
      </c>
      <c r="F183" s="16">
        <f t="shared" si="151"/>
        <v>987.44599914055755</v>
      </c>
      <c r="G183" s="16">
        <f t="shared" si="152"/>
        <v>999.29373974056182</v>
      </c>
      <c r="H183" s="16">
        <f t="shared" si="153"/>
        <v>673.25099347088963</v>
      </c>
      <c r="I183" s="16">
        <f t="shared" si="154"/>
        <v>966.79652118688978</v>
      </c>
      <c r="J183" s="16">
        <f t="shared" si="155"/>
        <v>4780.9088617793968</v>
      </c>
      <c r="AM183">
        <v>23</v>
      </c>
      <c r="AN183">
        <f t="shared" ref="AN183:AU183" si="177">IF(AN182+AE120/B$74*(1-B$68)-AN182/B$74&lt;0,0,AN182+AE120/B$74*(1-B$68)-AN182/B$74)</f>
        <v>23.064043344296802</v>
      </c>
      <c r="AO183">
        <f t="shared" si="177"/>
        <v>52.082447573206451</v>
      </c>
      <c r="AP183">
        <f t="shared" si="177"/>
        <v>113.2398816265641</v>
      </c>
      <c r="AQ183">
        <f t="shared" si="177"/>
        <v>156.84432911918282</v>
      </c>
      <c r="AR183">
        <f t="shared" si="177"/>
        <v>276.63838720250834</v>
      </c>
      <c r="AS183">
        <f t="shared" si="177"/>
        <v>223.67030583003873</v>
      </c>
      <c r="AT183">
        <f t="shared" si="177"/>
        <v>130.612861297183</v>
      </c>
      <c r="AU183">
        <f t="shared" si="177"/>
        <v>146.53978387535034</v>
      </c>
    </row>
    <row r="184" spans="1:47" hidden="1" x14ac:dyDescent="0.4">
      <c r="A184" s="9">
        <v>21</v>
      </c>
      <c r="B184" s="16">
        <f t="shared" si="157"/>
        <v>97.738642134170263</v>
      </c>
      <c r="C184" s="16">
        <f t="shared" si="158"/>
        <v>220.71011699204351</v>
      </c>
      <c r="D184" s="16">
        <f t="shared" si="149"/>
        <v>460.62879159340065</v>
      </c>
      <c r="E184" s="16">
        <f t="shared" si="150"/>
        <v>681.62596083327185</v>
      </c>
      <c r="F184" s="16">
        <f t="shared" si="151"/>
        <v>1249.762096711622</v>
      </c>
      <c r="G184" s="16">
        <f t="shared" si="152"/>
        <v>1264.4816043764288</v>
      </c>
      <c r="H184" s="16">
        <f t="shared" si="153"/>
        <v>852.25792100395392</v>
      </c>
      <c r="I184" s="16">
        <f t="shared" si="154"/>
        <v>1224.1776954176812</v>
      </c>
      <c r="J184" s="16">
        <f t="shared" si="155"/>
        <v>6051.3828290625725</v>
      </c>
      <c r="AM184">
        <v>24</v>
      </c>
      <c r="AN184">
        <f t="shared" ref="AN184:AU184" si="178">IF(AN183+AE121/B$74*(1-B$68)-AN183/B$74&lt;0,0,AN183+AE121/B$74*(1-B$68)-AN183/B$74)</f>
        <v>29.190278718808415</v>
      </c>
      <c r="AO184">
        <f t="shared" si="178"/>
        <v>65.916506413241635</v>
      </c>
      <c r="AP184">
        <f t="shared" si="178"/>
        <v>143.31848312198264</v>
      </c>
      <c r="AQ184">
        <f t="shared" si="178"/>
        <v>198.50507623961687</v>
      </c>
      <c r="AR184">
        <f t="shared" si="178"/>
        <v>350.11864599012978</v>
      </c>
      <c r="AS184">
        <f t="shared" si="178"/>
        <v>283.04153241025421</v>
      </c>
      <c r="AT184">
        <f t="shared" si="178"/>
        <v>165.32826531459395</v>
      </c>
      <c r="AU184">
        <f t="shared" si="178"/>
        <v>185.57149798216585</v>
      </c>
    </row>
    <row r="185" spans="1:47" hidden="1" x14ac:dyDescent="0.4">
      <c r="A185" s="9">
        <v>22</v>
      </c>
      <c r="B185" s="16">
        <f t="shared" si="157"/>
        <v>123.69915972336995</v>
      </c>
      <c r="C185" s="16">
        <f t="shared" si="158"/>
        <v>279.33328536408595</v>
      </c>
      <c r="D185" s="16">
        <f t="shared" si="149"/>
        <v>582.97527891514619</v>
      </c>
      <c r="E185" s="16">
        <f t="shared" si="150"/>
        <v>862.67537019498263</v>
      </c>
      <c r="F185" s="16">
        <f t="shared" si="151"/>
        <v>1581.7209179364643</v>
      </c>
      <c r="G185" s="16">
        <f t="shared" si="152"/>
        <v>1600.1388398487056</v>
      </c>
      <c r="H185" s="16">
        <f t="shared" si="153"/>
        <v>1078.7648797694953</v>
      </c>
      <c r="I185" s="16">
        <f t="shared" si="154"/>
        <v>1549.8295635258805</v>
      </c>
      <c r="J185" s="16">
        <f t="shared" si="155"/>
        <v>7659.1372952781312</v>
      </c>
      <c r="AM185">
        <v>25</v>
      </c>
      <c r="AN185">
        <f t="shared" ref="AN185:AU185" si="179">IF(AN184+AE122/B$74*(1-B$68)-AN184/B$74&lt;0,0,AN184+AE122/B$74*(1-B$68)-AN184/B$74)</f>
        <v>36.943154422762127</v>
      </c>
      <c r="AO185">
        <f t="shared" si="179"/>
        <v>83.423789779174186</v>
      </c>
      <c r="AP185">
        <f t="shared" si="179"/>
        <v>181.38356624186306</v>
      </c>
      <c r="AQ185">
        <f t="shared" si="179"/>
        <v>251.22760066340652</v>
      </c>
      <c r="AR185">
        <f t="shared" si="179"/>
        <v>443.10941083161231</v>
      </c>
      <c r="AS185">
        <f t="shared" si="179"/>
        <v>358.18691224338636</v>
      </c>
      <c r="AT185">
        <f t="shared" si="179"/>
        <v>209.25714483883723</v>
      </c>
      <c r="AU185">
        <f t="shared" si="179"/>
        <v>234.95241888746045</v>
      </c>
    </row>
    <row r="186" spans="1:47" hidden="1" x14ac:dyDescent="0.4">
      <c r="A186" s="9">
        <v>23</v>
      </c>
      <c r="B186" s="16">
        <f t="shared" si="157"/>
        <v>156.55294201704464</v>
      </c>
      <c r="C186" s="16">
        <f t="shared" si="158"/>
        <v>353.52259243174586</v>
      </c>
      <c r="D186" s="16">
        <f t="shared" si="149"/>
        <v>737.80872996172513</v>
      </c>
      <c r="E186" s="16">
        <f t="shared" si="150"/>
        <v>1091.7982130957612</v>
      </c>
      <c r="F186" s="16">
        <f t="shared" si="151"/>
        <v>2001.8225529516149</v>
      </c>
      <c r="G186" s="16">
        <f t="shared" si="152"/>
        <v>2024.9708918019237</v>
      </c>
      <c r="H186" s="16">
        <f t="shared" si="153"/>
        <v>1365.3928254908919</v>
      </c>
      <c r="I186" s="16">
        <f t="shared" si="154"/>
        <v>1961.8914255478221</v>
      </c>
      <c r="J186" s="16">
        <f t="shared" si="155"/>
        <v>9693.7601732985277</v>
      </c>
      <c r="AM186">
        <v>26</v>
      </c>
      <c r="AN186">
        <f t="shared" ref="AN186:AU186" si="180">IF(AN185+AE123/B$74*(1-B$68)-AN185/B$74&lt;0,0,AN185+AE123/B$74*(1-B$68)-AN185/B$74)</f>
        <v>46.754738295602223</v>
      </c>
      <c r="AO186">
        <f t="shared" si="180"/>
        <v>105.57997874565363</v>
      </c>
      <c r="AP186">
        <f t="shared" si="180"/>
        <v>229.55649844389421</v>
      </c>
      <c r="AQ186">
        <f t="shared" si="180"/>
        <v>317.95012919666698</v>
      </c>
      <c r="AR186">
        <f t="shared" si="180"/>
        <v>560.79305796869585</v>
      </c>
      <c r="AS186">
        <f t="shared" si="180"/>
        <v>453.29397947702114</v>
      </c>
      <c r="AT186">
        <f t="shared" si="180"/>
        <v>264.84747629069608</v>
      </c>
      <c r="AU186">
        <f t="shared" si="180"/>
        <v>297.43302927028083</v>
      </c>
    </row>
    <row r="187" spans="1:47" hidden="1" x14ac:dyDescent="0.4">
      <c r="A187" s="9">
        <v>24</v>
      </c>
      <c r="B187" s="16">
        <f t="shared" si="157"/>
        <v>198.13090688315543</v>
      </c>
      <c r="C187" s="16">
        <f t="shared" si="158"/>
        <v>447.41255539330535</v>
      </c>
      <c r="D187" s="16">
        <f t="shared" si="149"/>
        <v>933.75789663325475</v>
      </c>
      <c r="E187" s="16">
        <f t="shared" si="150"/>
        <v>1381.7633474940033</v>
      </c>
      <c r="F187" s="16">
        <f t="shared" si="151"/>
        <v>2533.4789903802275</v>
      </c>
      <c r="G187" s="16">
        <f t="shared" si="152"/>
        <v>2562.6525440209707</v>
      </c>
      <c r="H187" s="16">
        <f t="shared" si="153"/>
        <v>1728.1136287065117</v>
      </c>
      <c r="I187" s="16">
        <f t="shared" si="154"/>
        <v>2483.3193916553369</v>
      </c>
      <c r="J187" s="16">
        <f t="shared" si="155"/>
        <v>12268.629261166765</v>
      </c>
      <c r="AM187">
        <v>27</v>
      </c>
      <c r="AN187">
        <f t="shared" ref="AN187:AU187" si="181">IF(AN186+AE124/B$74*(1-B$68)-AN186/B$74&lt;0,0,AN186+AE124/B$74*(1-B$68)-AN186/B$74)</f>
        <v>59.171821710263728</v>
      </c>
      <c r="AO187">
        <f t="shared" si="181"/>
        <v>133.61981921517634</v>
      </c>
      <c r="AP187">
        <f t="shared" si="181"/>
        <v>290.52191699749483</v>
      </c>
      <c r="AQ187">
        <f t="shared" si="181"/>
        <v>402.39105261658847</v>
      </c>
      <c r="AR187">
        <f t="shared" si="181"/>
        <v>709.72799874699524</v>
      </c>
      <c r="AS187">
        <f t="shared" si="181"/>
        <v>573.66270840029074</v>
      </c>
      <c r="AT187">
        <f t="shared" si="181"/>
        <v>335.19713863246636</v>
      </c>
      <c r="AU187">
        <f t="shared" si="181"/>
        <v>376.49407705384942</v>
      </c>
    </row>
    <row r="188" spans="1:47" hidden="1" x14ac:dyDescent="0.4">
      <c r="A188" s="9">
        <v>25</v>
      </c>
      <c r="B188" s="16">
        <f t="shared" si="157"/>
        <v>250.75014278733607</v>
      </c>
      <c r="C188" s="16">
        <f t="shared" si="158"/>
        <v>566.23554555211228</v>
      </c>
      <c r="D188" s="16">
        <f t="shared" si="149"/>
        <v>1181.7427757099495</v>
      </c>
      <c r="E188" s="16">
        <f t="shared" si="150"/>
        <v>1748.7301776571546</v>
      </c>
      <c r="F188" s="16">
        <f t="shared" si="151"/>
        <v>3206.3188148849304</v>
      </c>
      <c r="G188" s="16">
        <f t="shared" si="152"/>
        <v>3243.1473545813847</v>
      </c>
      <c r="H188" s="16">
        <f t="shared" si="153"/>
        <v>2187.1400247958522</v>
      </c>
      <c r="I188" s="16">
        <f t="shared" si="154"/>
        <v>3143.1654838506074</v>
      </c>
      <c r="J188" s="16">
        <f t="shared" si="155"/>
        <v>15527.230319819326</v>
      </c>
      <c r="AM188">
        <v>28</v>
      </c>
      <c r="AN188">
        <f t="shared" ref="AN188:AU188" si="182">IF(AN187+AE125/B$74*(1-B$68)-AN187/B$74&lt;0,0,AN187+AE125/B$74*(1-B$68)-AN187/B$74)</f>
        <v>74.886391773399879</v>
      </c>
      <c r="AO188">
        <f t="shared" si="182"/>
        <v>169.10593321656856</v>
      </c>
      <c r="AP188">
        <f t="shared" si="182"/>
        <v>367.67734144747175</v>
      </c>
      <c r="AQ188">
        <f t="shared" si="182"/>
        <v>509.25614830495829</v>
      </c>
      <c r="AR188">
        <f t="shared" si="182"/>
        <v>898.21417408718264</v>
      </c>
      <c r="AS188">
        <f t="shared" si="182"/>
        <v>726.0008705852199</v>
      </c>
      <c r="AT188">
        <f t="shared" si="182"/>
        <v>424.22653943581093</v>
      </c>
      <c r="AU188">
        <f t="shared" si="182"/>
        <v>476.54050847181668</v>
      </c>
    </row>
    <row r="189" spans="1:47" hidden="1" x14ac:dyDescent="0.4">
      <c r="A189" s="9">
        <v>26</v>
      </c>
      <c r="B189" s="16">
        <f t="shared" si="157"/>
        <v>317.34303615230766</v>
      </c>
      <c r="C189" s="16">
        <f t="shared" si="158"/>
        <v>716.61337938006034</v>
      </c>
      <c r="D189" s="16">
        <f t="shared" si="149"/>
        <v>1495.5831628775777</v>
      </c>
      <c r="E189" s="16">
        <f t="shared" si="150"/>
        <v>2213.1491887959728</v>
      </c>
      <c r="F189" s="16">
        <f t="shared" si="151"/>
        <v>4057.8383517945012</v>
      </c>
      <c r="G189" s="16">
        <f t="shared" si="152"/>
        <v>4104.3775172448313</v>
      </c>
      <c r="H189" s="16">
        <f t="shared" si="153"/>
        <v>2768.0519264932354</v>
      </c>
      <c r="I189" s="16">
        <f t="shared" si="154"/>
        <v>3978.1964688805101</v>
      </c>
      <c r="J189" s="16">
        <f t="shared" si="155"/>
        <v>19651.153031618996</v>
      </c>
      <c r="AM189">
        <v>29</v>
      </c>
      <c r="AN189">
        <f t="shared" ref="AN189:AU189" si="183">IF(AN188+AE126/B$74*(1-B$68)-AN188/B$74&lt;0,0,AN188+AE126/B$74*(1-B$68)-AN188/B$74)</f>
        <v>94.77419488602969</v>
      </c>
      <c r="AO189">
        <f t="shared" si="183"/>
        <v>214.01590184164598</v>
      </c>
      <c r="AP189">
        <f t="shared" si="183"/>
        <v>465.3225130536681</v>
      </c>
      <c r="AQ189">
        <f t="shared" si="183"/>
        <v>644.50082723182754</v>
      </c>
      <c r="AR189">
        <f t="shared" si="183"/>
        <v>1136.7555996277911</v>
      </c>
      <c r="AS189">
        <f t="shared" si="183"/>
        <v>918.79784352324623</v>
      </c>
      <c r="AT189">
        <f t="shared" si="183"/>
        <v>536.89708229575308</v>
      </c>
      <c r="AU189">
        <f t="shared" si="183"/>
        <v>603.14691098707567</v>
      </c>
    </row>
    <row r="190" spans="1:47" hidden="1" x14ac:dyDescent="0.4">
      <c r="A190" s="9">
        <v>27</v>
      </c>
      <c r="B190" s="16">
        <f t="shared" si="157"/>
        <v>401.62068808038407</v>
      </c>
      <c r="C190" s="16">
        <f t="shared" si="158"/>
        <v>906.92634066845403</v>
      </c>
      <c r="D190" s="16">
        <f t="shared" si="149"/>
        <v>1892.7688062940706</v>
      </c>
      <c r="E190" s="16">
        <f t="shared" si="150"/>
        <v>2800.9016158850768</v>
      </c>
      <c r="F190" s="16">
        <f t="shared" si="151"/>
        <v>5135.4912682257036</v>
      </c>
      <c r="G190" s="16">
        <f t="shared" si="152"/>
        <v>5194.3372167828493</v>
      </c>
      <c r="H190" s="16">
        <f t="shared" si="153"/>
        <v>3503.2218607493282</v>
      </c>
      <c r="I190" s="16">
        <f t="shared" si="154"/>
        <v>5034.9426368632867</v>
      </c>
      <c r="J190" s="16">
        <f t="shared" si="155"/>
        <v>24870.210433549153</v>
      </c>
      <c r="AM190">
        <v>30</v>
      </c>
      <c r="AN190">
        <f t="shared" ref="AN190:AU190" si="184">IF(AN189+AE127/B$74*(1-B$68)-AN189/B$74&lt;0,0,AN189+AE127/B$74*(1-B$68)-AN189/B$74)</f>
        <v>119.94354071155817</v>
      </c>
      <c r="AO190">
        <f t="shared" si="184"/>
        <v>270.85247272565533</v>
      </c>
      <c r="AP190">
        <f t="shared" si="184"/>
        <v>588.89901260120655</v>
      </c>
      <c r="AQ190">
        <f t="shared" si="184"/>
        <v>815.66201963176661</v>
      </c>
      <c r="AR190">
        <f t="shared" si="184"/>
        <v>1438.6457379776275</v>
      </c>
      <c r="AS190">
        <f t="shared" si="184"/>
        <v>1162.7977032541926</v>
      </c>
      <c r="AT190">
        <f t="shared" si="184"/>
        <v>679.48764929302718</v>
      </c>
      <c r="AU190">
        <f t="shared" si="184"/>
        <v>763.36814327600882</v>
      </c>
    </row>
    <row r="191" spans="1:47" hidden="1" x14ac:dyDescent="0.4">
      <c r="A191" s="9">
        <v>28</v>
      </c>
      <c r="B191" s="16">
        <f t="shared" si="157"/>
        <v>508.27972712098926</v>
      </c>
      <c r="C191" s="16">
        <f t="shared" si="158"/>
        <v>1147.7801981693131</v>
      </c>
      <c r="D191" s="16">
        <f t="shared" si="149"/>
        <v>2395.4340780840703</v>
      </c>
      <c r="E191" s="16">
        <f t="shared" si="150"/>
        <v>3544.7417564949105</v>
      </c>
      <c r="F191" s="16">
        <f t="shared" si="151"/>
        <v>6499.3330764188104</v>
      </c>
      <c r="G191" s="16">
        <f t="shared" si="152"/>
        <v>6573.7672588072819</v>
      </c>
      <c r="H191" s="16">
        <f t="shared" si="153"/>
        <v>4433.6189618099233</v>
      </c>
      <c r="I191" s="16">
        <f t="shared" si="154"/>
        <v>6372.2906990164747</v>
      </c>
      <c r="J191" s="16">
        <f t="shared" si="155"/>
        <v>31475.245755921773</v>
      </c>
      <c r="AM191">
        <v>31</v>
      </c>
      <c r="AN191">
        <f t="shared" ref="AN191:AU191" si="185">IF(AN190+AE128/B$74*(1-B$68)-AN190/B$74&lt;0,0,AN190+AE128/B$74*(1-B$68)-AN190/B$74)</f>
        <v>151.79706629039521</v>
      </c>
      <c r="AO191">
        <f t="shared" si="185"/>
        <v>342.7830336952178</v>
      </c>
      <c r="AP191">
        <f t="shared" si="185"/>
        <v>745.2935099618868</v>
      </c>
      <c r="AQ191">
        <f t="shared" si="185"/>
        <v>1032.2781946412031</v>
      </c>
      <c r="AR191">
        <f t="shared" si="185"/>
        <v>1820.7083196030781</v>
      </c>
      <c r="AS191">
        <f t="shared" si="185"/>
        <v>1471.5979660050416</v>
      </c>
      <c r="AT191">
        <f t="shared" si="185"/>
        <v>859.94450551963689</v>
      </c>
      <c r="AU191">
        <f t="shared" si="185"/>
        <v>966.1324622685554</v>
      </c>
    </row>
    <row r="192" spans="1:47" hidden="1" x14ac:dyDescent="0.4">
      <c r="A192" s="9">
        <v>29</v>
      </c>
      <c r="B192" s="16">
        <f t="shared" si="157"/>
        <v>643.26404321705161</v>
      </c>
      <c r="C192" s="16">
        <f t="shared" si="158"/>
        <v>1452.5972443971043</v>
      </c>
      <c r="D192" s="16">
        <f t="shared" si="149"/>
        <v>3031.5914798115723</v>
      </c>
      <c r="E192" s="16">
        <f t="shared" si="150"/>
        <v>4486.1223038101671</v>
      </c>
      <c r="F192" s="16">
        <f t="shared" si="151"/>
        <v>8225.3679098854991</v>
      </c>
      <c r="G192" s="16">
        <f t="shared" si="152"/>
        <v>8319.5400309559009</v>
      </c>
      <c r="H192" s="16">
        <f t="shared" si="153"/>
        <v>5611.0920491140723</v>
      </c>
      <c r="I192" s="16">
        <f t="shared" si="154"/>
        <v>8064.7652998022786</v>
      </c>
      <c r="J192" s="16">
        <f t="shared" si="155"/>
        <v>39834.340360993643</v>
      </c>
      <c r="AM192">
        <v>32</v>
      </c>
      <c r="AN192">
        <f t="shared" ref="AN192:AU192" si="186">IF(AN191+AE129/B$74*(1-B$68)-AN191/B$74&lt;0,0,AN191+AE129/B$74*(1-B$68)-AN191/B$74)</f>
        <v>192.10990228943658</v>
      </c>
      <c r="AO192">
        <f t="shared" si="186"/>
        <v>433.81612516599506</v>
      </c>
      <c r="AP192">
        <f t="shared" si="186"/>
        <v>943.22154488692331</v>
      </c>
      <c r="AQ192">
        <f t="shared" si="186"/>
        <v>1306.4209207354452</v>
      </c>
      <c r="AR192">
        <f t="shared" si="186"/>
        <v>2304.2348967889325</v>
      </c>
      <c r="AS192">
        <f t="shared" si="186"/>
        <v>1862.4073457595166</v>
      </c>
      <c r="AT192">
        <f t="shared" si="186"/>
        <v>1088.3241245330091</v>
      </c>
      <c r="AU192">
        <f t="shared" si="186"/>
        <v>1222.7390546774564</v>
      </c>
    </row>
    <row r="193" spans="1:47" hidden="1" x14ac:dyDescent="0.4">
      <c r="A193" s="9">
        <v>30</v>
      </c>
      <c r="B193" s="16">
        <f t="shared" si="157"/>
        <v>814.09602865431737</v>
      </c>
      <c r="C193" s="16">
        <f t="shared" si="158"/>
        <v>1838.3642928085558</v>
      </c>
      <c r="D193" s="16">
        <f t="shared" si="149"/>
        <v>3836.6927224270203</v>
      </c>
      <c r="E193" s="16">
        <f t="shared" si="150"/>
        <v>5677.5044213050824</v>
      </c>
      <c r="F193" s="16">
        <f t="shared" si="151"/>
        <v>10409.784079994666</v>
      </c>
      <c r="G193" s="16">
        <f t="shared" si="152"/>
        <v>10528.943435764853</v>
      </c>
      <c r="H193" s="16">
        <f t="shared" si="153"/>
        <v>7101.2590176235735</v>
      </c>
      <c r="I193" s="16">
        <f t="shared" si="154"/>
        <v>10206.682013429747</v>
      </c>
      <c r="J193" s="16">
        <f t="shared" si="155"/>
        <v>50413.326012007812</v>
      </c>
      <c r="AM193">
        <v>33</v>
      </c>
      <c r="AN193">
        <f t="shared" ref="AN193:AU193" si="187">IF(AN192+AE130/B$74*(1-B$68)-AN192/B$74&lt;0,0,AN192+AE130/B$74*(1-B$68)-AN192/B$74)</f>
        <v>243.12859743322031</v>
      </c>
      <c r="AO193">
        <f t="shared" si="187"/>
        <v>549.02482796860136</v>
      </c>
      <c r="AP193">
        <f t="shared" si="187"/>
        <v>1193.7132263575284</v>
      </c>
      <c r="AQ193">
        <f t="shared" si="187"/>
        <v>1653.3675897522451</v>
      </c>
      <c r="AR193">
        <f t="shared" si="187"/>
        <v>2916.1713786566174</v>
      </c>
      <c r="AS193">
        <f t="shared" si="187"/>
        <v>2357.0047561320189</v>
      </c>
      <c r="AT193">
        <f t="shared" si="187"/>
        <v>1377.3536120350445</v>
      </c>
      <c r="AU193">
        <f t="shared" si="187"/>
        <v>1547.4876987542577</v>
      </c>
    </row>
    <row r="194" spans="1:47" hidden="1" x14ac:dyDescent="0.4">
      <c r="A194" s="9">
        <v>31</v>
      </c>
      <c r="B194" s="16">
        <f t="shared" si="157"/>
        <v>1030.2957853420819</v>
      </c>
      <c r="C194" s="16">
        <f t="shared" si="158"/>
        <v>2326.5793175958247</v>
      </c>
      <c r="D194" s="16">
        <f t="shared" si="149"/>
        <v>4855.6043763025828</v>
      </c>
      <c r="E194" s="16">
        <f t="shared" si="150"/>
        <v>7185.2812943901063</v>
      </c>
      <c r="F194" s="16">
        <f t="shared" si="151"/>
        <v>13174.314450966725</v>
      </c>
      <c r="G194" s="16">
        <f t="shared" si="152"/>
        <v>13325.102532033285</v>
      </c>
      <c r="H194" s="16">
        <f t="shared" si="153"/>
        <v>8987.1635572896885</v>
      </c>
      <c r="I194" s="16">
        <f t="shared" si="154"/>
        <v>12917.403260419473</v>
      </c>
      <c r="J194" s="16">
        <f t="shared" si="155"/>
        <v>63801.744574339762</v>
      </c>
      <c r="AM194">
        <v>34</v>
      </c>
      <c r="AN194">
        <f t="shared" ref="AN194:AU194" si="188">IF(AN193+AE131/B$74*(1-B$68)-AN193/B$74&lt;0,0,AN193+AE131/B$74*(1-B$68)-AN193/B$74)</f>
        <v>307.69631397229273</v>
      </c>
      <c r="AO194">
        <f t="shared" si="188"/>
        <v>694.82947554785801</v>
      </c>
      <c r="AP194">
        <f t="shared" si="188"/>
        <v>1510.7279175213871</v>
      </c>
      <c r="AQ194">
        <f t="shared" si="188"/>
        <v>2092.4527940311627</v>
      </c>
      <c r="AR194">
        <f t="shared" si="188"/>
        <v>3690.6196704013755</v>
      </c>
      <c r="AS194">
        <f t="shared" si="188"/>
        <v>2982.9529997244363</v>
      </c>
      <c r="AT194">
        <f t="shared" si="188"/>
        <v>1743.1399586769812</v>
      </c>
      <c r="AU194">
        <f t="shared" si="188"/>
        <v>1958.4756454102119</v>
      </c>
    </row>
    <row r="195" spans="1:47" hidden="1" x14ac:dyDescent="0.4">
      <c r="A195" s="9">
        <v>32</v>
      </c>
      <c r="B195" s="16">
        <f t="shared" si="157"/>
        <v>1303.9116599421561</v>
      </c>
      <c r="C195" s="16">
        <f t="shared" si="158"/>
        <v>2944.4494902851775</v>
      </c>
      <c r="D195" s="16">
        <f t="shared" si="149"/>
        <v>6145.1081901076677</v>
      </c>
      <c r="E195" s="16">
        <f t="shared" si="150"/>
        <v>9093.4780822166085</v>
      </c>
      <c r="F195" s="16">
        <f t="shared" si="151"/>
        <v>16673.020355240707</v>
      </c>
      <c r="G195" s="16">
        <f t="shared" si="152"/>
        <v>16863.841022605051</v>
      </c>
      <c r="H195" s="16">
        <f t="shared" si="153"/>
        <v>11373.902980497538</v>
      </c>
      <c r="I195" s="16">
        <f t="shared" si="154"/>
        <v>16347.990043244503</v>
      </c>
      <c r="J195" s="16">
        <f t="shared" si="155"/>
        <v>80745.701824139411</v>
      </c>
      <c r="AM195">
        <v>35</v>
      </c>
      <c r="AN195">
        <f t="shared" ref="AN195:AU195" si="189">IF(AN194+AE132/B$74*(1-B$68)-AN194/B$74&lt;0,0,AN194+AE132/B$74*(1-B$68)-AN194/B$74)</f>
        <v>389.41127107098106</v>
      </c>
      <c r="AO195">
        <f t="shared" si="189"/>
        <v>879.35544549629901</v>
      </c>
      <c r="AP195">
        <f t="shared" si="189"/>
        <v>1911.9321613238246</v>
      </c>
      <c r="AQ195">
        <f t="shared" si="189"/>
        <v>2648.1458021400726</v>
      </c>
      <c r="AR195">
        <f t="shared" si="189"/>
        <v>4670.7380999694997</v>
      </c>
      <c r="AS195">
        <f t="shared" si="189"/>
        <v>3775.1347812597778</v>
      </c>
      <c r="AT195">
        <f t="shared" si="189"/>
        <v>2206.0676468962042</v>
      </c>
      <c r="AU195">
        <f t="shared" si="189"/>
        <v>2478.6061266794359</v>
      </c>
    </row>
    <row r="196" spans="1:47" hidden="1" x14ac:dyDescent="0.4">
      <c r="A196" s="9">
        <v>33</v>
      </c>
      <c r="B196" s="16">
        <f t="shared" si="157"/>
        <v>1650.1916724286009</v>
      </c>
      <c r="C196" s="16">
        <f t="shared" si="158"/>
        <v>3726.4073771460776</v>
      </c>
      <c r="D196" s="16">
        <f t="shared" si="149"/>
        <v>7777.0654159450969</v>
      </c>
      <c r="E196" s="16">
        <f t="shared" si="150"/>
        <v>11508.434459981543</v>
      </c>
      <c r="F196" s="16">
        <f t="shared" si="151"/>
        <v>21100.877102145176</v>
      </c>
      <c r="G196" s="16">
        <f t="shared" si="152"/>
        <v>21342.364965371326</v>
      </c>
      <c r="H196" s="16">
        <f t="shared" si="153"/>
        <v>14394.485054530045</v>
      </c>
      <c r="I196" s="16">
        <f t="shared" si="154"/>
        <v>20689.620186077689</v>
      </c>
      <c r="J196" s="16">
        <f t="shared" si="155"/>
        <v>102189.44623362555</v>
      </c>
      <c r="AM196">
        <v>36</v>
      </c>
      <c r="AN196">
        <f t="shared" ref="AN196:AU196" si="190">IF(AN195+AE133/B$74*(1-B$68)-AN195/B$74&lt;0,0,AN195+AE133/B$74*(1-B$68)-AN195/B$74)</f>
        <v>492.82726582919992</v>
      </c>
      <c r="AO196">
        <f t="shared" si="190"/>
        <v>1112.8859693867603</v>
      </c>
      <c r="AP196">
        <f t="shared" si="190"/>
        <v>2419.6841989824729</v>
      </c>
      <c r="AQ196">
        <f t="shared" si="190"/>
        <v>3351.4141786303849</v>
      </c>
      <c r="AR196">
        <f t="shared" si="190"/>
        <v>5911.1465389317445</v>
      </c>
      <c r="AS196">
        <f t="shared" si="190"/>
        <v>4777.6966431507808</v>
      </c>
      <c r="AT196">
        <f t="shared" si="190"/>
        <v>2791.934633310786</v>
      </c>
      <c r="AU196">
        <f t="shared" si="190"/>
        <v>3136.864693095803</v>
      </c>
    </row>
    <row r="197" spans="1:47" hidden="1" x14ac:dyDescent="0.4">
      <c r="A197" s="9">
        <v>34</v>
      </c>
      <c r="B197" s="16">
        <f t="shared" si="157"/>
        <v>2088.4332553465529</v>
      </c>
      <c r="C197" s="16">
        <f t="shared" si="158"/>
        <v>4716.0297918285096</v>
      </c>
      <c r="D197" s="16">
        <f t="shared" si="149"/>
        <v>9842.4214817882603</v>
      </c>
      <c r="E197" s="16">
        <f t="shared" si="150"/>
        <v>14564.73069972456</v>
      </c>
      <c r="F197" s="16">
        <f t="shared" si="151"/>
        <v>26704.639531741723</v>
      </c>
      <c r="G197" s="16">
        <f t="shared" si="152"/>
        <v>27010.252632399333</v>
      </c>
      <c r="H197" s="16">
        <f t="shared" si="153"/>
        <v>18217.240226250735</v>
      </c>
      <c r="I197" s="16">
        <f t="shared" si="154"/>
        <v>26184.242207211071</v>
      </c>
      <c r="J197" s="16">
        <f t="shared" si="155"/>
        <v>129327.98982629075</v>
      </c>
      <c r="AM197">
        <v>37</v>
      </c>
      <c r="AN197">
        <f t="shared" ref="AN197:AU197" si="191">IF(AN196+AE134/B$74*(1-B$68)-AN196/B$74&lt;0,0,AN196+AE134/B$74*(1-B$68)-AN196/B$74)</f>
        <v>623.70744654588657</v>
      </c>
      <c r="AO197">
        <f t="shared" si="191"/>
        <v>1408.4351950273804</v>
      </c>
      <c r="AP197">
        <f t="shared" si="191"/>
        <v>3062.2799464139725</v>
      </c>
      <c r="AQ197">
        <f t="shared" si="191"/>
        <v>4241.4495394329042</v>
      </c>
      <c r="AR197">
        <f t="shared" si="191"/>
        <v>7480.9702497942217</v>
      </c>
      <c r="AS197">
        <f t="shared" si="191"/>
        <v>6046.5091547688626</v>
      </c>
      <c r="AT197">
        <f t="shared" si="191"/>
        <v>3533.3900123909225</v>
      </c>
      <c r="AU197">
        <f t="shared" si="191"/>
        <v>3969.9345071341368</v>
      </c>
    </row>
    <row r="198" spans="1:47" hidden="1" x14ac:dyDescent="0.4">
      <c r="A198" s="9">
        <v>35</v>
      </c>
      <c r="B198" s="16">
        <f t="shared" si="157"/>
        <v>2643.0586579039373</v>
      </c>
      <c r="C198" s="16">
        <f t="shared" si="158"/>
        <v>5968.4662367420779</v>
      </c>
      <c r="D198" s="16">
        <f t="shared" si="149"/>
        <v>12456.274182970958</v>
      </c>
      <c r="E198" s="16">
        <f t="shared" si="150"/>
        <v>18432.687537297767</v>
      </c>
      <c r="F198" s="16">
        <f t="shared" si="151"/>
        <v>33796.593127670509</v>
      </c>
      <c r="G198" s="16">
        <f t="shared" si="152"/>
        <v>34183.362958413658</v>
      </c>
      <c r="H198" s="16">
        <f t="shared" si="153"/>
        <v>23055.202305131286</v>
      </c>
      <c r="I198" s="16">
        <f t="shared" si="154"/>
        <v>33138.058539785576</v>
      </c>
      <c r="J198" s="16">
        <f t="shared" si="155"/>
        <v>163673.70354591578</v>
      </c>
      <c r="AM198">
        <v>38</v>
      </c>
      <c r="AN198">
        <f t="shared" ref="AN198:AU198" si="192">IF(AN197+AE135/B$74*(1-B$68)-AN197/B$74&lt;0,0,AN197+AE135/B$74*(1-B$68)-AN197/B$74)</f>
        <v>789.34548046117789</v>
      </c>
      <c r="AO198">
        <f t="shared" si="192"/>
        <v>1782.4734366635923</v>
      </c>
      <c r="AP198">
        <f t="shared" si="192"/>
        <v>3875.5298641940017</v>
      </c>
      <c r="AQ198">
        <f t="shared" si="192"/>
        <v>5367.851615523713</v>
      </c>
      <c r="AR198">
        <f t="shared" si="192"/>
        <v>9467.6920867981935</v>
      </c>
      <c r="AS198">
        <f t="shared" si="192"/>
        <v>7652.2804563613981</v>
      </c>
      <c r="AT198">
        <f t="shared" si="192"/>
        <v>4471.7534791968874</v>
      </c>
      <c r="AU198">
        <f t="shared" si="192"/>
        <v>5024.2406091998419</v>
      </c>
    </row>
    <row r="199" spans="1:47" hidden="1" x14ac:dyDescent="0.4">
      <c r="A199" s="9">
        <v>36</v>
      </c>
      <c r="B199" s="16">
        <f t="shared" si="157"/>
        <v>3344.975944836387</v>
      </c>
      <c r="C199" s="16">
        <f t="shared" si="158"/>
        <v>7553.5122649540608</v>
      </c>
      <c r="D199" s="16">
        <f t="shared" si="149"/>
        <v>15764.287832063355</v>
      </c>
      <c r="E199" s="16">
        <f t="shared" si="150"/>
        <v>23327.857776845864</v>
      </c>
      <c r="F199" s="16">
        <f t="shared" si="151"/>
        <v>42771.95700872146</v>
      </c>
      <c r="G199" s="16">
        <f t="shared" si="152"/>
        <v>43261.437666289472</v>
      </c>
      <c r="H199" s="16">
        <f t="shared" si="153"/>
        <v>29177.980368883302</v>
      </c>
      <c r="I199" s="16">
        <f t="shared" si="154"/>
        <v>41938.589490028637</v>
      </c>
      <c r="J199" s="16">
        <f t="shared" si="155"/>
        <v>207140.59835262253</v>
      </c>
      <c r="AM199">
        <v>39</v>
      </c>
      <c r="AN199">
        <f t="shared" ref="AN199:AU199" si="193">IF(AN198+AE136/B$74*(1-B$68)-AN198/B$74&lt;0,0,AN198+AE136/B$74*(1-B$68)-AN198/B$74)</f>
        <v>998.97201396015021</v>
      </c>
      <c r="AO199">
        <f t="shared" si="193"/>
        <v>2255.8450297504123</v>
      </c>
      <c r="AP199">
        <f t="shared" si="193"/>
        <v>4904.7545965989766</v>
      </c>
      <c r="AQ199">
        <f t="shared" si="193"/>
        <v>6793.3923379988273</v>
      </c>
      <c r="AR199">
        <f t="shared" si="193"/>
        <v>11982.02772501785</v>
      </c>
      <c r="AS199">
        <f t="shared" si="193"/>
        <v>9684.4966685908421</v>
      </c>
      <c r="AT199">
        <f t="shared" si="193"/>
        <v>5659.3179858239764</v>
      </c>
      <c r="AU199">
        <f t="shared" si="193"/>
        <v>6358.5370784004326</v>
      </c>
    </row>
    <row r="200" spans="1:47" hidden="1" x14ac:dyDescent="0.4">
      <c r="A200" s="9">
        <v>37</v>
      </c>
      <c r="B200" s="16">
        <f t="shared" si="157"/>
        <v>4233.3014355563291</v>
      </c>
      <c r="C200" s="16">
        <f t="shared" si="158"/>
        <v>9559.499034390341</v>
      </c>
      <c r="D200" s="16">
        <f t="shared" si="149"/>
        <v>19950.81081377585</v>
      </c>
      <c r="E200" s="16">
        <f t="shared" si="150"/>
        <v>29523.038579301352</v>
      </c>
      <c r="F200" s="16">
        <f t="shared" si="151"/>
        <v>54130.908630059581</v>
      </c>
      <c r="G200" s="16">
        <f t="shared" si="152"/>
        <v>54750.377997660617</v>
      </c>
      <c r="H200" s="16">
        <f t="shared" si="153"/>
        <v>36926.783486541994</v>
      </c>
      <c r="I200" s="16">
        <f t="shared" si="154"/>
        <v>53076.268869035128</v>
      </c>
      <c r="J200" s="16">
        <f t="shared" si="155"/>
        <v>262150.98884632118</v>
      </c>
      <c r="AM200">
        <v>40</v>
      </c>
      <c r="AN200">
        <f t="shared" ref="AN200:AU200" si="194">IF(AN199+AE137/B$74*(1-B$68)-AN199/B$74&lt;0,0,AN199+AE137/B$74*(1-B$68)-AN199/B$74)</f>
        <v>1264.2690763823819</v>
      </c>
      <c r="AO200">
        <f t="shared" si="194"/>
        <v>2854.9299403477667</v>
      </c>
      <c r="AP200">
        <f t="shared" si="194"/>
        <v>6207.3105923583862</v>
      </c>
      <c r="AQ200">
        <f t="shared" si="194"/>
        <v>8597.5139810148248</v>
      </c>
      <c r="AR200">
        <f t="shared" si="194"/>
        <v>15164.095603683943</v>
      </c>
      <c r="AS200">
        <f t="shared" si="194"/>
        <v>12256.408758086172</v>
      </c>
      <c r="AT200">
        <f t="shared" si="194"/>
        <v>7162.2639135410554</v>
      </c>
      <c r="AU200">
        <f t="shared" si="194"/>
        <v>8047.181264713131</v>
      </c>
    </row>
    <row r="201" spans="1:47" hidden="1" x14ac:dyDescent="0.4">
      <c r="A201" s="9">
        <v>38</v>
      </c>
      <c r="B201" s="16">
        <f t="shared" si="157"/>
        <v>5357.539571372562</v>
      </c>
      <c r="C201" s="16">
        <f t="shared" si="158"/>
        <v>12098.215810732469</v>
      </c>
      <c r="D201" s="16">
        <f t="shared" si="149"/>
        <v>25249.148918562601</v>
      </c>
      <c r="E201" s="16">
        <f t="shared" si="150"/>
        <v>37363.473853599651</v>
      </c>
      <c r="F201" s="16">
        <f t="shared" si="151"/>
        <v>68506.457582792384</v>
      </c>
      <c r="G201" s="16">
        <f>AA136+AJ136+AS198+BB136+BK136+BT136+AS260</f>
        <v>69290.437482216803</v>
      </c>
      <c r="H201" s="16">
        <f t="shared" si="153"/>
        <v>46733.435553629628</v>
      </c>
      <c r="I201" s="16">
        <f t="shared" si="154"/>
        <v>67171.774774547026</v>
      </c>
      <c r="J201" s="16">
        <f t="shared" si="155"/>
        <v>331770.48354745313</v>
      </c>
      <c r="AM201">
        <v>41</v>
      </c>
      <c r="AN201">
        <f t="shared" ref="AN201:AU201" si="195">IF(AN200+AE138/B$74*(1-B$68)-AN200/B$74&lt;0,0,AN200+AE138/B$74*(1-B$68)-AN200/B$74)</f>
        <v>1600.0210940420875</v>
      </c>
      <c r="AO201">
        <f t="shared" si="195"/>
        <v>3613.1138631023159</v>
      </c>
      <c r="AP201">
        <f t="shared" si="195"/>
        <v>7855.7864544654822</v>
      </c>
      <c r="AQ201">
        <f t="shared" si="195"/>
        <v>10880.756306488096</v>
      </c>
      <c r="AR201">
        <f t="shared" si="195"/>
        <v>19191.225421246338</v>
      </c>
      <c r="AS201">
        <f t="shared" si="195"/>
        <v>15511.343766108959</v>
      </c>
      <c r="AT201">
        <f t="shared" si="195"/>
        <v>9064.3471610548095</v>
      </c>
      <c r="AU201">
        <f t="shared" si="195"/>
        <v>10184.277558185771</v>
      </c>
    </row>
    <row r="202" spans="1:47" hidden="1" x14ac:dyDescent="0.4">
      <c r="A202" s="9">
        <v>39</v>
      </c>
      <c r="B202" s="16">
        <f t="shared" si="157"/>
        <v>6780.3416900319589</v>
      </c>
      <c r="C202" s="16">
        <f t="shared" si="158"/>
        <v>15311.139739374366</v>
      </c>
      <c r="D202" s="16">
        <f t="shared" si="149"/>
        <v>31954.566965425398</v>
      </c>
      <c r="E202" s="16">
        <f t="shared" si="150"/>
        <v>47286.093946762267</v>
      </c>
      <c r="F202" s="16">
        <f t="shared" si="151"/>
        <v>86699.721838019483</v>
      </c>
      <c r="G202" s="16">
        <f>AA137+AJ137+AS199+BB137+BK137+BT137+AS261</f>
        <v>87691.901867147855</v>
      </c>
      <c r="H202" s="16">
        <f t="shared" si="153"/>
        <v>59144.439894371339</v>
      </c>
      <c r="I202" s="16">
        <f t="shared" si="154"/>
        <v>85010.618606710661</v>
      </c>
      <c r="J202" s="16">
        <f t="shared" si="155"/>
        <v>419878.82454784331</v>
      </c>
      <c r="AM202">
        <v>42</v>
      </c>
      <c r="AN202">
        <f t="shared" ref="AN202:AU202" si="196">IF(AN201+AE139/B$74*(1-B$68)-AN201/B$74&lt;0,0,AN201+AE139/B$74*(1-B$68)-AN201/B$74)</f>
        <v>2024.9387940515703</v>
      </c>
      <c r="AO202">
        <f t="shared" si="196"/>
        <v>4572.6487331728667</v>
      </c>
      <c r="AP202">
        <f t="shared" si="196"/>
        <v>9942.048144656248</v>
      </c>
      <c r="AQ202">
        <f t="shared" si="196"/>
        <v>13770.359425679833</v>
      </c>
      <c r="AR202">
        <f t="shared" si="196"/>
        <v>24287.840332590127</v>
      </c>
      <c r="AS202">
        <f t="shared" si="196"/>
        <v>19630.692111305274</v>
      </c>
      <c r="AT202">
        <f t="shared" si="196"/>
        <v>11471.566677995474</v>
      </c>
      <c r="AU202">
        <f t="shared" si="196"/>
        <v>12888.921618237957</v>
      </c>
    </row>
    <row r="203" spans="1:47" hidden="1" x14ac:dyDescent="0.4">
      <c r="A203" s="9">
        <v>40</v>
      </c>
      <c r="B203" s="16">
        <f t="shared" si="157"/>
        <v>8580.9974480740984</v>
      </c>
      <c r="C203" s="16">
        <f t="shared" si="158"/>
        <v>19377.320058048295</v>
      </c>
      <c r="D203" s="16">
        <f t="shared" si="149"/>
        <v>40440.743266009755</v>
      </c>
      <c r="E203" s="16">
        <f t="shared" si="150"/>
        <v>59843.864818833645</v>
      </c>
      <c r="F203" s="16">
        <f t="shared" si="151"/>
        <v>109724.57230354783</v>
      </c>
      <c r="G203" s="16">
        <f t="shared" si="152"/>
        <v>110980.24457126536</v>
      </c>
      <c r="H203" s="16">
        <f t="shared" si="153"/>
        <v>74851.434698511643</v>
      </c>
      <c r="I203" s="16">
        <f t="shared" si="154"/>
        <v>107586.91988744673</v>
      </c>
      <c r="J203" s="16">
        <f t="shared" si="155"/>
        <v>531386.09705173736</v>
      </c>
      <c r="AM203">
        <v>43</v>
      </c>
      <c r="AN203">
        <f t="shared" ref="AN203:AU203" si="197">IF(AN202+AE140/B$74*(1-B$68)-AN202/B$74&lt;0,0,AN202+AE140/B$74*(1-B$68)-AN202/B$74)</f>
        <v>2562.7019123114123</v>
      </c>
      <c r="AO203">
        <f t="shared" si="197"/>
        <v>5787.0073343718186</v>
      </c>
      <c r="AP203">
        <f t="shared" si="197"/>
        <v>12582.358472980995</v>
      </c>
      <c r="AQ203">
        <f t="shared" si="197"/>
        <v>17427.354612924886</v>
      </c>
      <c r="AR203">
        <f t="shared" si="197"/>
        <v>30737.963561706449</v>
      </c>
      <c r="AS203">
        <f t="shared" si="197"/>
        <v>24844.016081468279</v>
      </c>
      <c r="AT203">
        <f t="shared" si="197"/>
        <v>14518.071555068749</v>
      </c>
      <c r="AU203">
        <f t="shared" si="197"/>
        <v>16311.83731239306</v>
      </c>
    </row>
    <row r="204" spans="1:47" hidden="1" x14ac:dyDescent="0.4">
      <c r="A204" s="9">
        <v>41</v>
      </c>
      <c r="B204" s="16">
        <f t="shared" si="157"/>
        <v>10859.853460351007</v>
      </c>
      <c r="C204" s="16">
        <f t="shared" si="158"/>
        <v>24523.35612009235</v>
      </c>
      <c r="D204" s="16">
        <f t="shared" si="149"/>
        <v>51180.593901384054</v>
      </c>
      <c r="E204" s="16">
        <f t="shared" si="150"/>
        <v>75736.603629081641</v>
      </c>
      <c r="F204" s="16">
        <f t="shared" si="151"/>
        <v>138864.13363704589</v>
      </c>
      <c r="G204" s="16">
        <f t="shared" si="152"/>
        <v>140453.27407863038</v>
      </c>
      <c r="H204" s="16">
        <f t="shared" si="153"/>
        <v>94729.736507600712</v>
      </c>
      <c r="I204" s="16">
        <f t="shared" si="154"/>
        <v>136158.80635795774</v>
      </c>
      <c r="J204" s="16">
        <f t="shared" si="155"/>
        <v>672506.35769214388</v>
      </c>
      <c r="AM204">
        <v>44</v>
      </c>
      <c r="AN204">
        <f t="shared" ref="AN204:AU204" si="198">IF(AN203+AE141/B$74*(1-B$68)-AN203/B$74&lt;0,0,AN203+AE141/B$74*(1-B$68)-AN203/B$74)</f>
        <v>3243.2788135088826</v>
      </c>
      <c r="AO204">
        <f t="shared" si="198"/>
        <v>7323.8632206974735</v>
      </c>
      <c r="AP204">
        <f t="shared" si="198"/>
        <v>15923.856170453568</v>
      </c>
      <c r="AQ204">
        <f t="shared" si="198"/>
        <v>22055.538227083984</v>
      </c>
      <c r="AR204">
        <f t="shared" si="198"/>
        <v>38901.046396057121</v>
      </c>
      <c r="AS204">
        <f t="shared" si="198"/>
        <v>31441.842838472799</v>
      </c>
      <c r="AT204">
        <f t="shared" si="198"/>
        <v>18373.636860109</v>
      </c>
      <c r="AU204">
        <f t="shared" si="198"/>
        <v>20643.776226448674</v>
      </c>
    </row>
    <row r="205" spans="1:47" hidden="1" x14ac:dyDescent="0.4">
      <c r="A205" s="9">
        <v>42</v>
      </c>
      <c r="B205" s="16">
        <f t="shared" si="157"/>
        <v>13743.905397851251</v>
      </c>
      <c r="C205" s="16">
        <f t="shared" si="158"/>
        <v>31036.025281824746</v>
      </c>
      <c r="D205" s="16">
        <f t="shared" si="149"/>
        <v>64772.627303007888</v>
      </c>
      <c r="E205" s="16">
        <f t="shared" si="150"/>
        <v>95849.978018843729</v>
      </c>
      <c r="F205" s="16">
        <f t="shared" si="151"/>
        <v>175742.28998267924</v>
      </c>
      <c r="G205" s="16">
        <f t="shared" si="152"/>
        <v>177753.45797112584</v>
      </c>
      <c r="H205" s="16">
        <f t="shared" si="153"/>
        <v>119887.11969500313</v>
      </c>
      <c r="I205" s="16">
        <f t="shared" si="154"/>
        <v>172318.52668036349</v>
      </c>
      <c r="J205" s="16">
        <f t="shared" si="155"/>
        <v>851103.93033069931</v>
      </c>
      <c r="AM205">
        <v>45</v>
      </c>
      <c r="AN205">
        <f t="shared" ref="AN205:AU205" si="199">IF(AN204+AE142/B$74*(1-B$68)-AN204/B$74&lt;0,0,AN204+AE142/B$74*(1-B$68)-AN204/B$74)</f>
        <v>4104.5965626673787</v>
      </c>
      <c r="AO205">
        <f t="shared" si="199"/>
        <v>9268.8620157813493</v>
      </c>
      <c r="AP205">
        <f t="shared" si="199"/>
        <v>20152.755609358108</v>
      </c>
      <c r="AQ205">
        <f t="shared" si="199"/>
        <v>27912.828837778845</v>
      </c>
      <c r="AR205">
        <f t="shared" si="199"/>
        <v>49231.999622219031</v>
      </c>
      <c r="AS205">
        <f t="shared" si="199"/>
        <v>39791.85486260512</v>
      </c>
      <c r="AT205">
        <f t="shared" si="199"/>
        <v>23253.124832055295</v>
      </c>
      <c r="AU205">
        <f t="shared" si="199"/>
        <v>26126.147832368952</v>
      </c>
    </row>
    <row r="206" spans="1:47" hidden="1" x14ac:dyDescent="0.4">
      <c r="A206" s="9">
        <v>43</v>
      </c>
      <c r="B206" s="16">
        <f t="shared" si="157"/>
        <v>17393.875179236005</v>
      </c>
      <c r="C206" s="16">
        <f t="shared" si="158"/>
        <v>39278.264378629348</v>
      </c>
      <c r="D206" s="16">
        <f t="shared" si="149"/>
        <v>81974.297821169457</v>
      </c>
      <c r="E206" s="16">
        <f t="shared" si="150"/>
        <v>121304.86243594227</v>
      </c>
      <c r="F206" s="16">
        <f t="shared" si="151"/>
        <v>222414.18048988283</v>
      </c>
      <c r="G206" s="16">
        <f t="shared" si="152"/>
        <v>224959.4540603738</v>
      </c>
      <c r="H206" s="16">
        <f t="shared" si="153"/>
        <v>151725.55031349754</v>
      </c>
      <c r="I206" s="16">
        <f t="shared" si="154"/>
        <v>218081.18297084651</v>
      </c>
      <c r="J206" s="16">
        <f t="shared" si="155"/>
        <v>1077131.6676495778</v>
      </c>
      <c r="AM206">
        <v>46</v>
      </c>
      <c r="AN206">
        <f t="shared" ref="AN206:AU206" si="200">IF(AN205+AE143/B$74*(1-B$68)-AN205/B$74&lt;0,0,AN205+AE143/B$74*(1-B$68)-AN205/B$74)</f>
        <v>5194.6545176893169</v>
      </c>
      <c r="AO206">
        <f t="shared" si="200"/>
        <v>11730.394256537626</v>
      </c>
      <c r="AP206">
        <f t="shared" si="200"/>
        <v>25504.724123729731</v>
      </c>
      <c r="AQ206">
        <f t="shared" si="200"/>
        <v>35325.640464267621</v>
      </c>
      <c r="AR206">
        <f t="shared" si="200"/>
        <v>62306.544710996808</v>
      </c>
      <c r="AS206">
        <f t="shared" si="200"/>
        <v>50359.380094394743</v>
      </c>
      <c r="AT206">
        <f t="shared" si="200"/>
        <v>29428.458684536105</v>
      </c>
      <c r="AU206">
        <f t="shared" si="200"/>
        <v>33064.472709882124</v>
      </c>
    </row>
    <row r="207" spans="1:47" hidden="1" x14ac:dyDescent="0.4">
      <c r="A207" s="9">
        <v>44</v>
      </c>
      <c r="B207" s="16">
        <f t="shared" si="157"/>
        <v>22013.1676525244</v>
      </c>
      <c r="C207" s="16">
        <f t="shared" si="158"/>
        <v>49709.395402532893</v>
      </c>
      <c r="D207" s="16">
        <f t="shared" si="149"/>
        <v>103744.2170024611</v>
      </c>
      <c r="E207" s="16">
        <f t="shared" si="150"/>
        <v>153519.80202090202</v>
      </c>
      <c r="F207" s="16">
        <f t="shared" si="151"/>
        <v>281480.72773201589</v>
      </c>
      <c r="G207" s="16">
        <f t="shared" si="152"/>
        <v>284701.94944912096</v>
      </c>
      <c r="H207" s="16">
        <f t="shared" si="153"/>
        <v>192019.3146029835</v>
      </c>
      <c r="I207" s="16">
        <f t="shared" si="154"/>
        <v>275997.02803432127</v>
      </c>
      <c r="J207" s="16">
        <f t="shared" si="155"/>
        <v>1363185.601896862</v>
      </c>
      <c r="AM207">
        <v>47</v>
      </c>
      <c r="AN207">
        <f t="shared" ref="AN207:AU207" si="201">IF(AN206+AE144/B$74*(1-B$68)-AN206/B$74&lt;0,0,AN206+AE144/B$74*(1-B$68)-AN206/B$74)</f>
        <v>6574.1992287914218</v>
      </c>
      <c r="AO207">
        <f t="shared" si="201"/>
        <v>14845.635761173304</v>
      </c>
      <c r="AP207">
        <f t="shared" si="201"/>
        <v>32278.015235428255</v>
      </c>
      <c r="AQ207">
        <f t="shared" si="201"/>
        <v>44707.072916189842</v>
      </c>
      <c r="AR207">
        <f t="shared" si="201"/>
        <v>78853.297518214633</v>
      </c>
      <c r="AS207">
        <f t="shared" si="201"/>
        <v>63733.323644812481</v>
      </c>
      <c r="AT207">
        <f t="shared" si="201"/>
        <v>37243.776292997602</v>
      </c>
      <c r="AU207">
        <f t="shared" si="201"/>
        <v>41845.408540398537</v>
      </c>
    </row>
    <row r="208" spans="1:47" hidden="1" x14ac:dyDescent="0.4">
      <c r="A208" s="9">
        <v>45</v>
      </c>
      <c r="B208" s="16">
        <f t="shared" si="157"/>
        <v>27859.205903247766</v>
      </c>
      <c r="C208" s="16">
        <f t="shared" si="158"/>
        <v>62910.7225141362</v>
      </c>
      <c r="D208" s="16">
        <f t="shared" si="149"/>
        <v>131295.57491864666</v>
      </c>
      <c r="E208" s="16">
        <f t="shared" si="150"/>
        <v>194290.06503100251</v>
      </c>
      <c r="F208" s="16">
        <f t="shared" si="151"/>
        <v>356233.58144368121</v>
      </c>
      <c r="G208" s="16">
        <f t="shared" si="152"/>
        <v>360310.2629800642</v>
      </c>
      <c r="H208" s="16">
        <f t="shared" si="153"/>
        <v>243013.89608944513</v>
      </c>
      <c r="I208" s="16">
        <f t="shared" si="154"/>
        <v>349293.58538007288</v>
      </c>
      <c r="J208" s="16">
        <f t="shared" si="155"/>
        <v>1725206.8942602966</v>
      </c>
      <c r="AM208">
        <v>48</v>
      </c>
      <c r="AN208">
        <f t="shared" ref="AN208:AU208" si="202">IF(AN207+AE145/B$74*(1-B$68)-AN207/B$74&lt;0,0,AN207+AE145/B$74*(1-B$68)-AN207/B$74)</f>
        <v>8320.1097111389536</v>
      </c>
      <c r="AO208">
        <f t="shared" si="202"/>
        <v>18788.192138082915</v>
      </c>
      <c r="AP208">
        <f t="shared" si="202"/>
        <v>40850.089671825815</v>
      </c>
      <c r="AQ208">
        <f t="shared" si="202"/>
        <v>56579.932944163251</v>
      </c>
      <c r="AR208">
        <f t="shared" si="202"/>
        <v>99794.372455797333</v>
      </c>
      <c r="AS208">
        <f t="shared" si="202"/>
        <v>80658.986191427262</v>
      </c>
      <c r="AT208">
        <f t="shared" si="202"/>
        <v>47134.608247279</v>
      </c>
      <c r="AU208">
        <f t="shared" si="202"/>
        <v>52958.297694676643</v>
      </c>
    </row>
    <row r="209" spans="1:47" hidden="1" x14ac:dyDescent="0.4">
      <c r="A209" s="9">
        <v>46</v>
      </c>
      <c r="B209" s="16">
        <f t="shared" si="157"/>
        <v>35257.77688105229</v>
      </c>
      <c r="C209" s="16">
        <f t="shared" si="158"/>
        <v>79617.926854499005</v>
      </c>
      <c r="D209" s="16">
        <f t="shared" si="149"/>
        <v>166163.74860096406</v>
      </c>
      <c r="E209" s="16">
        <f t="shared" si="150"/>
        <v>245887.68922119492</v>
      </c>
      <c r="F209" s="16">
        <f t="shared" si="151"/>
        <v>450838.55497479456</v>
      </c>
      <c r="G209" s="16">
        <f t="shared" si="152"/>
        <v>455997.88090652059</v>
      </c>
      <c r="H209" s="16">
        <f t="shared" si="153"/>
        <v>307551.11148002686</v>
      </c>
      <c r="I209" s="16">
        <f t="shared" si="154"/>
        <v>442055.51205634163</v>
      </c>
      <c r="J209" s="16">
        <f t="shared" si="155"/>
        <v>2183370.2009753939</v>
      </c>
      <c r="AM209">
        <v>49</v>
      </c>
      <c r="AN209">
        <f t="shared" ref="AN209:AU209" si="203">IF(AN208+AE146/B$74*(1-B$68)-AN208/B$74&lt;0,0,AN208+AE146/B$74*(1-B$68)-AN208/B$74)</f>
        <v>10529.681744532918</v>
      </c>
      <c r="AO209">
        <f t="shared" si="203"/>
        <v>23777.773447420899</v>
      </c>
      <c r="AP209">
        <f t="shared" si="203"/>
        <v>51698.650428141358</v>
      </c>
      <c r="AQ209">
        <f t="shared" si="203"/>
        <v>71605.869118701405</v>
      </c>
      <c r="AR209">
        <f t="shared" si="203"/>
        <v>126296.76991495845</v>
      </c>
      <c r="AS209">
        <f t="shared" si="203"/>
        <v>102079.59795808999</v>
      </c>
      <c r="AT209">
        <f t="shared" si="203"/>
        <v>59652.149020639423</v>
      </c>
      <c r="AU209">
        <f t="shared" si="203"/>
        <v>67022.437214221223</v>
      </c>
    </row>
    <row r="210" spans="1:47" hidden="1" x14ac:dyDescent="0.4">
      <c r="A210" s="9">
        <v>47</v>
      </c>
      <c r="B210" s="16">
        <f t="shared" si="157"/>
        <v>44621.186795204776</v>
      </c>
      <c r="C210" s="16">
        <f t="shared" si="158"/>
        <v>100762.06444912756</v>
      </c>
      <c r="D210" s="16">
        <f t="shared" si="149"/>
        <v>210291.86525031942</v>
      </c>
      <c r="E210" s="16">
        <f t="shared" si="150"/>
        <v>311188.09754829534</v>
      </c>
      <c r="F210" s="16">
        <f t="shared" si="151"/>
        <v>570567.7769745558</v>
      </c>
      <c r="G210" s="16">
        <f t="shared" si="152"/>
        <v>577097.26528281043</v>
      </c>
      <c r="H210" s="16">
        <f t="shared" si="153"/>
        <v>389227.47890446772</v>
      </c>
      <c r="I210" s="16">
        <f t="shared" si="154"/>
        <v>559452.22766677453</v>
      </c>
      <c r="J210" s="16">
        <f t="shared" si="155"/>
        <v>2763207.9628715552</v>
      </c>
      <c r="AM210">
        <v>50</v>
      </c>
      <c r="AN210">
        <f t="shared" ref="AN210:AU210" si="204">IF(AN209+AE147/B$74*(1-B$68)-AN209/B$74&lt;0,0,AN209+AE147/B$74*(1-B$68)-AN209/B$74)</f>
        <v>13326.049954819249</v>
      </c>
      <c r="AO210">
        <f t="shared" si="204"/>
        <v>30092.438163121438</v>
      </c>
      <c r="AP210">
        <f t="shared" si="204"/>
        <v>65428.264112526565</v>
      </c>
      <c r="AQ210">
        <f t="shared" si="204"/>
        <v>90622.244060652927</v>
      </c>
      <c r="AR210">
        <f t="shared" si="204"/>
        <v>159837.41065041145</v>
      </c>
      <c r="AS210">
        <f t="shared" si="204"/>
        <v>129188.88287615743</v>
      </c>
      <c r="AT210">
        <f t="shared" si="204"/>
        <v>75493.973834502511</v>
      </c>
      <c r="AU210">
        <f t="shared" si="204"/>
        <v>84821.590882915654</v>
      </c>
    </row>
    <row r="211" spans="1:47" hidden="1" x14ac:dyDescent="0.4">
      <c r="A211" s="9">
        <v>48</v>
      </c>
      <c r="B211" s="16">
        <f t="shared" si="157"/>
        <v>56471.238039559852</v>
      </c>
      <c r="C211" s="16">
        <f t="shared" si="158"/>
        <v>127521.45192775661</v>
      </c>
      <c r="D211" s="16">
        <f t="shared" si="149"/>
        <v>266139.08847429376</v>
      </c>
      <c r="E211" s="16">
        <f t="shared" si="150"/>
        <v>393830.33921524719</v>
      </c>
      <c r="F211" s="16">
        <f t="shared" si="151"/>
        <v>722093.49561188708</v>
      </c>
      <c r="G211" s="16">
        <f t="shared" si="152"/>
        <v>730357.02043333498</v>
      </c>
      <c r="H211" s="16">
        <f t="shared" si="153"/>
        <v>492594.64401926042</v>
      </c>
      <c r="I211" s="16">
        <f t="shared" si="154"/>
        <v>708025.99483674567</v>
      </c>
      <c r="J211" s="16">
        <f t="shared" si="155"/>
        <v>3497033.2725580861</v>
      </c>
      <c r="AM211">
        <v>51</v>
      </c>
      <c r="AN211">
        <f t="shared" ref="AN211:AU211" si="205">IF(AN210+AE148/B$74*(1-B$68)-AN210/B$74&lt;0,0,AN210+AE148/B$74*(1-B$68)-AN210/B$74)</f>
        <v>16865.049837780429</v>
      </c>
      <c r="AO211">
        <f t="shared" si="205"/>
        <v>38084.08876464043</v>
      </c>
      <c r="AP211">
        <f t="shared" si="205"/>
        <v>82804.052123350179</v>
      </c>
      <c r="AQ211">
        <f t="shared" si="205"/>
        <v>114688.79883207248</v>
      </c>
      <c r="AR211">
        <f t="shared" si="205"/>
        <v>202285.44134986543</v>
      </c>
      <c r="AS211">
        <f t="shared" si="205"/>
        <v>163497.58221320837</v>
      </c>
      <c r="AT211">
        <f t="shared" si="205"/>
        <v>95542.9130027356</v>
      </c>
      <c r="AU211">
        <f t="shared" si="205"/>
        <v>107347.66667127424</v>
      </c>
    </row>
    <row r="212" spans="1:47" hidden="1" x14ac:dyDescent="0.4">
      <c r="A212" s="9">
        <v>49</v>
      </c>
      <c r="B212" s="16">
        <f t="shared" si="157"/>
        <v>71468.308100858281</v>
      </c>
      <c r="C212" s="16">
        <f t="shared" si="158"/>
        <v>161387.33153782174</v>
      </c>
      <c r="D212" s="16">
        <f t="shared" si="149"/>
        <v>336817.66210655821</v>
      </c>
      <c r="E212" s="16">
        <f t="shared" si="150"/>
        <v>498419.8859390429</v>
      </c>
      <c r="F212" s="16">
        <f t="shared" si="151"/>
        <v>913859.90840016596</v>
      </c>
      <c r="G212" s="16">
        <f t="shared" si="152"/>
        <v>924317.97793892678</v>
      </c>
      <c r="H212" s="16">
        <f t="shared" si="153"/>
        <v>623413.03328377847</v>
      </c>
      <c r="I212" s="16">
        <f t="shared" si="154"/>
        <v>896056.50522490265</v>
      </c>
      <c r="J212" s="16">
        <f t="shared" si="155"/>
        <v>4425740.612532055</v>
      </c>
      <c r="AM212">
        <v>52</v>
      </c>
      <c r="AN212">
        <f t="shared" ref="AN212:AU212" si="206">IF(AN211+AE149/B$74*(1-B$68)-AN211/B$74&lt;0,0,AN211+AE149/B$74*(1-B$68)-AN211/B$74)</f>
        <v>21343.902131121125</v>
      </c>
      <c r="AO212">
        <f t="shared" si="206"/>
        <v>48198.082493920105</v>
      </c>
      <c r="AP212">
        <f t="shared" si="206"/>
        <v>104794.32919444234</v>
      </c>
      <c r="AQ212">
        <f t="shared" si="206"/>
        <v>145146.70999215718</v>
      </c>
      <c r="AR212">
        <f t="shared" si="206"/>
        <v>256006.39809851843</v>
      </c>
      <c r="AS212">
        <f t="shared" si="206"/>
        <v>206917.64488585413</v>
      </c>
      <c r="AT212">
        <f t="shared" si="206"/>
        <v>120916.25013780712</v>
      </c>
      <c r="AU212">
        <f t="shared" si="206"/>
        <v>135855.99360191339</v>
      </c>
    </row>
    <row r="213" spans="1:47" hidden="1" x14ac:dyDescent="0.4">
      <c r="A213" s="9">
        <v>50</v>
      </c>
      <c r="B213" s="16">
        <f t="shared" si="157"/>
        <v>90448.150954435536</v>
      </c>
      <c r="C213" s="16">
        <f t="shared" si="158"/>
        <v>204246.97481947439</v>
      </c>
      <c r="D213" s="16">
        <f t="shared" si="149"/>
        <v>426266.34876158461</v>
      </c>
      <c r="E213" s="16">
        <f t="shared" si="150"/>
        <v>630785.28483560588</v>
      </c>
      <c r="F213" s="16">
        <f t="shared" si="151"/>
        <v>1156553.7388906695</v>
      </c>
      <c r="G213" s="16">
        <f t="shared" si="152"/>
        <v>1169789.1585357392</v>
      </c>
      <c r="H213" s="16">
        <f t="shared" si="153"/>
        <v>788972.86995171686</v>
      </c>
      <c r="I213" s="16">
        <f t="shared" si="154"/>
        <v>1134022.2886623489</v>
      </c>
      <c r="J213" s="16">
        <f t="shared" si="155"/>
        <v>5601084.8154115751</v>
      </c>
      <c r="AM213">
        <v>53</v>
      </c>
      <c r="AN213">
        <f t="shared" ref="AN213:AU213" si="207">IF(AN212+AE150/B$74*(1-B$68)-AN212/B$74&lt;0,0,AN212+AE150/B$74*(1-B$68)-AN212/B$74)</f>
        <v>27012.203495640275</v>
      </c>
      <c r="AO213">
        <f t="shared" si="207"/>
        <v>60998.050142251144</v>
      </c>
      <c r="AP213">
        <f t="shared" si="207"/>
        <v>132624.565461344</v>
      </c>
      <c r="AQ213">
        <f t="shared" si="207"/>
        <v>183693.33043905275</v>
      </c>
      <c r="AR213">
        <f t="shared" si="207"/>
        <v>323994.03254103276</v>
      </c>
      <c r="AS213">
        <f t="shared" si="207"/>
        <v>261868.77619898331</v>
      </c>
      <c r="AT213">
        <f t="shared" si="207"/>
        <v>153027.98592745027</v>
      </c>
      <c r="AU213">
        <f t="shared" si="207"/>
        <v>171935.27849526636</v>
      </c>
    </row>
    <row r="214" spans="1:47" hidden="1" x14ac:dyDescent="0.4">
      <c r="A214" s="9">
        <v>51</v>
      </c>
      <c r="B214" s="16">
        <f t="shared" si="157"/>
        <v>114468.47180878549</v>
      </c>
      <c r="C214" s="16">
        <f t="shared" si="158"/>
        <v>258488.85612853081</v>
      </c>
      <c r="D214" s="16">
        <f t="shared" si="149"/>
        <v>539469.92847668449</v>
      </c>
      <c r="E214" s="16">
        <f t="shared" si="150"/>
        <v>798302.97062662814</v>
      </c>
      <c r="F214" s="16">
        <f t="shared" si="151"/>
        <v>1463699.7844465801</v>
      </c>
      <c r="G214" s="16">
        <f t="shared" si="152"/>
        <v>1480450.1352442517</v>
      </c>
      <c r="H214" s="16">
        <f t="shared" si="153"/>
        <v>998500.44229825598</v>
      </c>
      <c r="I214" s="16">
        <f t="shared" si="154"/>
        <v>1435184.6587434204</v>
      </c>
      <c r="J214" s="16">
        <f t="shared" si="155"/>
        <v>7088565.2477731369</v>
      </c>
      <c r="AM214">
        <v>54</v>
      </c>
      <c r="AN214">
        <f t="shared" ref="AN214:AU214" si="208">IF(AN213+AE151/B$74*(1-B$68)-AN213/B$74&lt;0,0,AN213+AE151/B$74*(1-B$68)-AN213/B$74)</f>
        <v>34185.835992258406</v>
      </c>
      <c r="AO214">
        <f t="shared" si="208"/>
        <v>77197.305963843741</v>
      </c>
      <c r="AP214">
        <f t="shared" si="208"/>
        <v>167845.6792367126</v>
      </c>
      <c r="AQ214">
        <f t="shared" si="208"/>
        <v>232476.7791814807</v>
      </c>
      <c r="AR214">
        <f t="shared" si="208"/>
        <v>410037.14712521801</v>
      </c>
      <c r="AS214">
        <f t="shared" si="208"/>
        <v>331413.28274007759</v>
      </c>
      <c r="AT214">
        <f t="shared" si="208"/>
        <v>193667.63730618308</v>
      </c>
      <c r="AU214">
        <f t="shared" si="208"/>
        <v>217596.14113224874</v>
      </c>
    </row>
    <row r="215" spans="1:47" hidden="1" x14ac:dyDescent="0.4">
      <c r="A215" s="9">
        <v>52</v>
      </c>
      <c r="B215" s="16">
        <f t="shared" si="157"/>
        <v>144867.87070781871</v>
      </c>
      <c r="C215" s="16">
        <f t="shared" si="158"/>
        <v>327135.75709819095</v>
      </c>
      <c r="D215" s="16">
        <f t="shared" si="149"/>
        <v>682736.98962152214</v>
      </c>
      <c r="E215" s="16">
        <f t="shared" si="150"/>
        <v>1010308.3382435705</v>
      </c>
      <c r="F215" s="16">
        <f t="shared" si="151"/>
        <v>1852414.623674887</v>
      </c>
      <c r="G215" s="16">
        <f t="shared" si="152"/>
        <v>1873613.3661105745</v>
      </c>
      <c r="H215" s="16">
        <f t="shared" si="153"/>
        <v>1263672.2645243553</v>
      </c>
      <c r="I215" s="16">
        <f t="shared" si="154"/>
        <v>1816326.7368809828</v>
      </c>
      <c r="J215" s="16">
        <f t="shared" si="155"/>
        <v>8971075.9468619023</v>
      </c>
      <c r="AM215">
        <v>55</v>
      </c>
      <c r="AN215">
        <f t="shared" ref="AN215:AU215" si="209">IF(AN214+AE152/B$74*(1-B$68)-AN214/B$74&lt;0,0,AN214+AE152/B$74*(1-B$68)-AN214/B$74)</f>
        <v>43264.570499689922</v>
      </c>
      <c r="AO215">
        <f t="shared" si="209"/>
        <v>97698.599122022177</v>
      </c>
      <c r="AP215">
        <f t="shared" si="209"/>
        <v>212420.4663021717</v>
      </c>
      <c r="AQ215">
        <f t="shared" si="209"/>
        <v>294215.65132166777</v>
      </c>
      <c r="AR215">
        <f t="shared" si="209"/>
        <v>518930.73679134471</v>
      </c>
      <c r="AS215">
        <f t="shared" si="209"/>
        <v>419426.72804018593</v>
      </c>
      <c r="AT215">
        <f t="shared" si="209"/>
        <v>245099.96332749238</v>
      </c>
      <c r="AU215">
        <f t="shared" si="209"/>
        <v>275383.16170520365</v>
      </c>
    </row>
    <row r="216" spans="1:47" hidden="1" x14ac:dyDescent="0.4">
      <c r="A216" s="9">
        <v>53</v>
      </c>
      <c r="B216" s="16">
        <f t="shared" si="157"/>
        <v>183340.43978909391</v>
      </c>
      <c r="C216" s="16">
        <f t="shared" si="158"/>
        <v>414013.21966060676</v>
      </c>
      <c r="D216" s="16">
        <f t="shared" si="149"/>
        <v>864051.49275606102</v>
      </c>
      <c r="E216" s="16">
        <f t="shared" si="150"/>
        <v>1278615.9840076654</v>
      </c>
      <c r="F216" s="16">
        <f t="shared" si="151"/>
        <v>2344360.4859860027</v>
      </c>
      <c r="G216" s="16">
        <f t="shared" si="152"/>
        <v>2371188.9796995176</v>
      </c>
      <c r="H216" s="16">
        <f t="shared" si="153"/>
        <v>1599265.7834029372</v>
      </c>
      <c r="I216" s="16">
        <f t="shared" si="154"/>
        <v>2298688.7390234661</v>
      </c>
      <c r="J216" s="16">
        <f t="shared" si="155"/>
        <v>11353525.12432535</v>
      </c>
      <c r="AM216">
        <v>56</v>
      </c>
      <c r="AN216">
        <f t="shared" ref="AN216:AU216" si="210">IF(AN215+AE153/B$74*(1-B$68)-AN215/B$74&lt;0,0,AN215+AE153/B$74*(1-B$68)-AN215/B$74)</f>
        <v>54754.345072798438</v>
      </c>
      <c r="AO216">
        <f t="shared" si="210"/>
        <v>123644.42192936003</v>
      </c>
      <c r="AP216">
        <f t="shared" si="210"/>
        <v>268832.98223236075</v>
      </c>
      <c r="AQ216">
        <f t="shared" si="210"/>
        <v>372350.5194255932</v>
      </c>
      <c r="AR216">
        <f t="shared" si="210"/>
        <v>656743.20357250434</v>
      </c>
      <c r="AS216">
        <f t="shared" si="210"/>
        <v>530813.90926899388</v>
      </c>
      <c r="AT216">
        <f t="shared" si="210"/>
        <v>310191.17524183367</v>
      </c>
      <c r="AU216">
        <f t="shared" si="210"/>
        <v>348516.68471695471</v>
      </c>
    </row>
    <row r="217" spans="1:47" hidden="1" x14ac:dyDescent="0.4">
      <c r="A217" s="9">
        <v>54</v>
      </c>
      <c r="B217" s="16">
        <f t="shared" si="157"/>
        <v>232030.17134037465</v>
      </c>
      <c r="C217" s="16">
        <f t="shared" si="158"/>
        <v>523962.73514745408</v>
      </c>
      <c r="D217" s="16">
        <f t="shared" si="149"/>
        <v>1093517.6993232744</v>
      </c>
      <c r="E217" s="16">
        <f t="shared" si="150"/>
        <v>1618178.1072911737</v>
      </c>
      <c r="F217" s="16">
        <f t="shared" si="151"/>
        <v>2966952.440349313</v>
      </c>
      <c r="G217" s="16">
        <f t="shared" si="152"/>
        <v>3000905.7787287901</v>
      </c>
      <c r="H217" s="16">
        <f t="shared" si="153"/>
        <v>2023982.8931278361</v>
      </c>
      <c r="I217" s="16">
        <f t="shared" si="154"/>
        <v>2909151.6465205648</v>
      </c>
      <c r="J217" s="16">
        <f t="shared" si="155"/>
        <v>14368681.471828781</v>
      </c>
      <c r="AM217">
        <v>57</v>
      </c>
      <c r="AN217">
        <f t="shared" ref="AN217:AU217" si="211">IF(AN216+AE154/B$74*(1-B$68)-AN216/B$74&lt;0,0,AN216+AE154/B$74*(1-B$68)-AN216/B$74)</f>
        <v>69295.459765911612</v>
      </c>
      <c r="AO217">
        <f t="shared" si="211"/>
        <v>156480.67845015437</v>
      </c>
      <c r="AP217">
        <f t="shared" si="211"/>
        <v>340226.97338931897</v>
      </c>
      <c r="AQ217">
        <f t="shared" si="211"/>
        <v>471235.66912118584</v>
      </c>
      <c r="AR217">
        <f t="shared" si="211"/>
        <v>831154.53539235308</v>
      </c>
      <c r="AS217">
        <f t="shared" si="211"/>
        <v>671782.19087371882</v>
      </c>
      <c r="AT217">
        <f t="shared" si="211"/>
        <v>392568.66419257229</v>
      </c>
      <c r="AU217">
        <f t="shared" si="211"/>
        <v>441072.28174969158</v>
      </c>
    </row>
    <row r="218" spans="1:47" hidden="1" x14ac:dyDescent="0.4">
      <c r="A218" s="9">
        <v>55</v>
      </c>
      <c r="B218" s="16">
        <f t="shared" si="157"/>
        <v>293650.43780940684</v>
      </c>
      <c r="C218" s="16">
        <f t="shared" si="158"/>
        <v>663111.55003267992</v>
      </c>
      <c r="D218" s="16">
        <f t="shared" si="149"/>
        <v>1383923.2600813599</v>
      </c>
      <c r="E218" s="16">
        <f t="shared" si="150"/>
        <v>2047917.7639471611</v>
      </c>
      <c r="F218" s="16">
        <f t="shared" si="151"/>
        <v>3754886.1772386665</v>
      </c>
      <c r="G218" s="16">
        <f t="shared" si="152"/>
        <v>3797856.5057113473</v>
      </c>
      <c r="H218" s="16">
        <f t="shared" si="153"/>
        <v>2561492.1510502854</v>
      </c>
      <c r="I218" s="16">
        <f t="shared" si="154"/>
        <v>3681735.2245309129</v>
      </c>
      <c r="J218" s="16">
        <f t="shared" si="155"/>
        <v>18184573.070401821</v>
      </c>
      <c r="AM218">
        <v>58</v>
      </c>
      <c r="AN218">
        <f t="shared" ref="AN218:AU218" si="212">IF(AN217+AE155/B$74*(1-B$68)-AN217/B$74&lt;0,0,AN217+AE155/B$74*(1-B$68)-AN217/B$74)</f>
        <v>87698.259157048597</v>
      </c>
      <c r="AO218">
        <f t="shared" si="212"/>
        <v>198037.26157746336</v>
      </c>
      <c r="AP218">
        <f t="shared" si="212"/>
        <v>430581.07104431943</v>
      </c>
      <c r="AQ218">
        <f t="shared" si="212"/>
        <v>596381.75393079151</v>
      </c>
      <c r="AR218">
        <f t="shared" si="212"/>
        <v>1051884.2950263813</v>
      </c>
      <c r="AS218">
        <f t="shared" si="212"/>
        <v>850187.42744882719</v>
      </c>
      <c r="AT218">
        <f t="shared" si="212"/>
        <v>496823.14780566969</v>
      </c>
      <c r="AU218">
        <f t="shared" si="212"/>
        <v>558207.8741720164</v>
      </c>
    </row>
    <row r="219" spans="1:47" hidden="1" x14ac:dyDescent="0.4">
      <c r="A219" s="9">
        <v>56</v>
      </c>
      <c r="B219" s="16">
        <f t="shared" si="157"/>
        <v>371635.20212703286</v>
      </c>
      <c r="C219" s="16">
        <f t="shared" si="158"/>
        <v>839214.12400247622</v>
      </c>
      <c r="D219" s="16">
        <f t="shared" si="149"/>
        <v>1751451.8429645484</v>
      </c>
      <c r="E219" s="16">
        <f t="shared" si="150"/>
        <v>2591783.4069024138</v>
      </c>
      <c r="F219" s="16">
        <f t="shared" si="151"/>
        <v>4752071.5237204265</v>
      </c>
      <c r="G219" s="16">
        <f t="shared" si="152"/>
        <v>4806453.4848867757</v>
      </c>
      <c r="H219" s="16">
        <f t="shared" si="153"/>
        <v>3241747.7747107325</v>
      </c>
      <c r="I219" s="16">
        <f t="shared" si="154"/>
        <v>4659493.8692673054</v>
      </c>
      <c r="J219" s="16">
        <f t="shared" si="155"/>
        <v>23013851.228581712</v>
      </c>
      <c r="AM219">
        <v>59</v>
      </c>
      <c r="AN219">
        <f t="shared" ref="AN219:AU219" si="213">IF(AN218+AE156/B$74*(1-B$68)-AN218/B$74&lt;0,0,AN218+AE156/B$74*(1-B$68)-AN218/B$74)</f>
        <v>110988.29108223882</v>
      </c>
      <c r="AO219">
        <f t="shared" si="213"/>
        <v>250630.02896930813</v>
      </c>
      <c r="AP219">
        <f t="shared" si="213"/>
        <v>544930.51181310823</v>
      </c>
      <c r="AQ219">
        <f t="shared" si="213"/>
        <v>754762.89196199866</v>
      </c>
      <c r="AR219">
        <f t="shared" si="213"/>
        <v>1331233.2701172011</v>
      </c>
      <c r="AS219">
        <f t="shared" si="213"/>
        <v>1075971.7533629392</v>
      </c>
      <c r="AT219">
        <f t="shared" si="213"/>
        <v>628764.50086126348</v>
      </c>
      <c r="AU219">
        <f t="shared" si="213"/>
        <v>706451.17283679405</v>
      </c>
    </row>
    <row r="220" spans="1:47" hidden="1" x14ac:dyDescent="0.4">
      <c r="A220" s="9">
        <v>57</v>
      </c>
      <c r="B220" s="16">
        <f t="shared" si="157"/>
        <v>470330.38496485038</v>
      </c>
      <c r="C220" s="16">
        <f t="shared" si="158"/>
        <v>1062084.2690652986</v>
      </c>
      <c r="D220" s="16">
        <f t="shared" si="149"/>
        <v>2216585.0135674928</v>
      </c>
      <c r="E220" s="16">
        <f t="shared" si="150"/>
        <v>3280083.4811586272</v>
      </c>
      <c r="F220" s="16">
        <f t="shared" si="151"/>
        <v>6014079.4422589894</v>
      </c>
      <c r="G220" s="16">
        <f t="shared" si="152"/>
        <v>6082903.6240972811</v>
      </c>
      <c r="H220" s="16">
        <f t="shared" si="153"/>
        <v>4102658.924991155</v>
      </c>
      <c r="I220" s="16">
        <f t="shared" si="154"/>
        <v>5896915.9355077408</v>
      </c>
      <c r="J220" s="16">
        <f t="shared" si="155"/>
        <v>29125641.075611439</v>
      </c>
      <c r="AM220">
        <v>60</v>
      </c>
      <c r="AN220">
        <f t="shared" ref="AN220:AU220" si="214">IF(AN219+AE157/B$74*(1-B$68)-AN219/B$74&lt;0,0,AN219+AE157/B$74*(1-B$68)-AN219/B$74)</f>
        <v>140463.45817761257</v>
      </c>
      <c r="AO220">
        <f t="shared" si="214"/>
        <v>317189.86074034526</v>
      </c>
      <c r="AP220">
        <f t="shared" si="214"/>
        <v>689647.74040037894</v>
      </c>
      <c r="AQ220">
        <f t="shared" si="214"/>
        <v>955205.31828499958</v>
      </c>
      <c r="AR220">
        <f t="shared" si="214"/>
        <v>1684768.9692167658</v>
      </c>
      <c r="AS220">
        <f t="shared" si="214"/>
        <v>1361717.6362031186</v>
      </c>
      <c r="AT220">
        <f t="shared" si="214"/>
        <v>795745.52693198097</v>
      </c>
      <c r="AU220">
        <f t="shared" si="214"/>
        <v>894063.45315667079</v>
      </c>
    </row>
    <row r="221" spans="1:47" hidden="1" x14ac:dyDescent="0.4">
      <c r="A221" s="9">
        <v>58</v>
      </c>
      <c r="B221" s="16">
        <f t="shared" si="157"/>
        <v>595236.05340692413</v>
      </c>
      <c r="C221" s="16">
        <f t="shared" si="158"/>
        <v>1344142.0518711589</v>
      </c>
      <c r="D221" s="16">
        <f t="shared" si="149"/>
        <v>2805243.6280837916</v>
      </c>
      <c r="E221" s="16">
        <f t="shared" si="150"/>
        <v>4151175.4472678239</v>
      </c>
      <c r="F221" s="16">
        <f t="shared" si="151"/>
        <v>7611238.8791413261</v>
      </c>
      <c r="G221" s="16">
        <f t="shared" si="152"/>
        <v>7698340.7030598205</v>
      </c>
      <c r="H221" s="16">
        <f t="shared" si="153"/>
        <v>5192202.3008938292</v>
      </c>
      <c r="I221" s="16">
        <f t="shared" si="154"/>
        <v>7462960.2536565913</v>
      </c>
      <c r="J221" s="16">
        <f t="shared" si="155"/>
        <v>36860539.317381263</v>
      </c>
      <c r="AM221" t="s">
        <v>53</v>
      </c>
    </row>
    <row r="222" spans="1:47" hidden="1" x14ac:dyDescent="0.4">
      <c r="A222" s="9">
        <v>59</v>
      </c>
      <c r="B222" s="16">
        <f>V157+AE157+AN219+AW157+BF157+BO157+AN281</f>
        <v>753312.92768151709</v>
      </c>
      <c r="C222" s="16">
        <f t="shared" si="158"/>
        <v>1701105.9369125338</v>
      </c>
      <c r="D222" s="16">
        <f t="shared" si="149"/>
        <v>3550232.3460354018</v>
      </c>
      <c r="E222" s="16">
        <f t="shared" si="150"/>
        <v>5253603.358873059</v>
      </c>
      <c r="F222" s="16">
        <f t="shared" si="151"/>
        <v>9632556.0431226734</v>
      </c>
      <c r="G222" s="16">
        <f t="shared" si="152"/>
        <v>9742789.5036218576</v>
      </c>
      <c r="H222" s="16">
        <f t="shared" si="153"/>
        <v>6571095.7762417169</v>
      </c>
      <c r="I222" s="16">
        <f t="shared" si="154"/>
        <v>9444899.0548229013</v>
      </c>
      <c r="J222" s="16">
        <f t="shared" si="155"/>
        <v>46649594.947311655</v>
      </c>
      <c r="AM222">
        <v>0</v>
      </c>
      <c r="AN222">
        <v>0</v>
      </c>
      <c r="AO222">
        <v>0</v>
      </c>
      <c r="AP222">
        <v>0</v>
      </c>
      <c r="AQ222">
        <v>0</v>
      </c>
      <c r="AR222">
        <v>0</v>
      </c>
      <c r="AS222">
        <f>$B$28/18*6</f>
        <v>0</v>
      </c>
      <c r="AT222">
        <v>0</v>
      </c>
      <c r="AU222">
        <v>0</v>
      </c>
    </row>
    <row r="223" spans="1:47" hidden="1" x14ac:dyDescent="0.4">
      <c r="A223" s="9">
        <v>60</v>
      </c>
      <c r="B223" s="16">
        <f t="shared" si="157"/>
        <v>953370.28690388426</v>
      </c>
      <c r="C223" s="16">
        <f t="shared" si="158"/>
        <v>2152868.7422365001</v>
      </c>
      <c r="D223" s="16">
        <f t="shared" si="149"/>
        <v>4493067.7623339333</v>
      </c>
      <c r="E223" s="16">
        <f t="shared" si="150"/>
        <v>6648803.1168443616</v>
      </c>
      <c r="F223" s="16">
        <f t="shared" si="151"/>
        <v>12190674.527136413</v>
      </c>
      <c r="G223" s="16">
        <f t="shared" si="152"/>
        <v>12330182.694326069</v>
      </c>
      <c r="H223" s="16">
        <f t="shared" si="153"/>
        <v>8316182.0742371054</v>
      </c>
      <c r="I223" s="16">
        <f t="shared" si="154"/>
        <v>11953181.461741114</v>
      </c>
      <c r="J223" s="16">
        <f t="shared" si="155"/>
        <v>59038330.665759377</v>
      </c>
      <c r="AM223">
        <v>1</v>
      </c>
      <c r="AN223">
        <f>IF(AN222+AE98/B$74*B$68-AN222/B$74&lt;0,0,AN222+AE98/B$74*B$68-AN222/B$74)</f>
        <v>0</v>
      </c>
      <c r="AO223">
        <f t="shared" ref="AO223:AU223" si="215">IF(AO222+AF98/C$74*C$68-AO222/C$74&lt;0,0,AO222+AF98/C$74*C$68-AO222/C$74)</f>
        <v>0</v>
      </c>
      <c r="AP223">
        <f t="shared" si="215"/>
        <v>0</v>
      </c>
      <c r="AQ223">
        <f t="shared" si="215"/>
        <v>0</v>
      </c>
      <c r="AR223">
        <f t="shared" si="215"/>
        <v>0</v>
      </c>
      <c r="AS223">
        <f t="shared" si="215"/>
        <v>0.58666666666666667</v>
      </c>
      <c r="AT223">
        <f t="shared" si="215"/>
        <v>0</v>
      </c>
      <c r="AU223">
        <f t="shared" si="215"/>
        <v>0</v>
      </c>
    </row>
    <row r="224" spans="1:47" hidden="1" x14ac:dyDescent="0.4">
      <c r="A224" s="9"/>
      <c r="B224" s="9"/>
      <c r="C224" s="9"/>
      <c r="D224" s="9"/>
      <c r="E224" s="9"/>
      <c r="F224" s="9"/>
      <c r="G224" s="9"/>
      <c r="H224" s="9"/>
      <c r="I224" s="9"/>
      <c r="J224" s="9"/>
      <c r="AM224">
        <v>2</v>
      </c>
      <c r="AN224">
        <f t="shared" ref="AN224:AU224" si="216">IF(AN223+AE99/B$74*B$68-AN223/B$74&lt;0,0,AN223+AE99/B$74*B$68-AN223/B$74)</f>
        <v>0</v>
      </c>
      <c r="AO224">
        <f t="shared" si="216"/>
        <v>0</v>
      </c>
      <c r="AP224">
        <f t="shared" si="216"/>
        <v>0</v>
      </c>
      <c r="AQ224">
        <f t="shared" si="216"/>
        <v>0</v>
      </c>
      <c r="AR224">
        <f t="shared" si="216"/>
        <v>0</v>
      </c>
      <c r="AS224">
        <f t="shared" si="216"/>
        <v>1.056</v>
      </c>
      <c r="AT224">
        <f t="shared" si="216"/>
        <v>0</v>
      </c>
      <c r="AU224">
        <f t="shared" si="216"/>
        <v>0</v>
      </c>
    </row>
    <row r="225" spans="1:47" hidden="1" x14ac:dyDescent="0.4">
      <c r="A225" s="9"/>
      <c r="B225" s="9"/>
      <c r="C225" s="9"/>
      <c r="D225" s="9"/>
      <c r="E225" s="9"/>
      <c r="F225" s="9"/>
      <c r="G225" s="9"/>
      <c r="H225" s="9"/>
      <c r="I225" s="9"/>
      <c r="J225" s="9"/>
      <c r="AM225">
        <v>3</v>
      </c>
      <c r="AN225">
        <f t="shared" ref="AN225:AU225" si="217">IF(AN224+AE100/B$74*B$68-AN224/B$74&lt;0,0,AN224+AE100/B$74*B$68-AN224/B$74)</f>
        <v>2.4446666666666666E-3</v>
      </c>
      <c r="AO225">
        <f t="shared" si="217"/>
        <v>5.5204641094344946E-3</v>
      </c>
      <c r="AP225">
        <f t="shared" si="217"/>
        <v>7.7161042356055573E-3</v>
      </c>
      <c r="AQ225">
        <f t="shared" si="217"/>
        <v>2.040300376039807E-2</v>
      </c>
      <c r="AR225">
        <f t="shared" si="217"/>
        <v>4.6570563419506009E-2</v>
      </c>
      <c r="AS225">
        <f t="shared" si="217"/>
        <v>1.4205193844572694</v>
      </c>
      <c r="AT225">
        <f t="shared" si="217"/>
        <v>4.2590274370535412E-2</v>
      </c>
      <c r="AU225">
        <f t="shared" si="217"/>
        <v>4.170307555505718E-2</v>
      </c>
    </row>
    <row r="226" spans="1:47" hidden="1" x14ac:dyDescent="0.4">
      <c r="A226" s="9" t="s">
        <v>48</v>
      </c>
      <c r="B226" s="9"/>
      <c r="C226" s="9"/>
      <c r="D226" s="9"/>
      <c r="E226" s="9"/>
      <c r="F226" s="9"/>
      <c r="G226" s="9"/>
      <c r="H226" s="9"/>
      <c r="I226" s="9"/>
      <c r="J226" s="9"/>
      <c r="AM226">
        <v>4</v>
      </c>
      <c r="AN226">
        <f t="shared" ref="AN226:AU226" si="218">IF(AN225+AE101/B$74*B$68-AN225/B$74&lt;0,0,AN225+AE101/B$74*B$68-AN225/B$74)</f>
        <v>7.9832302727599423E-3</v>
      </c>
      <c r="AO226">
        <f t="shared" si="218"/>
        <v>1.802746231174893E-2</v>
      </c>
      <c r="AP226">
        <f t="shared" si="218"/>
        <v>2.519747896978082E-2</v>
      </c>
      <c r="AQ226">
        <f t="shared" si="218"/>
        <v>6.6627438209126602E-2</v>
      </c>
      <c r="AR226">
        <f t="shared" si="218"/>
        <v>0.15207943756889303</v>
      </c>
      <c r="AS226">
        <f t="shared" si="218"/>
        <v>1.7146636313180048</v>
      </c>
      <c r="AT226">
        <f t="shared" si="218"/>
        <v>0.14682521107057234</v>
      </c>
      <c r="AU226">
        <f t="shared" si="218"/>
        <v>0.15107827048788139</v>
      </c>
    </row>
    <row r="227" spans="1:47" hidden="1" x14ac:dyDescent="0.4">
      <c r="A227" s="9"/>
      <c r="B227" s="9" t="s">
        <v>25</v>
      </c>
      <c r="C227" s="9" t="s">
        <v>0</v>
      </c>
      <c r="D227" s="9" t="s">
        <v>1</v>
      </c>
      <c r="E227" s="9" t="s">
        <v>2</v>
      </c>
      <c r="F227" s="9" t="s">
        <v>3</v>
      </c>
      <c r="G227" s="9" t="s">
        <v>4</v>
      </c>
      <c r="H227" s="9" t="s">
        <v>5</v>
      </c>
      <c r="I227" s="9" t="s">
        <v>17</v>
      </c>
      <c r="J227" s="9" t="s">
        <v>47</v>
      </c>
      <c r="AM227">
        <v>5</v>
      </c>
      <c r="AN227">
        <f t="shared" ref="AN227:AU227" si="219">IF(AN226+AE102/B$74*B$68-AN226/B$74&lt;0,0,AN226+AE102/B$74*B$68-AN226/B$74)</f>
        <v>1.6622448324485738E-2</v>
      </c>
      <c r="AO227">
        <f t="shared" si="219"/>
        <v>3.7536254180359864E-2</v>
      </c>
      <c r="AP227">
        <f t="shared" si="219"/>
        <v>5.2465452927201645E-2</v>
      </c>
      <c r="AQ227">
        <f t="shared" si="219"/>
        <v>0.13872970098370818</v>
      </c>
      <c r="AR227">
        <f t="shared" si="219"/>
        <v>0.31665535201101358</v>
      </c>
      <c r="AS227">
        <f t="shared" si="219"/>
        <v>1.9794580707956229</v>
      </c>
      <c r="AT227">
        <f t="shared" si="219"/>
        <v>0.3209801147710537</v>
      </c>
      <c r="AU227">
        <f t="shared" si="219"/>
        <v>0.34567173199841539</v>
      </c>
    </row>
    <row r="228" spans="1:47" hidden="1" x14ac:dyDescent="0.4">
      <c r="A228" s="9">
        <v>0</v>
      </c>
      <c r="B228" s="16">
        <f t="shared" ref="B228:B259" si="220">AW98+BF98+BO98+AN222</f>
        <v>0</v>
      </c>
      <c r="C228" s="16">
        <f t="shared" ref="C228:C259" si="221">AX98+BG98+BP98+AO222</f>
        <v>0</v>
      </c>
      <c r="D228" s="16">
        <f t="shared" ref="D228:D259" si="222">AY98+BH98+BQ98+AP222</f>
        <v>0</v>
      </c>
      <c r="E228" s="16">
        <f t="shared" ref="E228:E259" si="223">AZ98+BI98+BR98+AQ222</f>
        <v>0</v>
      </c>
      <c r="F228" s="16">
        <f t="shared" ref="F228:F259" si="224">BA98+BJ98+BS98+AR222</f>
        <v>0</v>
      </c>
      <c r="G228" s="16">
        <f t="shared" ref="G228:G259" si="225">BB98+BK98+BT98+AS222</f>
        <v>0</v>
      </c>
      <c r="H228" s="16">
        <f t="shared" ref="H228:H259" si="226">BC98+BL98+BU98+AT222</f>
        <v>0</v>
      </c>
      <c r="I228" s="16">
        <f t="shared" ref="I228:I259" si="227">BD98+BM98+BV98+AU222</f>
        <v>0</v>
      </c>
      <c r="J228" s="16">
        <f>SUM(B228:I228)</f>
        <v>0</v>
      </c>
      <c r="AM228">
        <v>6</v>
      </c>
      <c r="AN228">
        <f t="shared" ref="AN228:AU228" si="228">IF(AN227+AE103/B$74*B$68-AN227/B$74&lt;0,0,AN227+AE103/B$74*B$68-AN227/B$74)</f>
        <v>2.8280329709500361E-2</v>
      </c>
      <c r="AO228">
        <f t="shared" si="228"/>
        <v>6.3861690140825253E-2</v>
      </c>
      <c r="AP228">
        <f t="shared" si="228"/>
        <v>8.9261237464874882E-2</v>
      </c>
      <c r="AQ228">
        <f t="shared" si="228"/>
        <v>0.23602550043969184</v>
      </c>
      <c r="AR228">
        <f t="shared" si="228"/>
        <v>0.53873638734421603</v>
      </c>
      <c r="AS228">
        <f t="shared" si="228"/>
        <v>2.2559484234478719</v>
      </c>
      <c r="AT228">
        <f t="shared" si="228"/>
        <v>0.57005618499887056</v>
      </c>
      <c r="AU228">
        <f t="shared" si="228"/>
        <v>0.63975602762673545</v>
      </c>
    </row>
    <row r="229" spans="1:47" hidden="1" x14ac:dyDescent="0.4">
      <c r="A229" s="9">
        <v>1</v>
      </c>
      <c r="B229" s="16">
        <f t="shared" si="220"/>
        <v>0</v>
      </c>
      <c r="C229" s="16">
        <f t="shared" si="221"/>
        <v>0</v>
      </c>
      <c r="D229" s="16">
        <f t="shared" si="222"/>
        <v>0</v>
      </c>
      <c r="E229" s="16">
        <f t="shared" si="223"/>
        <v>0</v>
      </c>
      <c r="F229" s="16">
        <f t="shared" si="224"/>
        <v>0</v>
      </c>
      <c r="G229" s="16">
        <f t="shared" si="225"/>
        <v>0.58666666666666667</v>
      </c>
      <c r="H229" s="16">
        <f t="shared" si="226"/>
        <v>0</v>
      </c>
      <c r="I229" s="16">
        <f t="shared" si="227"/>
        <v>0</v>
      </c>
      <c r="J229" s="16">
        <f t="shared" ref="J229:J288" si="229">SUM(B229:I229)</f>
        <v>0.58666666666666667</v>
      </c>
      <c r="AM229">
        <v>7</v>
      </c>
      <c r="AN229">
        <f t="shared" ref="AN229:AU229" si="230">IF(AN228+AE104/B$74*B$68-AN228/B$74&lt;0,0,AN228+AE104/B$74*B$68-AN228/B$74)</f>
        <v>4.303419535060829E-2</v>
      </c>
      <c r="AO229">
        <f t="shared" si="230"/>
        <v>9.7178373702519458E-2</v>
      </c>
      <c r="AP229">
        <f t="shared" si="230"/>
        <v>0.13582888070113405</v>
      </c>
      <c r="AQ229">
        <f t="shared" si="230"/>
        <v>0.35916015117159794</v>
      </c>
      <c r="AR229">
        <f t="shared" si="230"/>
        <v>0.81979549650241934</v>
      </c>
      <c r="AS229">
        <f t="shared" si="230"/>
        <v>2.5833843167192398</v>
      </c>
      <c r="AT229">
        <f t="shared" si="230"/>
        <v>0.90017334407881044</v>
      </c>
      <c r="AU229">
        <f t="shared" si="230"/>
        <v>1.0480624917024308</v>
      </c>
    </row>
    <row r="230" spans="1:47" hidden="1" x14ac:dyDescent="0.4">
      <c r="A230" s="9">
        <v>2</v>
      </c>
      <c r="B230" s="16">
        <f t="shared" si="220"/>
        <v>0</v>
      </c>
      <c r="C230" s="16">
        <f t="shared" si="221"/>
        <v>0</v>
      </c>
      <c r="D230" s="16">
        <f t="shared" si="222"/>
        <v>0</v>
      </c>
      <c r="E230" s="16">
        <f t="shared" si="223"/>
        <v>0</v>
      </c>
      <c r="F230" s="16">
        <f t="shared" si="224"/>
        <v>0</v>
      </c>
      <c r="G230" s="16">
        <f t="shared" si="225"/>
        <v>1.232</v>
      </c>
      <c r="H230" s="16">
        <f t="shared" si="226"/>
        <v>0</v>
      </c>
      <c r="I230" s="16">
        <f t="shared" si="227"/>
        <v>0</v>
      </c>
      <c r="J230" s="16">
        <f t="shared" si="229"/>
        <v>1.232</v>
      </c>
      <c r="AM230">
        <v>8</v>
      </c>
      <c r="AN230">
        <f t="shared" ref="AN230:AU230" si="231">IF(AN229+AE105/B$74*B$68-AN229/B$74&lt;0,0,AN229+AE105/B$74*B$68-AN229/B$74)</f>
        <v>6.1223348852374682E-2</v>
      </c>
      <c r="AO230">
        <f t="shared" si="231"/>
        <v>0.13825250886238968</v>
      </c>
      <c r="AP230">
        <f t="shared" si="231"/>
        <v>0.19323932699663146</v>
      </c>
      <c r="AQ230">
        <f t="shared" si="231"/>
        <v>0.51096545549188588</v>
      </c>
      <c r="AR230">
        <f t="shared" si="231"/>
        <v>1.1662963664374375</v>
      </c>
      <c r="AS230">
        <f t="shared" si="231"/>
        <v>2.9998839767651617</v>
      </c>
      <c r="AT230">
        <f t="shared" si="231"/>
        <v>1.3212093241681968</v>
      </c>
      <c r="AU230">
        <f t="shared" si="231"/>
        <v>1.5886435696018069</v>
      </c>
    </row>
    <row r="231" spans="1:47" hidden="1" x14ac:dyDescent="0.4">
      <c r="A231" s="9">
        <v>3</v>
      </c>
      <c r="B231" s="16">
        <f t="shared" si="220"/>
        <v>2.4446666666666666E-3</v>
      </c>
      <c r="C231" s="16">
        <f t="shared" si="221"/>
        <v>5.5204641094344946E-3</v>
      </c>
      <c r="D231" s="16">
        <f t="shared" si="222"/>
        <v>7.7161042356055573E-3</v>
      </c>
      <c r="E231" s="16">
        <f t="shared" si="223"/>
        <v>2.040300376039807E-2</v>
      </c>
      <c r="F231" s="16">
        <f t="shared" si="224"/>
        <v>4.6570563419506009E-2</v>
      </c>
      <c r="G231" s="16">
        <f t="shared" si="225"/>
        <v>1.9133193844572696</v>
      </c>
      <c r="H231" s="16">
        <f t="shared" si="226"/>
        <v>4.2590274370535412E-2</v>
      </c>
      <c r="I231" s="16">
        <f t="shared" si="227"/>
        <v>4.170307555505718E-2</v>
      </c>
      <c r="J231" s="16">
        <f t="shared" si="229"/>
        <v>2.0802675365744729</v>
      </c>
      <c r="AM231">
        <v>9</v>
      </c>
      <c r="AN231">
        <f t="shared" ref="AN231:AU231" si="232">IF(AN230+AE106/B$74*B$68-AN230/B$74&lt;0,0,AN230+AE106/B$74*B$68-AN230/B$74)</f>
        <v>8.3491823639835414E-2</v>
      </c>
      <c r="AO231">
        <f t="shared" si="232"/>
        <v>0.18853843025699998</v>
      </c>
      <c r="AP231">
        <f t="shared" si="232"/>
        <v>0.26352533979783194</v>
      </c>
      <c r="AQ231">
        <f t="shared" si="232"/>
        <v>0.69681646782903794</v>
      </c>
      <c r="AR231">
        <f t="shared" si="232"/>
        <v>1.5905077452260024</v>
      </c>
      <c r="AS231">
        <f t="shared" si="232"/>
        <v>3.5443573301594204</v>
      </c>
      <c r="AT231">
        <f t="shared" si="232"/>
        <v>1.8485454033992734</v>
      </c>
      <c r="AU231">
        <f t="shared" si="232"/>
        <v>2.2852747518709853</v>
      </c>
    </row>
    <row r="232" spans="1:47" hidden="1" x14ac:dyDescent="0.4">
      <c r="A232" s="9">
        <v>4</v>
      </c>
      <c r="B232" s="16">
        <f t="shared" si="220"/>
        <v>8.7981191616488316E-3</v>
      </c>
      <c r="C232" s="16">
        <f t="shared" si="221"/>
        <v>1.986761701489376E-2</v>
      </c>
      <c r="D232" s="16">
        <f t="shared" si="222"/>
        <v>2.7769513714982673E-2</v>
      </c>
      <c r="E232" s="16">
        <f t="shared" si="223"/>
        <v>7.3428439462592629E-2</v>
      </c>
      <c r="F232" s="16">
        <f t="shared" si="224"/>
        <v>0.16760295870872838</v>
      </c>
      <c r="G232" s="16">
        <f t="shared" si="225"/>
        <v>2.6336194466551857</v>
      </c>
      <c r="H232" s="16">
        <f t="shared" si="226"/>
        <v>0.15844074044435472</v>
      </c>
      <c r="I232" s="16">
        <f t="shared" si="227"/>
        <v>0.16001464382110792</v>
      </c>
      <c r="J232" s="16">
        <f t="shared" si="229"/>
        <v>3.2495414789834949</v>
      </c>
      <c r="AM232">
        <v>10</v>
      </c>
      <c r="AN232">
        <f t="shared" ref="AN232:AU232" si="233">IF(AN231+AE107/B$74*B$68-AN231/B$74&lt;0,0,AN231+AE107/B$74*B$68-AN231/B$74)</f>
        <v>0.1108156548396478</v>
      </c>
      <c r="AO232">
        <f t="shared" si="233"/>
        <v>0.25024018760802702</v>
      </c>
      <c r="AP232">
        <f t="shared" si="233"/>
        <v>0.3497675799071216</v>
      </c>
      <c r="AQ232">
        <f t="shared" si="233"/>
        <v>0.92485910379232716</v>
      </c>
      <c r="AR232">
        <f t="shared" si="233"/>
        <v>2.1110229676509022</v>
      </c>
      <c r="AS232">
        <f t="shared" si="233"/>
        <v>4.259082567302495</v>
      </c>
      <c r="AT232">
        <f t="shared" si="233"/>
        <v>2.5044675567016972</v>
      </c>
      <c r="AU232">
        <f t="shared" si="233"/>
        <v>3.1697137373619113</v>
      </c>
    </row>
    <row r="233" spans="1:47" hidden="1" x14ac:dyDescent="0.4">
      <c r="A233" s="9">
        <v>5</v>
      </c>
      <c r="B233" s="16">
        <f t="shared" si="220"/>
        <v>2.0098413970961276E-2</v>
      </c>
      <c r="C233" s="16">
        <f t="shared" si="221"/>
        <v>4.5385562987421003E-2</v>
      </c>
      <c r="D233" s="16">
        <f t="shared" si="222"/>
        <v>6.3436647328997106E-2</v>
      </c>
      <c r="E233" s="16">
        <f t="shared" si="223"/>
        <v>0.16773984830688307</v>
      </c>
      <c r="F233" s="16">
        <f t="shared" si="224"/>
        <v>0.38287201900714662</v>
      </c>
      <c r="G233" s="16">
        <f t="shared" si="225"/>
        <v>3.3747969755282052</v>
      </c>
      <c r="H233" s="16">
        <f t="shared" si="226"/>
        <v>0.37263888352771946</v>
      </c>
      <c r="I233" s="16">
        <f t="shared" si="227"/>
        <v>0.3869820204361879</v>
      </c>
      <c r="J233" s="16">
        <f t="shared" si="229"/>
        <v>4.8139503710935214</v>
      </c>
      <c r="AM233">
        <v>11</v>
      </c>
      <c r="AN233">
        <f t="shared" ref="AN233:AU233" si="234">IF(AN232+AE108/B$74*B$68-AN232/B$74&lt;0,0,AN232+AE108/B$74*B$68-AN232/B$74)</f>
        <v>0.14453739375634811</v>
      </c>
      <c r="AO233">
        <f t="shared" si="234"/>
        <v>0.32638948515262661</v>
      </c>
      <c r="AP233">
        <f t="shared" si="234"/>
        <v>0.45620354356425391</v>
      </c>
      <c r="AQ233">
        <f t="shared" si="234"/>
        <v>1.206298195389518</v>
      </c>
      <c r="AR233">
        <f t="shared" si="234"/>
        <v>2.7534174512217571</v>
      </c>
      <c r="AS233">
        <f t="shared" si="234"/>
        <v>5.1926928579449205</v>
      </c>
      <c r="AT233">
        <f t="shared" si="234"/>
        <v>3.3195826463588602</v>
      </c>
      <c r="AU233">
        <f t="shared" si="234"/>
        <v>4.284077193636084</v>
      </c>
    </row>
    <row r="234" spans="1:47" hidden="1" x14ac:dyDescent="0.4">
      <c r="A234" s="9">
        <v>6</v>
      </c>
      <c r="B234" s="16">
        <f t="shared" si="220"/>
        <v>3.7297111464137805E-2</v>
      </c>
      <c r="C234" s="16">
        <f t="shared" si="221"/>
        <v>8.4223083674673016E-2</v>
      </c>
      <c r="D234" s="16">
        <f t="shared" si="222"/>
        <v>0.11772091617573756</v>
      </c>
      <c r="E234" s="16">
        <f t="shared" si="223"/>
        <v>0.31127888142410276</v>
      </c>
      <c r="F234" s="16">
        <f t="shared" si="224"/>
        <v>0.71050483834402023</v>
      </c>
      <c r="G234" s="16">
        <f t="shared" si="225"/>
        <v>4.1310767494191403</v>
      </c>
      <c r="H234" s="16">
        <f t="shared" si="226"/>
        <v>0.70925498505673279</v>
      </c>
      <c r="I234" s="16">
        <f t="shared" si="227"/>
        <v>0.75513883006416838</v>
      </c>
      <c r="J234" s="16">
        <f t="shared" si="229"/>
        <v>6.856495395622713</v>
      </c>
      <c r="AM234">
        <v>12</v>
      </c>
      <c r="AN234">
        <f t="shared" ref="AN234:AU234" si="235">IF(AN233+AE109/B$74*B$68-AN233/B$74&lt;0,0,AN233+AE109/B$74*B$68-AN233/B$74)</f>
        <v>0.18641972451485062</v>
      </c>
      <c r="AO234">
        <f t="shared" si="235"/>
        <v>0.42096675694364549</v>
      </c>
      <c r="AP234">
        <f t="shared" si="235"/>
        <v>0.58839679271725953</v>
      </c>
      <c r="AQ234">
        <f t="shared" si="235"/>
        <v>1.5558449714844029</v>
      </c>
      <c r="AR234">
        <f t="shared" si="235"/>
        <v>3.5512700858327069</v>
      </c>
      <c r="AS234">
        <f t="shared" si="235"/>
        <v>6.4035418809303373</v>
      </c>
      <c r="AT234">
        <f t="shared" si="235"/>
        <v>4.3345008445367847</v>
      </c>
      <c r="AU234">
        <f t="shared" si="235"/>
        <v>5.6835654580944537</v>
      </c>
    </row>
    <row r="235" spans="1:47" hidden="1" x14ac:dyDescent="0.4">
      <c r="A235" s="9">
        <v>7</v>
      </c>
      <c r="B235" s="16">
        <f t="shared" si="220"/>
        <v>6.1301737675079196E-2</v>
      </c>
      <c r="C235" s="16">
        <f t="shared" si="221"/>
        <v>0.13842952386742968</v>
      </c>
      <c r="D235" s="16">
        <f t="shared" si="222"/>
        <v>0.19348674572865809</v>
      </c>
      <c r="E235" s="16">
        <f t="shared" si="223"/>
        <v>0.51161968269849079</v>
      </c>
      <c r="F235" s="16">
        <f t="shared" si="224"/>
        <v>1.1677896627174245</v>
      </c>
      <c r="G235" s="16">
        <f t="shared" si="225"/>
        <v>4.9246375936120392</v>
      </c>
      <c r="H235" s="16">
        <f t="shared" si="226"/>
        <v>1.1933900716010055</v>
      </c>
      <c r="I235" s="16">
        <f t="shared" si="227"/>
        <v>1.2994188248217966</v>
      </c>
      <c r="J235" s="16">
        <f t="shared" si="229"/>
        <v>9.4900738427219231</v>
      </c>
      <c r="AM235">
        <v>13</v>
      </c>
      <c r="AN235">
        <f t="shared" ref="AN235:AU235" si="236">IF(AN234+AE110/B$74*B$68-AN234/B$74&lt;0,0,AN234+AE110/B$74*B$68-AN234/B$74)</f>
        <v>0.23872524306356172</v>
      </c>
      <c r="AO235">
        <f t="shared" si="236"/>
        <v>0.53908132111334273</v>
      </c>
      <c r="AP235">
        <f t="shared" si="236"/>
        <v>0.75348876158251255</v>
      </c>
      <c r="AQ235">
        <f t="shared" si="236"/>
        <v>1.9923828873443392</v>
      </c>
      <c r="AR235">
        <f t="shared" si="236"/>
        <v>4.5476830127878065</v>
      </c>
      <c r="AS235">
        <f t="shared" si="236"/>
        <v>7.9635448618770077</v>
      </c>
      <c r="AT235">
        <f t="shared" si="236"/>
        <v>5.6019808373500934</v>
      </c>
      <c r="AU235">
        <f t="shared" si="236"/>
        <v>7.4397578686854207</v>
      </c>
    </row>
    <row r="236" spans="1:47" hidden="1" x14ac:dyDescent="0.4">
      <c r="A236" s="9">
        <v>8</v>
      </c>
      <c r="B236" s="16">
        <f t="shared" si="220"/>
        <v>9.3049611180742967E-2</v>
      </c>
      <c r="C236" s="16">
        <f t="shared" si="221"/>
        <v>0.21012150487597198</v>
      </c>
      <c r="D236" s="16">
        <f t="shared" si="222"/>
        <v>0.29369259569941963</v>
      </c>
      <c r="E236" s="16">
        <f t="shared" si="223"/>
        <v>0.7765850423333559</v>
      </c>
      <c r="F236" s="16">
        <f t="shared" si="224"/>
        <v>1.7725822819688433</v>
      </c>
      <c r="G236" s="16">
        <f t="shared" si="225"/>
        <v>5.8045608700289293</v>
      </c>
      <c r="H236" s="16">
        <f t="shared" si="226"/>
        <v>1.8527445561223499</v>
      </c>
      <c r="I236" s="16">
        <f t="shared" si="227"/>
        <v>2.0588624129836455</v>
      </c>
      <c r="J236" s="16">
        <f t="shared" si="229"/>
        <v>12.862198875193258</v>
      </c>
      <c r="AM236">
        <v>14</v>
      </c>
      <c r="AN236">
        <f t="shared" ref="AN236:AU236" si="237">IF(AN235+AE111/B$74*B$68-AN235/B$74&lt;0,0,AN235+AE111/B$74*B$68-AN235/B$74)</f>
        <v>0.30432802165715245</v>
      </c>
      <c r="AO236">
        <f t="shared" si="237"/>
        <v>0.68722331103907008</v>
      </c>
      <c r="AP236">
        <f t="shared" si="237"/>
        <v>0.96055088775111042</v>
      </c>
      <c r="AQ236">
        <f t="shared" si="237"/>
        <v>2.539898733405531</v>
      </c>
      <c r="AR236">
        <f t="shared" si="237"/>
        <v>5.7974069128376948</v>
      </c>
      <c r="AS236">
        <f t="shared" si="237"/>
        <v>9.9626763984814612</v>
      </c>
      <c r="AT236">
        <f t="shared" si="237"/>
        <v>7.1897165770498628</v>
      </c>
      <c r="AU236">
        <f t="shared" si="237"/>
        <v>9.6447132889760194</v>
      </c>
    </row>
    <row r="237" spans="1:47" hidden="1" x14ac:dyDescent="0.4">
      <c r="A237" s="9">
        <v>9</v>
      </c>
      <c r="B237" s="16">
        <f t="shared" si="220"/>
        <v>0.13367032618406582</v>
      </c>
      <c r="C237" s="16">
        <f t="shared" si="221"/>
        <v>0.30184983836741375</v>
      </c>
      <c r="D237" s="16">
        <f t="shared" si="222"/>
        <v>0.42190380558098461</v>
      </c>
      <c r="E237" s="16">
        <f t="shared" si="223"/>
        <v>1.115602468415789</v>
      </c>
      <c r="F237" s="16">
        <f t="shared" si="224"/>
        <v>2.5464013101422527</v>
      </c>
      <c r="G237" s="16">
        <f t="shared" si="225"/>
        <v>6.8406380436255745</v>
      </c>
      <c r="H237" s="16">
        <f t="shared" si="226"/>
        <v>2.7197819279811375</v>
      </c>
      <c r="I237" s="16">
        <f t="shared" si="227"/>
        <v>3.0789124739783138</v>
      </c>
      <c r="J237" s="16">
        <f t="shared" si="229"/>
        <v>17.15876019427553</v>
      </c>
      <c r="AM237">
        <v>15</v>
      </c>
      <c r="AN237">
        <f t="shared" ref="AN237:AU237" si="238">IF(AN236+AE112/B$74*B$68-AN236/B$74&lt;0,0,AN236+AE112/B$74*B$68-AN236/B$74)</f>
        <v>0.38686304485404716</v>
      </c>
      <c r="AO237">
        <f t="shared" si="238"/>
        <v>0.87360112669074752</v>
      </c>
      <c r="AP237">
        <f t="shared" si="238"/>
        <v>1.2210562772010811</v>
      </c>
      <c r="AQ237">
        <f t="shared" si="238"/>
        <v>3.2287298168459935</v>
      </c>
      <c r="AR237">
        <f t="shared" si="238"/>
        <v>7.3696877413574864</v>
      </c>
      <c r="AS237">
        <f t="shared" si="238"/>
        <v>12.514372629380176</v>
      </c>
      <c r="AT237">
        <f t="shared" si="238"/>
        <v>9.1839532474868548</v>
      </c>
      <c r="AU237">
        <f t="shared" si="238"/>
        <v>12.416140645459334</v>
      </c>
    </row>
    <row r="238" spans="1:47" hidden="1" x14ac:dyDescent="0.4">
      <c r="A238" s="9">
        <v>10</v>
      </c>
      <c r="B238" s="16">
        <f t="shared" si="220"/>
        <v>0.18468795087305057</v>
      </c>
      <c r="C238" s="16">
        <f t="shared" si="221"/>
        <v>0.41705612390496738</v>
      </c>
      <c r="D238" s="16">
        <f t="shared" si="222"/>
        <v>0.58293079356293576</v>
      </c>
      <c r="E238" s="16">
        <f t="shared" si="223"/>
        <v>1.5413917191831468</v>
      </c>
      <c r="F238" s="16">
        <f t="shared" si="224"/>
        <v>3.5182800363861517</v>
      </c>
      <c r="G238" s="16">
        <f t="shared" si="225"/>
        <v>8.1185331674627434</v>
      </c>
      <c r="H238" s="16">
        <f t="shared" si="226"/>
        <v>3.8346823043677558</v>
      </c>
      <c r="I238" s="16">
        <f t="shared" si="227"/>
        <v>4.4145618560540942</v>
      </c>
      <c r="J238" s="16">
        <f t="shared" si="229"/>
        <v>22.612123951794842</v>
      </c>
      <c r="AM238">
        <v>16</v>
      </c>
      <c r="AN238">
        <f t="shared" ref="AN238:AU238" si="239">IF(AN237+AE113/B$74*B$68-AN237/B$74&lt;0,0,AN237+AE113/B$74*B$68-AN237/B$74)</f>
        <v>0.49092121933238114</v>
      </c>
      <c r="AO238">
        <f t="shared" si="239"/>
        <v>1.1085817992436169</v>
      </c>
      <c r="AP238">
        <f t="shared" si="239"/>
        <v>1.5494952140056848</v>
      </c>
      <c r="AQ238">
        <f t="shared" si="239"/>
        <v>4.097191498812836</v>
      </c>
      <c r="AR238">
        <f t="shared" si="239"/>
        <v>9.3519816384919032</v>
      </c>
      <c r="AS238">
        <f t="shared" si="239"/>
        <v>15.762149303048101</v>
      </c>
      <c r="AT238">
        <f t="shared" si="239"/>
        <v>11.694150142279369</v>
      </c>
      <c r="AU238">
        <f t="shared" si="239"/>
        <v>15.903953248078526</v>
      </c>
    </row>
    <row r="239" spans="1:47" hidden="1" x14ac:dyDescent="0.4">
      <c r="A239" s="9">
        <v>11</v>
      </c>
      <c r="B239" s="16">
        <f t="shared" si="220"/>
        <v>0.24822195782766499</v>
      </c>
      <c r="C239" s="16">
        <f t="shared" si="221"/>
        <v>0.56052648324019116</v>
      </c>
      <c r="D239" s="16">
        <f t="shared" si="222"/>
        <v>0.7834632534078334</v>
      </c>
      <c r="E239" s="16">
        <f t="shared" si="223"/>
        <v>2.0716417530561309</v>
      </c>
      <c r="F239" s="16">
        <f t="shared" si="224"/>
        <v>4.7285941215409943</v>
      </c>
      <c r="G239" s="16">
        <f t="shared" si="225"/>
        <v>9.7383717412718021</v>
      </c>
      <c r="H239" s="16">
        <f t="shared" si="226"/>
        <v>5.2489639655187581</v>
      </c>
      <c r="I239" s="16">
        <f t="shared" si="227"/>
        <v>6.1343778470509207</v>
      </c>
      <c r="J239" s="16">
        <f t="shared" si="229"/>
        <v>29.514161122914295</v>
      </c>
      <c r="AM239">
        <v>17</v>
      </c>
      <c r="AN239">
        <f t="shared" ref="AN239:AU239" si="240">IF(AN238+AE114/B$74*B$68-AN238/B$74&lt;0,0,AN238+AE114/B$74*B$68-AN238/B$74)</f>
        <v>0.62230009786889273</v>
      </c>
      <c r="AO239">
        <f t="shared" si="240"/>
        <v>1.4052571675413668</v>
      </c>
      <c r="AP239">
        <f t="shared" si="240"/>
        <v>1.9641665207188095</v>
      </c>
      <c r="AQ239">
        <f t="shared" si="240"/>
        <v>5.1936697178545561</v>
      </c>
      <c r="AR239">
        <f t="shared" si="240"/>
        <v>11.854731186433622</v>
      </c>
      <c r="AS239">
        <f t="shared" si="240"/>
        <v>19.887819931615859</v>
      </c>
      <c r="AT239">
        <f t="shared" si="240"/>
        <v>14.85895705349211</v>
      </c>
      <c r="AU239">
        <f t="shared" si="240"/>
        <v>20.298590024515544</v>
      </c>
    </row>
    <row r="240" spans="1:47" hidden="1" x14ac:dyDescent="0.4">
      <c r="A240" s="9">
        <v>12</v>
      </c>
      <c r="B240" s="16">
        <f t="shared" si="220"/>
        <v>0.32717791460308571</v>
      </c>
      <c r="C240" s="16">
        <f t="shared" si="221"/>
        <v>0.73882217137958506</v>
      </c>
      <c r="D240" s="16">
        <f t="shared" si="222"/>
        <v>1.0326720313602933</v>
      </c>
      <c r="E240" s="16">
        <f t="shared" si="223"/>
        <v>2.730602217875358</v>
      </c>
      <c r="F240" s="16">
        <f t="shared" si="224"/>
        <v>6.2326942274957977</v>
      </c>
      <c r="G240" s="16">
        <f t="shared" si="225"/>
        <v>11.816771137586228</v>
      </c>
      <c r="H240" s="16">
        <f t="shared" si="226"/>
        <v>7.0296759332428653</v>
      </c>
      <c r="I240" s="16">
        <f t="shared" si="227"/>
        <v>8.325414852944462</v>
      </c>
      <c r="J240" s="16">
        <f t="shared" si="229"/>
        <v>38.233830486487676</v>
      </c>
      <c r="AM240">
        <v>18</v>
      </c>
      <c r="AN240">
        <f t="shared" ref="AN240:AU240" si="241">IF(AN239+AE115/B$74*B$68-AN239/B$74&lt;0,0,AN239+AE115/B$74*B$68-AN239/B$74)</f>
        <v>0.78832363056753485</v>
      </c>
      <c r="AO240">
        <f t="shared" si="241"/>
        <v>1.7801659295747914</v>
      </c>
      <c r="AP240">
        <f t="shared" si="241"/>
        <v>2.4881867895487213</v>
      </c>
      <c r="AQ240">
        <f t="shared" si="241"/>
        <v>6.5792896095773399</v>
      </c>
      <c r="AR240">
        <f t="shared" si="241"/>
        <v>15.01745662630513</v>
      </c>
      <c r="AS240">
        <f t="shared" si="241"/>
        <v>25.121787789940598</v>
      </c>
      <c r="AT240">
        <f t="shared" si="241"/>
        <v>18.853838700920402</v>
      </c>
      <c r="AU240">
        <f t="shared" si="241"/>
        <v>25.841579665988402</v>
      </c>
    </row>
    <row r="241" spans="1:47" hidden="1" x14ac:dyDescent="0.4">
      <c r="A241" s="9">
        <v>13</v>
      </c>
      <c r="B241" s="16">
        <f t="shared" si="220"/>
        <v>0.42544118373424367</v>
      </c>
      <c r="C241" s="16">
        <f t="shared" si="221"/>
        <v>0.96071698342523271</v>
      </c>
      <c r="D241" s="16">
        <f t="shared" si="222"/>
        <v>1.342820501696008</v>
      </c>
      <c r="E241" s="16">
        <f t="shared" si="223"/>
        <v>3.5507000565413076</v>
      </c>
      <c r="F241" s="16">
        <f t="shared" si="224"/>
        <v>8.1045959756062071</v>
      </c>
      <c r="G241" s="16">
        <f t="shared" si="225"/>
        <v>14.491762872733243</v>
      </c>
      <c r="H241" s="16">
        <f t="shared" si="226"/>
        <v>9.2642097091883056</v>
      </c>
      <c r="I241" s="16">
        <f t="shared" si="227"/>
        <v>11.099117191939445</v>
      </c>
      <c r="J241" s="16">
        <f t="shared" si="229"/>
        <v>49.23936447486399</v>
      </c>
      <c r="AM241">
        <v>19</v>
      </c>
      <c r="AN241">
        <f t="shared" ref="AN241:AU241" si="242">IF(AN240+AE116/B$74*B$68-AN240/B$74&lt;0,0,AN240+AE116/B$74*B$68-AN240/B$74)</f>
        <v>0.99824822813678449</v>
      </c>
      <c r="AO241">
        <f t="shared" si="242"/>
        <v>2.2542106009281557</v>
      </c>
      <c r="AP241">
        <f t="shared" si="242"/>
        <v>3.1507720403512365</v>
      </c>
      <c r="AQ241">
        <f t="shared" si="242"/>
        <v>8.3313044801549729</v>
      </c>
      <c r="AR241">
        <f t="shared" si="242"/>
        <v>19.016491307684877</v>
      </c>
      <c r="AS241">
        <f t="shared" si="242"/>
        <v>31.755999452812596</v>
      </c>
      <c r="AT241">
        <f t="shared" si="242"/>
        <v>23.90077084532469</v>
      </c>
      <c r="AU241">
        <f t="shared" si="242"/>
        <v>32.838944662233388</v>
      </c>
    </row>
    <row r="242" spans="1:47" hidden="1" x14ac:dyDescent="0.4">
      <c r="A242" s="9">
        <v>14</v>
      </c>
      <c r="B242" s="16">
        <f t="shared" si="220"/>
        <v>0.5480962874576385</v>
      </c>
      <c r="C242" s="16">
        <f t="shared" si="221"/>
        <v>1.2376926166174742</v>
      </c>
      <c r="D242" s="16">
        <f t="shared" si="222"/>
        <v>1.7299569478476551</v>
      </c>
      <c r="E242" s="16">
        <f t="shared" si="223"/>
        <v>4.5743703084504048</v>
      </c>
      <c r="F242" s="16">
        <f t="shared" si="224"/>
        <v>10.441158814443043</v>
      </c>
      <c r="G242" s="16">
        <f t="shared" si="225"/>
        <v>17.930148562621696</v>
      </c>
      <c r="H242" s="16">
        <f t="shared" si="226"/>
        <v>12.065931072264814</v>
      </c>
      <c r="I242" s="16">
        <f t="shared" si="227"/>
        <v>14.598437331835097</v>
      </c>
      <c r="J242" s="16">
        <f t="shared" si="229"/>
        <v>63.125791941537827</v>
      </c>
      <c r="AM242">
        <v>20</v>
      </c>
      <c r="AN242">
        <f t="shared" ref="AN242:AU242" si="243">IF(AN241+AE117/B$74*B$68-AN241/B$74&lt;0,0,AN241+AE117/B$74*B$68-AN241/B$74)</f>
        <v>1.2637773612636769</v>
      </c>
      <c r="AO242">
        <f t="shared" si="243"/>
        <v>2.8538195657916399</v>
      </c>
      <c r="AP242">
        <f t="shared" si="243"/>
        <v>3.9888619512308749</v>
      </c>
      <c r="AQ242">
        <f t="shared" si="243"/>
        <v>10.547390613922316</v>
      </c>
      <c r="AR242">
        <f t="shared" si="243"/>
        <v>24.074784735832846</v>
      </c>
      <c r="AS242">
        <f t="shared" si="243"/>
        <v>40.160293517329407</v>
      </c>
      <c r="AT242">
        <f t="shared" si="243"/>
        <v>30.280545950835691</v>
      </c>
      <c r="AU242">
        <f t="shared" si="243"/>
        <v>41.678197613560847</v>
      </c>
    </row>
    <row r="243" spans="1:47" hidden="1" x14ac:dyDescent="0.4">
      <c r="A243" s="9">
        <v>15</v>
      </c>
      <c r="B243" s="16">
        <f t="shared" si="220"/>
        <v>0.70169666842788292</v>
      </c>
      <c r="C243" s="16">
        <f t="shared" si="221"/>
        <v>1.5845478349192328</v>
      </c>
      <c r="D243" s="16">
        <f t="shared" si="222"/>
        <v>2.2147660084674246</v>
      </c>
      <c r="E243" s="16">
        <f t="shared" si="223"/>
        <v>5.8563075121050847</v>
      </c>
      <c r="F243" s="16">
        <f t="shared" si="224"/>
        <v>13.36722492430194</v>
      </c>
      <c r="G243" s="16">
        <f t="shared" si="225"/>
        <v>22.337128999393407</v>
      </c>
      <c r="H243" s="16">
        <f t="shared" si="226"/>
        <v>15.580959686930431</v>
      </c>
      <c r="I243" s="16">
        <f t="shared" si="227"/>
        <v>19.006522474340166</v>
      </c>
      <c r="J243" s="16">
        <f t="shared" si="229"/>
        <v>80.649154108885568</v>
      </c>
      <c r="AM243">
        <v>21</v>
      </c>
      <c r="AN243">
        <f t="shared" ref="AN243:AU243" si="244">IF(AN242+AE118/B$74*B$68-AN242/B$74&lt;0,0,AN242+AE118/B$74*B$68-AN242/B$74)</f>
        <v>1.5997130806365412</v>
      </c>
      <c r="AO243">
        <f t="shared" si="244"/>
        <v>3.6124183175812319</v>
      </c>
      <c r="AP243">
        <f t="shared" si="244"/>
        <v>5.0491762519443313</v>
      </c>
      <c r="AQ243">
        <f t="shared" si="244"/>
        <v>13.351084810383968</v>
      </c>
      <c r="AR243">
        <f t="shared" si="244"/>
        <v>30.474313938422718</v>
      </c>
      <c r="AS243">
        <f t="shared" si="244"/>
        <v>50.803064939514485</v>
      </c>
      <c r="AT243">
        <f t="shared" si="244"/>
        <v>38.348371309217512</v>
      </c>
      <c r="AU243">
        <f t="shared" si="244"/>
        <v>52.84988039401906</v>
      </c>
    </row>
    <row r="244" spans="1:47" hidden="1" x14ac:dyDescent="0.4">
      <c r="A244" s="9">
        <v>16</v>
      </c>
      <c r="B244" s="16">
        <f t="shared" si="220"/>
        <v>0.89460945643314571</v>
      </c>
      <c r="C244" s="16">
        <f t="shared" si="221"/>
        <v>2.0201770096263494</v>
      </c>
      <c r="D244" s="16">
        <f t="shared" si="222"/>
        <v>2.8236568650108733</v>
      </c>
      <c r="E244" s="16">
        <f t="shared" si="223"/>
        <v>7.4663431021379125</v>
      </c>
      <c r="F244" s="16">
        <f t="shared" si="224"/>
        <v>17.042186975665235</v>
      </c>
      <c r="G244" s="16">
        <f t="shared" si="225"/>
        <v>27.968365234274298</v>
      </c>
      <c r="H244" s="16">
        <f t="shared" si="226"/>
        <v>19.996529403094961</v>
      </c>
      <c r="I244" s="16">
        <f t="shared" si="227"/>
        <v>24.557450760692792</v>
      </c>
      <c r="J244" s="16">
        <f t="shared" si="229"/>
        <v>102.76931880693557</v>
      </c>
      <c r="AM244">
        <v>22</v>
      </c>
      <c r="AN244">
        <f t="shared" ref="AN244:AU244" si="245">IF(AN243+AE119/B$74*B$68-AN243/B$74&lt;0,0,AN243+AE119/B$74*B$68-AN243/B$74)</f>
        <v>2.0247805611791079</v>
      </c>
      <c r="AO244">
        <f t="shared" si="245"/>
        <v>4.5722914170179578</v>
      </c>
      <c r="AP244">
        <f t="shared" si="245"/>
        <v>6.3908172338229852</v>
      </c>
      <c r="AQ244">
        <f t="shared" si="245"/>
        <v>16.898665968251265</v>
      </c>
      <c r="AR244">
        <f t="shared" si="245"/>
        <v>38.57179091967874</v>
      </c>
      <c r="AS244">
        <f t="shared" si="245"/>
        <v>64.277403741540752</v>
      </c>
      <c r="AT244">
        <f t="shared" si="245"/>
        <v>48.553626097685438</v>
      </c>
      <c r="AU244">
        <f t="shared" si="245"/>
        <v>66.974848513164375</v>
      </c>
    </row>
    <row r="245" spans="1:47" hidden="1" x14ac:dyDescent="0.4">
      <c r="A245" s="9">
        <v>17</v>
      </c>
      <c r="B245" s="16">
        <f t="shared" si="220"/>
        <v>1.1374604975607916</v>
      </c>
      <c r="C245" s="16">
        <f t="shared" si="221"/>
        <v>2.5685750692734599</v>
      </c>
      <c r="D245" s="16">
        <f t="shared" si="222"/>
        <v>3.5901678878086298</v>
      </c>
      <c r="E245" s="16">
        <f t="shared" si="223"/>
        <v>9.4931595891888847</v>
      </c>
      <c r="F245" s="16">
        <f t="shared" si="224"/>
        <v>21.668465873536011</v>
      </c>
      <c r="G245" s="16">
        <f t="shared" si="225"/>
        <v>35.144921460609979</v>
      </c>
      <c r="H245" s="16">
        <f t="shared" si="226"/>
        <v>25.551462289616072</v>
      </c>
      <c r="I245" s="16">
        <f t="shared" si="227"/>
        <v>31.549635694475032</v>
      </c>
      <c r="J245" s="16">
        <f t="shared" si="229"/>
        <v>130.70384836206887</v>
      </c>
      <c r="AM245">
        <v>23</v>
      </c>
      <c r="AN245">
        <f t="shared" ref="AN245:AU245" si="246">IF(AN244+AE120/B$74*B$68-AN244/B$74&lt;0,0,AN244+AE120/B$74*B$68-AN244/B$74)</f>
        <v>2.5626714826996442</v>
      </c>
      <c r="AO245">
        <f t="shared" si="246"/>
        <v>5.7869386192451611</v>
      </c>
      <c r="AP245">
        <f t="shared" si="246"/>
        <v>8.0885629733260078</v>
      </c>
      <c r="AQ245">
        <f t="shared" si="246"/>
        <v>21.387863061706742</v>
      </c>
      <c r="AR245">
        <f t="shared" si="246"/>
        <v>48.818538918089708</v>
      </c>
      <c r="AS245">
        <f t="shared" si="246"/>
        <v>81.33417010996034</v>
      </c>
      <c r="AT245">
        <f t="shared" si="246"/>
        <v>61.46487590455672</v>
      </c>
      <c r="AU245">
        <f t="shared" si="246"/>
        <v>84.838822243623895</v>
      </c>
    </row>
    <row r="246" spans="1:47" hidden="1" x14ac:dyDescent="0.4">
      <c r="A246" s="9">
        <v>18</v>
      </c>
      <c r="B246" s="16">
        <f t="shared" si="220"/>
        <v>1.4437076104853555</v>
      </c>
      <c r="C246" s="16">
        <f t="shared" si="221"/>
        <v>3.2601320077182319</v>
      </c>
      <c r="D246" s="16">
        <f t="shared" si="222"/>
        <v>4.5567760055530524</v>
      </c>
      <c r="E246" s="16">
        <f t="shared" si="223"/>
        <v>12.049074913682034</v>
      </c>
      <c r="F246" s="16">
        <f t="shared" si="224"/>
        <v>27.502431210798356</v>
      </c>
      <c r="G246" s="16">
        <f t="shared" si="225"/>
        <v>44.271806707595623</v>
      </c>
      <c r="H246" s="16">
        <f t="shared" si="226"/>
        <v>32.549402540122585</v>
      </c>
      <c r="I246" s="16">
        <f t="shared" si="227"/>
        <v>40.362676028328707</v>
      </c>
      <c r="J246" s="16">
        <f t="shared" si="229"/>
        <v>165.99600702428393</v>
      </c>
      <c r="AM246">
        <v>24</v>
      </c>
      <c r="AN246">
        <f t="shared" ref="AN246:AU246" si="247">IF(AN245+AE121/B$74*B$68-AN245/B$74&lt;0,0,AN245+AE121/B$74*B$68-AN245/B$74)</f>
        <v>3.2433643020898231</v>
      </c>
      <c r="AO246">
        <f t="shared" si="247"/>
        <v>7.3240562681379595</v>
      </c>
      <c r="AP246">
        <f t="shared" si="247"/>
        <v>10.237034508713046</v>
      </c>
      <c r="AQ246">
        <f t="shared" si="247"/>
        <v>27.068874032675026</v>
      </c>
      <c r="AR246">
        <f t="shared" si="247"/>
        <v>61.7856434100229</v>
      </c>
      <c r="AS246">
        <f t="shared" si="247"/>
        <v>102.923853014873</v>
      </c>
      <c r="AT246">
        <f t="shared" si="247"/>
        <v>77.801536618632468</v>
      </c>
      <c r="AU246">
        <f t="shared" si="247"/>
        <v>107.43613041072761</v>
      </c>
    </row>
    <row r="247" spans="1:47" hidden="1" x14ac:dyDescent="0.4">
      <c r="A247" s="9">
        <v>19</v>
      </c>
      <c r="B247" s="16">
        <f t="shared" si="220"/>
        <v>1.830375243496114</v>
      </c>
      <c r="C247" s="16">
        <f t="shared" si="221"/>
        <v>4.1332918619516175</v>
      </c>
      <c r="D247" s="16">
        <f t="shared" si="222"/>
        <v>5.7772155041265023</v>
      </c>
      <c r="E247" s="16">
        <f t="shared" si="223"/>
        <v>15.276173838010941</v>
      </c>
      <c r="F247" s="16">
        <f t="shared" si="224"/>
        <v>34.868396383445408</v>
      </c>
      <c r="G247" s="16">
        <f t="shared" si="225"/>
        <v>55.861098922221188</v>
      </c>
      <c r="H247" s="16">
        <f t="shared" si="226"/>
        <v>41.37559809638536</v>
      </c>
      <c r="I247" s="16">
        <f t="shared" si="227"/>
        <v>51.478622063583209</v>
      </c>
      <c r="J247" s="16">
        <f t="shared" si="229"/>
        <v>210.60077191322034</v>
      </c>
      <c r="AM247">
        <v>25</v>
      </c>
      <c r="AN247">
        <f t="shared" ref="AN247:AU247" si="248">IF(AN246+AE122/B$74*B$68-AN246/B$74&lt;0,0,AN246+AE122/B$74*B$68-AN246/B$74)</f>
        <v>4.1047949358624569</v>
      </c>
      <c r="AO247">
        <f t="shared" si="248"/>
        <v>9.2693099754637984</v>
      </c>
      <c r="AP247">
        <f t="shared" si="248"/>
        <v>12.95596901727593</v>
      </c>
      <c r="AQ247">
        <f t="shared" si="248"/>
        <v>34.258309181373612</v>
      </c>
      <c r="AR247">
        <f t="shared" si="248"/>
        <v>78.195778382049227</v>
      </c>
      <c r="AS247">
        <f t="shared" si="248"/>
        <v>130.24954785812321</v>
      </c>
      <c r="AT247">
        <f t="shared" si="248"/>
        <v>98.473950512394026</v>
      </c>
      <c r="AU247">
        <f t="shared" si="248"/>
        <v>136.02508461905609</v>
      </c>
    </row>
    <row r="248" spans="1:47" hidden="1" x14ac:dyDescent="0.4">
      <c r="A248" s="9">
        <v>20</v>
      </c>
      <c r="B248" s="16">
        <f t="shared" si="220"/>
        <v>2.3189915780567896</v>
      </c>
      <c r="C248" s="16">
        <f t="shared" si="221"/>
        <v>5.23666884786339</v>
      </c>
      <c r="D248" s="16">
        <f t="shared" si="222"/>
        <v>7.3194358076537842</v>
      </c>
      <c r="E248" s="16">
        <f t="shared" si="223"/>
        <v>19.354128942224214</v>
      </c>
      <c r="F248" s="16">
        <f t="shared" si="224"/>
        <v>44.17647028437171</v>
      </c>
      <c r="G248" s="16">
        <f t="shared" si="225"/>
        <v>70.560927740704017</v>
      </c>
      <c r="H248" s="16">
        <f t="shared" si="226"/>
        <v>52.518201854787151</v>
      </c>
      <c r="I248" s="16">
        <f t="shared" si="227"/>
        <v>65.508872653011295</v>
      </c>
      <c r="J248" s="16">
        <f t="shared" si="229"/>
        <v>266.99369770867236</v>
      </c>
      <c r="AM248">
        <v>26</v>
      </c>
      <c r="AN248">
        <f t="shared" ref="AN248:AU248" si="249">IF(AN247+AE123/B$74*B$68-AN247/B$74&lt;0,0,AN247+AE123/B$74*B$68-AN247/B$74)</f>
        <v>5.1949709217335789</v>
      </c>
      <c r="AO248">
        <f t="shared" si="249"/>
        <v>11.73110874951707</v>
      </c>
      <c r="AP248">
        <f t="shared" si="249"/>
        <v>16.396892745992442</v>
      </c>
      <c r="AQ248">
        <f t="shared" si="249"/>
        <v>43.356835799545493</v>
      </c>
      <c r="AR248">
        <f t="shared" si="249"/>
        <v>98.963480818005138</v>
      </c>
      <c r="AS248">
        <f t="shared" si="249"/>
        <v>164.83400746674104</v>
      </c>
      <c r="AT248">
        <f t="shared" si="249"/>
        <v>124.63410648973935</v>
      </c>
      <c r="AU248">
        <f t="shared" si="249"/>
        <v>172.19806957753104</v>
      </c>
    </row>
    <row r="249" spans="1:47" hidden="1" x14ac:dyDescent="0.4">
      <c r="A249" s="9">
        <v>21</v>
      </c>
      <c r="B249" s="16">
        <f t="shared" si="220"/>
        <v>2.9367798588622818</v>
      </c>
      <c r="C249" s="16">
        <f t="shared" si="221"/>
        <v>6.6317375817395678</v>
      </c>
      <c r="D249" s="16">
        <f t="shared" si="222"/>
        <v>9.2693616749420613</v>
      </c>
      <c r="E249" s="16">
        <f t="shared" si="223"/>
        <v>24.51014337489574</v>
      </c>
      <c r="F249" s="16">
        <f t="shared" si="224"/>
        <v>55.945251976932298</v>
      </c>
      <c r="G249" s="16">
        <f t="shared" si="225"/>
        <v>89.19193773536287</v>
      </c>
      <c r="H249" s="16">
        <f t="shared" si="226"/>
        <v>66.595303898586778</v>
      </c>
      <c r="I249" s="16">
        <f t="shared" si="227"/>
        <v>83.228226275819466</v>
      </c>
      <c r="J249" s="16">
        <f t="shared" si="229"/>
        <v>338.30874237714107</v>
      </c>
      <c r="AM249">
        <v>27</v>
      </c>
      <c r="AN249">
        <f t="shared" ref="AN249:AU249" si="250">IF(AN248+AE124/B$74*B$68-AN248/B$74&lt;0,0,AN248+AE124/B$74*B$68-AN248/B$74)</f>
        <v>6.5746468566959688</v>
      </c>
      <c r="AO249">
        <f t="shared" si="250"/>
        <v>14.846646579464037</v>
      </c>
      <c r="AP249">
        <f t="shared" si="250"/>
        <v>20.751565499821055</v>
      </c>
      <c r="AQ249">
        <f t="shared" si="250"/>
        <v>54.871507174989333</v>
      </c>
      <c r="AR249">
        <f t="shared" si="250"/>
        <v>125.24611742594033</v>
      </c>
      <c r="AS249">
        <f t="shared" si="250"/>
        <v>208.60450441449183</v>
      </c>
      <c r="AT249">
        <f t="shared" si="250"/>
        <v>157.73982994469006</v>
      </c>
      <c r="AU249">
        <f t="shared" si="250"/>
        <v>217.97025513643922</v>
      </c>
    </row>
    <row r="250" spans="1:47" hidden="1" x14ac:dyDescent="0.4">
      <c r="A250" s="9">
        <v>22</v>
      </c>
      <c r="B250" s="16">
        <f t="shared" si="220"/>
        <v>3.7181697040596684</v>
      </c>
      <c r="C250" s="16">
        <f t="shared" si="221"/>
        <v>8.3962458702132849</v>
      </c>
      <c r="D250" s="16">
        <f t="shared" si="222"/>
        <v>11.735663349684383</v>
      </c>
      <c r="E250" s="16">
        <f t="shared" si="223"/>
        <v>31.031564134330896</v>
      </c>
      <c r="F250" s="16">
        <f t="shared" si="224"/>
        <v>70.830620946576232</v>
      </c>
      <c r="G250" s="16">
        <f t="shared" si="225"/>
        <v>112.79327886023201</v>
      </c>
      <c r="H250" s="16">
        <f t="shared" si="226"/>
        <v>84.389215836103105</v>
      </c>
      <c r="I250" s="16">
        <f t="shared" si="227"/>
        <v>105.61800310704521</v>
      </c>
      <c r="J250" s="16">
        <f t="shared" si="229"/>
        <v>428.51276180824482</v>
      </c>
      <c r="AM250">
        <v>28</v>
      </c>
      <c r="AN250">
        <f t="shared" ref="AN250:AU250" si="251">IF(AN249+AE125/B$74*B$68-AN249/B$74&lt;0,0,AN249+AE125/B$74*B$68-AN249/B$74)</f>
        <v>8.3207101970444306</v>
      </c>
      <c r="AO250">
        <f t="shared" si="251"/>
        <v>18.789548135174286</v>
      </c>
      <c r="AP250">
        <f t="shared" si="251"/>
        <v>26.262667246247979</v>
      </c>
      <c r="AQ250">
        <f t="shared" si="251"/>
        <v>69.444020223403399</v>
      </c>
      <c r="AR250">
        <f t="shared" si="251"/>
        <v>158.50838366244398</v>
      </c>
      <c r="AS250">
        <f t="shared" si="251"/>
        <v>264.00023480105926</v>
      </c>
      <c r="AT250">
        <f t="shared" si="251"/>
        <v>199.6360185580287</v>
      </c>
      <c r="AU250">
        <f t="shared" si="251"/>
        <v>275.89187332578865</v>
      </c>
    </row>
    <row r="251" spans="1:47" hidden="1" x14ac:dyDescent="0.4">
      <c r="A251" s="9">
        <v>23</v>
      </c>
      <c r="B251" s="16">
        <f t="shared" si="220"/>
        <v>4.7067119792179302</v>
      </c>
      <c r="C251" s="16">
        <f t="shared" si="221"/>
        <v>10.628538814310602</v>
      </c>
      <c r="D251" s="16">
        <f t="shared" si="222"/>
        <v>14.855800479391428</v>
      </c>
      <c r="E251" s="16">
        <f t="shared" si="223"/>
        <v>39.281863462405539</v>
      </c>
      <c r="F251" s="16">
        <f t="shared" si="224"/>
        <v>89.662215186331053</v>
      </c>
      <c r="G251" s="16">
        <f t="shared" si="225"/>
        <v>142.68070378222563</v>
      </c>
      <c r="H251" s="16">
        <f t="shared" si="226"/>
        <v>106.88992540290991</v>
      </c>
      <c r="I251" s="16">
        <f t="shared" si="227"/>
        <v>133.92065575721438</v>
      </c>
      <c r="J251" s="16">
        <f t="shared" si="229"/>
        <v>542.62641486400639</v>
      </c>
      <c r="AM251">
        <v>29</v>
      </c>
      <c r="AN251">
        <f t="shared" ref="AN251:AU251" si="252">IF(AN250+AE126/B$74*B$68-AN250/B$74&lt;0,0,AN250+AE126/B$74*B$68-AN250/B$74)</f>
        <v>10.530466098447741</v>
      </c>
      <c r="AO251">
        <f t="shared" si="252"/>
        <v>23.77954464907177</v>
      </c>
      <c r="AP251">
        <f t="shared" si="252"/>
        <v>33.237322360976293</v>
      </c>
      <c r="AQ251">
        <f t="shared" si="252"/>
        <v>87.88647644070376</v>
      </c>
      <c r="AR251">
        <f t="shared" si="252"/>
        <v>200.60392934608075</v>
      </c>
      <c r="AS251">
        <f t="shared" si="252"/>
        <v>334.10824949295693</v>
      </c>
      <c r="AT251">
        <f t="shared" si="252"/>
        <v>252.65745049211912</v>
      </c>
      <c r="AU251">
        <f t="shared" si="252"/>
        <v>349.19031688725437</v>
      </c>
    </row>
    <row r="252" spans="1:47" hidden="1" x14ac:dyDescent="0.4">
      <c r="A252" s="9">
        <v>24</v>
      </c>
      <c r="B252" s="16">
        <f t="shared" si="220"/>
        <v>5.9575033941495628</v>
      </c>
      <c r="C252" s="16">
        <f t="shared" si="221"/>
        <v>13.453033952510303</v>
      </c>
      <c r="D252" s="16">
        <f t="shared" si="222"/>
        <v>18.803674873151877</v>
      </c>
      <c r="E252" s="16">
        <f t="shared" si="223"/>
        <v>49.720874346912119</v>
      </c>
      <c r="F252" s="16">
        <f t="shared" si="224"/>
        <v>113.48961943243711</v>
      </c>
      <c r="G252" s="16">
        <f t="shared" si="225"/>
        <v>180.52002548696871</v>
      </c>
      <c r="H252" s="16">
        <f t="shared" si="226"/>
        <v>135.35014577684336</v>
      </c>
      <c r="I252" s="16">
        <f t="shared" si="227"/>
        <v>169.70892256068774</v>
      </c>
      <c r="J252" s="16">
        <f t="shared" si="229"/>
        <v>687.00379982366076</v>
      </c>
      <c r="AM252">
        <v>30</v>
      </c>
      <c r="AN252">
        <f t="shared" ref="AN252:AU252" si="253">IF(AN251+AE127/B$74*B$68-AN251/B$74&lt;0,0,AN251+AE127/B$74*B$68-AN251/B$74)</f>
        <v>13.327060079062017</v>
      </c>
      <c r="AO252">
        <f t="shared" si="253"/>
        <v>30.094719191739475</v>
      </c>
      <c r="AP252">
        <f t="shared" si="253"/>
        <v>42.064215185800464</v>
      </c>
      <c r="AQ252">
        <f t="shared" si="253"/>
        <v>111.22663904069545</v>
      </c>
      <c r="AR252">
        <f t="shared" si="253"/>
        <v>253.87865964311067</v>
      </c>
      <c r="AS252">
        <f t="shared" si="253"/>
        <v>422.83548838613177</v>
      </c>
      <c r="AT252">
        <f t="shared" si="253"/>
        <v>319.75889378495401</v>
      </c>
      <c r="AU252">
        <f t="shared" si="253"/>
        <v>441.94997768611046</v>
      </c>
    </row>
    <row r="253" spans="1:47" hidden="1" x14ac:dyDescent="0.4">
      <c r="A253" s="9">
        <v>25</v>
      </c>
      <c r="B253" s="16">
        <f t="shared" si="220"/>
        <v>7.5402555007097387</v>
      </c>
      <c r="C253" s="16">
        <f t="shared" si="221"/>
        <v>17.02715156843502</v>
      </c>
      <c r="D253" s="16">
        <f t="shared" si="222"/>
        <v>23.799317182945678</v>
      </c>
      <c r="E253" s="16">
        <f t="shared" si="223"/>
        <v>62.930404145899807</v>
      </c>
      <c r="F253" s="16">
        <f t="shared" si="224"/>
        <v>143.64082914988353</v>
      </c>
      <c r="G253" s="16">
        <f t="shared" si="225"/>
        <v>228.42004228170066</v>
      </c>
      <c r="H253" s="16">
        <f t="shared" si="226"/>
        <v>171.35502725891371</v>
      </c>
      <c r="I253" s="16">
        <f t="shared" si="227"/>
        <v>214.97338447958282</v>
      </c>
      <c r="J253" s="16">
        <f t="shared" si="229"/>
        <v>869.68641156807098</v>
      </c>
      <c r="AM253">
        <v>31</v>
      </c>
      <c r="AN253">
        <f t="shared" ref="AN253:AU253" si="254">IF(AN252+AE128/B$74*B$68-AN252/B$74&lt;0,0,AN252+AE128/B$74*B$68-AN252/B$74)</f>
        <v>16.866340698932802</v>
      </c>
      <c r="AO253">
        <f t="shared" si="254"/>
        <v>38.087003743913087</v>
      </c>
      <c r="AP253">
        <f t="shared" si="254"/>
        <v>53.235250711563332</v>
      </c>
      <c r="AQ253">
        <f t="shared" si="254"/>
        <v>140.76520836016408</v>
      </c>
      <c r="AR253">
        <f t="shared" si="254"/>
        <v>321.30146816524899</v>
      </c>
      <c r="AS253">
        <f t="shared" si="254"/>
        <v>535.12650504378553</v>
      </c>
      <c r="AT253">
        <f t="shared" si="254"/>
        <v>404.67976730335863</v>
      </c>
      <c r="AU253">
        <f t="shared" si="254"/>
        <v>559.33984657653218</v>
      </c>
    </row>
    <row r="254" spans="1:47" hidden="1" x14ac:dyDescent="0.4">
      <c r="A254" s="9">
        <v>26</v>
      </c>
      <c r="B254" s="16">
        <f t="shared" si="220"/>
        <v>9.5431787906722754</v>
      </c>
      <c r="C254" s="16">
        <f t="shared" si="221"/>
        <v>21.550085630142945</v>
      </c>
      <c r="D254" s="16">
        <f t="shared" si="222"/>
        <v>30.121146286275224</v>
      </c>
      <c r="E254" s="16">
        <f t="shared" si="223"/>
        <v>79.646650975826674</v>
      </c>
      <c r="F254" s="16">
        <f t="shared" si="224"/>
        <v>181.79624206218486</v>
      </c>
      <c r="G254" s="16">
        <f t="shared" si="225"/>
        <v>289.05011960923423</v>
      </c>
      <c r="H254" s="16">
        <f t="shared" si="226"/>
        <v>216.91041443157769</v>
      </c>
      <c r="I254" s="16">
        <f t="shared" si="227"/>
        <v>272.2333097967495</v>
      </c>
      <c r="J254" s="16">
        <f t="shared" si="229"/>
        <v>1100.8511475826635</v>
      </c>
      <c r="AM254">
        <v>32</v>
      </c>
      <c r="AN254">
        <f t="shared" ref="AN254:AU254" si="255">IF(AN253+AE129/B$74*B$68-AN253/B$74&lt;0,0,AN253+AE129/B$74*B$68-AN253/B$74)</f>
        <v>21.345544698826284</v>
      </c>
      <c r="AO254">
        <f t="shared" si="255"/>
        <v>48.20179168511055</v>
      </c>
      <c r="AP254">
        <f t="shared" si="255"/>
        <v>67.372967491923077</v>
      </c>
      <c r="AQ254">
        <f t="shared" si="255"/>
        <v>178.14830737301523</v>
      </c>
      <c r="AR254">
        <f t="shared" si="255"/>
        <v>406.62968766863503</v>
      </c>
      <c r="AS254">
        <f t="shared" si="255"/>
        <v>677.2390151873725</v>
      </c>
      <c r="AT254">
        <f t="shared" si="255"/>
        <v>512.15252919200441</v>
      </c>
      <c r="AU254">
        <f t="shared" si="255"/>
        <v>707.90155797115915</v>
      </c>
    </row>
    <row r="255" spans="1:47" hidden="1" x14ac:dyDescent="0.4">
      <c r="A255" s="9">
        <v>27</v>
      </c>
      <c r="B255" s="16">
        <f t="shared" si="220"/>
        <v>12.077898109902947</v>
      </c>
      <c r="C255" s="16">
        <f t="shared" si="221"/>
        <v>27.273903613223048</v>
      </c>
      <c r="D255" s="16">
        <f t="shared" si="222"/>
        <v>38.121483813621964</v>
      </c>
      <c r="E255" s="16">
        <f t="shared" si="223"/>
        <v>100.80122738780528</v>
      </c>
      <c r="F255" s="16">
        <f t="shared" si="224"/>
        <v>230.08229611463062</v>
      </c>
      <c r="G255" s="16">
        <f t="shared" si="225"/>
        <v>365.7889897221649</v>
      </c>
      <c r="H255" s="16">
        <f t="shared" si="226"/>
        <v>274.55456463911605</v>
      </c>
      <c r="I255" s="16">
        <f t="shared" si="227"/>
        <v>344.67696670376358</v>
      </c>
      <c r="J255" s="16">
        <f t="shared" si="229"/>
        <v>1393.3773301042283</v>
      </c>
      <c r="AM255">
        <v>33</v>
      </c>
      <c r="AN255">
        <f t="shared" ref="AN255:AU255" si="256">IF(AN254+AE130/B$74*B$68-AN254/B$74&lt;0,0,AN254+AE130/B$74*B$68-AN254/B$74)</f>
        <v>27.014288603691138</v>
      </c>
      <c r="AO255">
        <f t="shared" si="256"/>
        <v>61.002758663177914</v>
      </c>
      <c r="AP255">
        <f t="shared" si="256"/>
        <v>85.265230454109158</v>
      </c>
      <c r="AQ255">
        <f t="shared" si="256"/>
        <v>225.459216784397</v>
      </c>
      <c r="AR255">
        <f t="shared" si="256"/>
        <v>514.61847858646172</v>
      </c>
      <c r="AS255">
        <f t="shared" si="256"/>
        <v>857.09262484947249</v>
      </c>
      <c r="AT255">
        <f t="shared" si="256"/>
        <v>648.16640566355045</v>
      </c>
      <c r="AU255">
        <f t="shared" si="256"/>
        <v>895.91393085772825</v>
      </c>
    </row>
    <row r="256" spans="1:47" hidden="1" x14ac:dyDescent="0.4">
      <c r="A256" s="9">
        <v>28</v>
      </c>
      <c r="B256" s="16">
        <f t="shared" si="220"/>
        <v>15.285673151416036</v>
      </c>
      <c r="C256" s="16">
        <f t="shared" si="221"/>
        <v>34.517593409164995</v>
      </c>
      <c r="D256" s="16">
        <f t="shared" si="222"/>
        <v>48.246187897896149</v>
      </c>
      <c r="E256" s="16">
        <f t="shared" si="223"/>
        <v>127.5730761338522</v>
      </c>
      <c r="F256" s="16">
        <f t="shared" si="224"/>
        <v>291.18996901057847</v>
      </c>
      <c r="G256" s="16">
        <f t="shared" si="225"/>
        <v>462.91306788140457</v>
      </c>
      <c r="H256" s="16">
        <f t="shared" si="226"/>
        <v>347.4995508714909</v>
      </c>
      <c r="I256" s="16">
        <f t="shared" si="227"/>
        <v>436.3392247454496</v>
      </c>
      <c r="J256" s="16">
        <f t="shared" si="229"/>
        <v>1763.5643431012529</v>
      </c>
      <c r="AM256">
        <v>34</v>
      </c>
      <c r="AN256">
        <f t="shared" ref="AN256:AU256" si="257">IF(AN255+AE131/B$74*B$68-AN255/B$74&lt;0,0,AN255+AE131/B$74*B$68-AN255/B$74)</f>
        <v>34.188479330254751</v>
      </c>
      <c r="AO256">
        <f t="shared" si="257"/>
        <v>77.203275060873111</v>
      </c>
      <c r="AP256">
        <f t="shared" si="257"/>
        <v>107.90913696581336</v>
      </c>
      <c r="AQ256">
        <f t="shared" si="257"/>
        <v>285.33447191334039</v>
      </c>
      <c r="AR256">
        <f t="shared" si="257"/>
        <v>651.28582418847793</v>
      </c>
      <c r="AS256">
        <f t="shared" si="257"/>
        <v>1084.7101720971846</v>
      </c>
      <c r="AT256">
        <f t="shared" si="257"/>
        <v>820.30115702446187</v>
      </c>
      <c r="AU256">
        <f t="shared" si="257"/>
        <v>1133.854321026965</v>
      </c>
    </row>
    <row r="257" spans="1:47" hidden="1" x14ac:dyDescent="0.4">
      <c r="A257" s="9">
        <v>29</v>
      </c>
      <c r="B257" s="16">
        <f t="shared" si="220"/>
        <v>19.34527057369661</v>
      </c>
      <c r="C257" s="16">
        <f t="shared" si="221"/>
        <v>43.684839878398442</v>
      </c>
      <c r="D257" s="16">
        <f t="shared" si="222"/>
        <v>61.059499950628307</v>
      </c>
      <c r="E257" s="16">
        <f t="shared" si="223"/>
        <v>161.45417027313209</v>
      </c>
      <c r="F257" s="16">
        <f t="shared" si="224"/>
        <v>368.52474098166408</v>
      </c>
      <c r="G257" s="16">
        <f t="shared" si="225"/>
        <v>585.83478422146231</v>
      </c>
      <c r="H257" s="16">
        <f t="shared" si="226"/>
        <v>439.81022649098236</v>
      </c>
      <c r="I257" s="16">
        <f t="shared" si="227"/>
        <v>552.32634318693022</v>
      </c>
      <c r="J257" s="16">
        <f t="shared" si="229"/>
        <v>2232.0398755568945</v>
      </c>
      <c r="AM257">
        <v>35</v>
      </c>
      <c r="AN257">
        <f t="shared" ref="AN257:AU257" si="258">IF(AN256+AE132/B$74*B$68-AN256/B$74&lt;0,0,AN256+AE132/B$74*B$68-AN256/B$74)</f>
        <v>43.267919007886782</v>
      </c>
      <c r="AO257">
        <f t="shared" si="258"/>
        <v>97.706160610699882</v>
      </c>
      <c r="AP257">
        <f t="shared" si="258"/>
        <v>136.56658295170175</v>
      </c>
      <c r="AQ257">
        <f t="shared" si="258"/>
        <v>361.11079120091904</v>
      </c>
      <c r="AR257">
        <f t="shared" si="258"/>
        <v>824.24789999461734</v>
      </c>
      <c r="AS257">
        <f t="shared" si="258"/>
        <v>1372.7762773599102</v>
      </c>
      <c r="AT257">
        <f t="shared" si="258"/>
        <v>1038.1494808923314</v>
      </c>
      <c r="AU257">
        <f t="shared" si="258"/>
        <v>1434.9824943933579</v>
      </c>
    </row>
    <row r="258" spans="1:47" hidden="1" x14ac:dyDescent="0.4">
      <c r="A258" s="9">
        <v>30</v>
      </c>
      <c r="B258" s="16">
        <f t="shared" si="220"/>
        <v>24.482926371105442</v>
      </c>
      <c r="C258" s="16">
        <f t="shared" si="221"/>
        <v>55.286521540338796</v>
      </c>
      <c r="D258" s="16">
        <f t="shared" si="222"/>
        <v>77.275488903233878</v>
      </c>
      <c r="E258" s="16">
        <f t="shared" si="223"/>
        <v>204.33265836455428</v>
      </c>
      <c r="F258" s="16">
        <f t="shared" si="224"/>
        <v>466.3963765724007</v>
      </c>
      <c r="G258" s="16">
        <f t="shared" si="225"/>
        <v>741.40421637210443</v>
      </c>
      <c r="H258" s="16">
        <f t="shared" si="226"/>
        <v>556.63072275748561</v>
      </c>
      <c r="I258" s="16">
        <f t="shared" si="227"/>
        <v>699.10047337575179</v>
      </c>
      <c r="J258" s="16">
        <f t="shared" si="229"/>
        <v>2824.909384256975</v>
      </c>
      <c r="AM258">
        <v>36</v>
      </c>
      <c r="AN258">
        <f t="shared" ref="AN258:AU258" si="259">IF(AN257+AE133/B$74*B$68-AN257/B$74&lt;0,0,AN257+AE133/B$74*B$68-AN257/B$74)</f>
        <v>54.75858509213333</v>
      </c>
      <c r="AO258">
        <f t="shared" si="259"/>
        <v>123.65399659852891</v>
      </c>
      <c r="AP258">
        <f t="shared" si="259"/>
        <v>172.8345856416052</v>
      </c>
      <c r="AQ258">
        <f t="shared" si="259"/>
        <v>457.01102435868887</v>
      </c>
      <c r="AR258">
        <f t="shared" si="259"/>
        <v>1043.1435068703079</v>
      </c>
      <c r="AS258">
        <f t="shared" si="259"/>
        <v>1737.3442291588233</v>
      </c>
      <c r="AT258">
        <f t="shared" si="259"/>
        <v>1313.8515921462524</v>
      </c>
      <c r="AU258">
        <f t="shared" si="259"/>
        <v>1816.0795591607284</v>
      </c>
    </row>
    <row r="259" spans="1:47" hidden="1" x14ac:dyDescent="0.4">
      <c r="A259" s="9">
        <v>31</v>
      </c>
      <c r="B259" s="16">
        <f t="shared" si="220"/>
        <v>30.984953635193541</v>
      </c>
      <c r="C259" s="16">
        <f t="shared" si="221"/>
        <v>69.969180996282176</v>
      </c>
      <c r="D259" s="16">
        <f t="shared" si="222"/>
        <v>97.797845098674173</v>
      </c>
      <c r="E259" s="16">
        <f t="shared" si="223"/>
        <v>258.59808789253367</v>
      </c>
      <c r="F259" s="16">
        <f t="shared" si="224"/>
        <v>590.25910075739057</v>
      </c>
      <c r="G259" s="16">
        <f t="shared" si="225"/>
        <v>938.29083454396323</v>
      </c>
      <c r="H259" s="16">
        <f t="shared" si="226"/>
        <v>704.47109935084632</v>
      </c>
      <c r="I259" s="16">
        <f t="shared" si="227"/>
        <v>884.83972950810858</v>
      </c>
      <c r="J259" s="16">
        <f t="shared" si="229"/>
        <v>3575.2108317829925</v>
      </c>
      <c r="AM259">
        <v>37</v>
      </c>
      <c r="AN259">
        <f t="shared" ref="AN259:AU259" si="260">IF(AN258+AE134/B$74*B$68-AN258/B$74&lt;0,0,AN258+AE134/B$74*B$68-AN258/B$74)</f>
        <v>69.300827393987404</v>
      </c>
      <c r="AO259">
        <f t="shared" si="260"/>
        <v>156.49279944748673</v>
      </c>
      <c r="AP259">
        <f t="shared" si="260"/>
        <v>218.73428188671235</v>
      </c>
      <c r="AQ259">
        <f t="shared" si="260"/>
        <v>578.37948264994145</v>
      </c>
      <c r="AR259">
        <f t="shared" si="260"/>
        <v>1320.1712205519216</v>
      </c>
      <c r="AS259">
        <f t="shared" si="260"/>
        <v>2198.7305984342011</v>
      </c>
      <c r="AT259">
        <f t="shared" si="260"/>
        <v>1662.7717705369048</v>
      </c>
      <c r="AU259">
        <f t="shared" si="260"/>
        <v>2298.3831357092376</v>
      </c>
    </row>
    <row r="260" spans="1:47" hidden="1" x14ac:dyDescent="0.4">
      <c r="A260" s="9">
        <v>32</v>
      </c>
      <c r="B260" s="16">
        <f t="shared" ref="B260:B288" si="261">AW130+BF130+BO130+AN254</f>
        <v>39.213698285469512</v>
      </c>
      <c r="C260" s="16">
        <f t="shared" ref="C260:C288" si="262">AX130+BG130+BP130+AO254</f>
        <v>88.551055624404469</v>
      </c>
      <c r="D260" s="16">
        <f t="shared" ref="D260:D288" si="263">AY130+BH130+BQ130+AP254</f>
        <v>123.77024138298464</v>
      </c>
      <c r="E260" s="16">
        <f t="shared" ref="E260:E288" si="264">AZ130+BI130+BR130+AQ254</f>
        <v>327.27457059348922</v>
      </c>
      <c r="F260" s="16">
        <f t="shared" ref="F260:F288" si="265">BA130+BJ130+BS130+AR254</f>
        <v>747.01555341566632</v>
      </c>
      <c r="G260" s="16">
        <f t="shared" ref="G260:G288" si="266">BB130+BK130+BT130+AS254</f>
        <v>1187.4666345443193</v>
      </c>
      <c r="H260" s="16">
        <f t="shared" ref="H260:H288" si="267">BC130+BL130+BU130+AT254</f>
        <v>891.57012063385287</v>
      </c>
      <c r="I260" s="16">
        <f t="shared" ref="I260:I288" si="268">BD130+BM130+BV130+AU254</f>
        <v>1119.8938932363144</v>
      </c>
      <c r="J260" s="16">
        <f t="shared" si="229"/>
        <v>4524.7557677165005</v>
      </c>
      <c r="AM260">
        <v>38</v>
      </c>
      <c r="AN260">
        <f t="shared" ref="AN260:AU260" si="269">IF(AN259+AE135/B$74*B$68-AN259/B$74&lt;0,0,AN259+AE135/B$74*B$68-AN259/B$74)</f>
        <v>87.705053384575322</v>
      </c>
      <c r="AO260">
        <f t="shared" si="269"/>
        <v>198.05260407373251</v>
      </c>
      <c r="AP260">
        <f t="shared" si="269"/>
        <v>276.82356172814298</v>
      </c>
      <c r="AQ260">
        <f t="shared" si="269"/>
        <v>731.97976575323366</v>
      </c>
      <c r="AR260">
        <f t="shared" si="269"/>
        <v>1670.7691917879167</v>
      </c>
      <c r="AS260">
        <f t="shared" si="269"/>
        <v>2782.6474363669199</v>
      </c>
      <c r="AT260">
        <f t="shared" si="269"/>
        <v>2104.3545784455941</v>
      </c>
      <c r="AU260">
        <f t="shared" si="269"/>
        <v>2908.7708790104357</v>
      </c>
    </row>
    <row r="261" spans="1:47" hidden="1" x14ac:dyDescent="0.4">
      <c r="A261" s="9">
        <v>33</v>
      </c>
      <c r="B261" s="16">
        <f t="shared" si="261"/>
        <v>49.62773193467433</v>
      </c>
      <c r="C261" s="16">
        <f t="shared" si="262"/>
        <v>112.06767642950879</v>
      </c>
      <c r="D261" s="16">
        <f t="shared" si="263"/>
        <v>156.64006786936375</v>
      </c>
      <c r="E261" s="16">
        <f t="shared" si="264"/>
        <v>414.18931058761439</v>
      </c>
      <c r="F261" s="16">
        <f t="shared" si="265"/>
        <v>945.4014606340312</v>
      </c>
      <c r="G261" s="16">
        <f t="shared" si="266"/>
        <v>1502.8175837868455</v>
      </c>
      <c r="H261" s="16">
        <f t="shared" si="267"/>
        <v>1128.3543730449728</v>
      </c>
      <c r="I261" s="16">
        <f t="shared" si="268"/>
        <v>1417.3611468975027</v>
      </c>
      <c r="J261" s="16">
        <f t="shared" si="229"/>
        <v>5726.4593511845142</v>
      </c>
      <c r="AM261">
        <v>39</v>
      </c>
      <c r="AN261">
        <f t="shared" ref="AN261:AU261" si="270">IF(AN260+AE136/B$74*B$68-AN260/B$74&lt;0,0,AN260+AE136/B$74*B$68-AN260/B$74)</f>
        <v>110.9968904400167</v>
      </c>
      <c r="AO261">
        <f t="shared" si="270"/>
        <v>250.64944775004579</v>
      </c>
      <c r="AP261">
        <f t="shared" si="270"/>
        <v>350.33961404278398</v>
      </c>
      <c r="AQ261">
        <f t="shared" si="270"/>
        <v>926.37168245438556</v>
      </c>
      <c r="AR261">
        <f t="shared" si="270"/>
        <v>2114.4754808855032</v>
      </c>
      <c r="AS261">
        <f t="shared" si="270"/>
        <v>3521.6351505978851</v>
      </c>
      <c r="AT261">
        <f t="shared" si="270"/>
        <v>2663.2084639171658</v>
      </c>
      <c r="AU261">
        <f t="shared" si="270"/>
        <v>3681.2583085476199</v>
      </c>
    </row>
    <row r="262" spans="1:47" hidden="1" x14ac:dyDescent="0.4">
      <c r="A262" s="9">
        <v>34</v>
      </c>
      <c r="B262" s="16">
        <f t="shared" si="261"/>
        <v>62.807407186975539</v>
      </c>
      <c r="C262" s="16">
        <f t="shared" si="262"/>
        <v>141.82957615857788</v>
      </c>
      <c r="D262" s="16">
        <f t="shared" si="263"/>
        <v>198.23909215550515</v>
      </c>
      <c r="E262" s="16">
        <f t="shared" si="264"/>
        <v>524.18588697165876</v>
      </c>
      <c r="F262" s="16">
        <f t="shared" si="265"/>
        <v>1196.4724596192182</v>
      </c>
      <c r="G262" s="16">
        <f t="shared" si="266"/>
        <v>1901.9174555859863</v>
      </c>
      <c r="H262" s="16">
        <f t="shared" si="267"/>
        <v>1428.0193081738876</v>
      </c>
      <c r="I262" s="16">
        <f t="shared" si="268"/>
        <v>1793.8179747576962</v>
      </c>
      <c r="J262" s="16">
        <f t="shared" si="229"/>
        <v>7247.2891606095054</v>
      </c>
      <c r="AM262">
        <v>40</v>
      </c>
      <c r="AN262">
        <f t="shared" ref="AN262:AU262" si="271">IF(AN261+AE137/B$74*B$68-AN261/B$74&lt;0,0,AN261+AE137/B$74*B$68-AN261/B$74)</f>
        <v>140.47434182026467</v>
      </c>
      <c r="AO262">
        <f t="shared" si="271"/>
        <v>317.21443781641847</v>
      </c>
      <c r="AP262">
        <f t="shared" si="271"/>
        <v>443.37932802559891</v>
      </c>
      <c r="AQ262">
        <f t="shared" si="271"/>
        <v>1172.388270138385</v>
      </c>
      <c r="AR262">
        <f t="shared" si="271"/>
        <v>2676.0168712383429</v>
      </c>
      <c r="AS262">
        <f t="shared" si="271"/>
        <v>4456.8759108994582</v>
      </c>
      <c r="AT262">
        <f t="shared" si="271"/>
        <v>3370.4771357840259</v>
      </c>
      <c r="AU262">
        <f t="shared" si="271"/>
        <v>4658.8944164128661</v>
      </c>
    </row>
    <row r="263" spans="1:47" hidden="1" x14ac:dyDescent="0.4">
      <c r="A263" s="9">
        <v>35</v>
      </c>
      <c r="B263" s="16">
        <f t="shared" si="261"/>
        <v>79.487199508354252</v>
      </c>
      <c r="C263" s="16">
        <f t="shared" si="262"/>
        <v>179.49532262557773</v>
      </c>
      <c r="D263" s="16">
        <f t="shared" si="263"/>
        <v>250.88554000661429</v>
      </c>
      <c r="E263" s="16">
        <f t="shared" si="264"/>
        <v>663.3941766317688</v>
      </c>
      <c r="F263" s="16">
        <f t="shared" si="265"/>
        <v>1514.22020687595</v>
      </c>
      <c r="G263" s="16">
        <f t="shared" si="266"/>
        <v>2407.0071763093042</v>
      </c>
      <c r="H263" s="16">
        <f t="shared" si="267"/>
        <v>1807.2645909626397</v>
      </c>
      <c r="I263" s="16">
        <f t="shared" si="268"/>
        <v>2270.2429073872449</v>
      </c>
      <c r="J263" s="16">
        <f t="shared" si="229"/>
        <v>9171.9971203074547</v>
      </c>
      <c r="AM263">
        <v>41</v>
      </c>
      <c r="AN263">
        <f t="shared" ref="AN263:AU263" si="272">IF(AN262+AE138/B$74*B$68-AN262/B$74&lt;0,0,AN262+AE138/B$74*B$68-AN262/B$74)</f>
        <v>177.78012156023195</v>
      </c>
      <c r="AO263">
        <f t="shared" si="272"/>
        <v>401.45709590025729</v>
      </c>
      <c r="AP263">
        <f t="shared" si="272"/>
        <v>561.12760389039158</v>
      </c>
      <c r="AQ263">
        <f t="shared" si="272"/>
        <v>1483.7394963392856</v>
      </c>
      <c r="AR263">
        <f t="shared" si="272"/>
        <v>3386.6868390434706</v>
      </c>
      <c r="AS263">
        <f t="shared" si="272"/>
        <v>5640.488641429125</v>
      </c>
      <c r="AT263">
        <f t="shared" si="272"/>
        <v>4265.5751346140278</v>
      </c>
      <c r="AU263">
        <f t="shared" si="272"/>
        <v>5896.1606915812381</v>
      </c>
    </row>
    <row r="264" spans="1:47" hidden="1" x14ac:dyDescent="0.4">
      <c r="A264" s="9">
        <v>36</v>
      </c>
      <c r="B264" s="16">
        <f t="shared" si="261"/>
        <v>100.59663801160769</v>
      </c>
      <c r="C264" s="16">
        <f t="shared" si="262"/>
        <v>227.16394723460093</v>
      </c>
      <c r="D264" s="16">
        <f t="shared" si="263"/>
        <v>317.51328523958773</v>
      </c>
      <c r="E264" s="16">
        <f t="shared" si="264"/>
        <v>839.57195949041579</v>
      </c>
      <c r="F264" s="16">
        <f t="shared" si="265"/>
        <v>1916.3521040259068</v>
      </c>
      <c r="G264" s="16">
        <f t="shared" si="266"/>
        <v>3046.2342625649608</v>
      </c>
      <c r="H264" s="16">
        <f t="shared" si="267"/>
        <v>2287.2247317566839</v>
      </c>
      <c r="I264" s="16">
        <f t="shared" si="268"/>
        <v>2873.1855867715481</v>
      </c>
      <c r="J264" s="16">
        <f t="shared" si="229"/>
        <v>11607.842515095312</v>
      </c>
      <c r="AM264">
        <v>42</v>
      </c>
      <c r="AN264">
        <f t="shared" ref="AN264:AU264" si="273">IF(AN263+AE139/B$74*B$68-AN263/B$74&lt;0,0,AN263+AE139/B$74*B$68-AN263/B$74)</f>
        <v>224.99319933906338</v>
      </c>
      <c r="AO264">
        <f t="shared" si="273"/>
        <v>508.07208146365178</v>
      </c>
      <c r="AP264">
        <f t="shared" si="273"/>
        <v>710.14629604687491</v>
      </c>
      <c r="AQ264">
        <f t="shared" si="273"/>
        <v>1877.7762853199774</v>
      </c>
      <c r="AR264">
        <f t="shared" si="273"/>
        <v>4286.0894704570801</v>
      </c>
      <c r="AS264">
        <f t="shared" si="273"/>
        <v>7138.4334944654793</v>
      </c>
      <c r="AT264">
        <f t="shared" si="273"/>
        <v>5398.3843190566922</v>
      </c>
      <c r="AU264">
        <f t="shared" si="273"/>
        <v>7462.0072526640824</v>
      </c>
    </row>
    <row r="265" spans="1:47" hidden="1" x14ac:dyDescent="0.4">
      <c r="A265" s="9">
        <v>37</v>
      </c>
      <c r="B265" s="16">
        <f t="shared" si="261"/>
        <v>127.31210614097148</v>
      </c>
      <c r="C265" s="16">
        <f t="shared" si="262"/>
        <v>287.49191954502936</v>
      </c>
      <c r="D265" s="16">
        <f t="shared" si="263"/>
        <v>401.83534828397114</v>
      </c>
      <c r="E265" s="16">
        <f t="shared" si="264"/>
        <v>1062.5372431163516</v>
      </c>
      <c r="F265" s="16">
        <f t="shared" si="265"/>
        <v>2425.2780937178873</v>
      </c>
      <c r="G265" s="16">
        <f t="shared" si="266"/>
        <v>3855.221419731356</v>
      </c>
      <c r="H265" s="16">
        <f t="shared" si="267"/>
        <v>2894.6468638270089</v>
      </c>
      <c r="I265" s="16">
        <f t="shared" si="268"/>
        <v>3636.2463010008487</v>
      </c>
      <c r="J265" s="16">
        <f t="shared" si="229"/>
        <v>14690.569295363424</v>
      </c>
      <c r="AM265">
        <v>43</v>
      </c>
      <c r="AN265">
        <f t="shared" ref="AN265:AU265" si="274">IF(AN264+AE140/B$74*B$68-AN264/B$74&lt;0,0,AN264+AE140/B$74*B$68-AN264/B$74)</f>
        <v>284.74465692349025</v>
      </c>
      <c r="AO265">
        <f t="shared" si="274"/>
        <v>643.00081493020195</v>
      </c>
      <c r="AP265">
        <f t="shared" si="274"/>
        <v>898.73989092721388</v>
      </c>
      <c r="AQ265">
        <f t="shared" si="274"/>
        <v>2376.4574472170302</v>
      </c>
      <c r="AR265">
        <f t="shared" si="274"/>
        <v>5424.3465108893733</v>
      </c>
      <c r="AS265">
        <f t="shared" si="274"/>
        <v>9034.1876656002296</v>
      </c>
      <c r="AT265">
        <f t="shared" si="274"/>
        <v>6832.0336729735272</v>
      </c>
      <c r="AU265">
        <f t="shared" si="274"/>
        <v>9443.6952861222999</v>
      </c>
    </row>
    <row r="266" spans="1:47" hidden="1" x14ac:dyDescent="0.4">
      <c r="A266" s="9">
        <v>38</v>
      </c>
      <c r="B266" s="16">
        <f t="shared" si="261"/>
        <v>161.12239899756145</v>
      </c>
      <c r="C266" s="16">
        <f t="shared" si="262"/>
        <v>363.84118662068028</v>
      </c>
      <c r="D266" s="16">
        <f t="shared" si="263"/>
        <v>508.55081484429223</v>
      </c>
      <c r="E266" s="16">
        <f t="shared" si="264"/>
        <v>1344.7153992220917</v>
      </c>
      <c r="F266" s="16">
        <f t="shared" si="265"/>
        <v>3069.3595176515773</v>
      </c>
      <c r="G266" s="16">
        <f t="shared" si="266"/>
        <v>4879.0517165002848</v>
      </c>
      <c r="H266" s="16">
        <f t="shared" si="267"/>
        <v>3663.3813009826772</v>
      </c>
      <c r="I266" s="16">
        <f t="shared" si="268"/>
        <v>4601.9484392340901</v>
      </c>
      <c r="J266" s="16">
        <f t="shared" si="229"/>
        <v>18591.970774053254</v>
      </c>
      <c r="AM266">
        <v>44</v>
      </c>
      <c r="AN266">
        <f t="shared" ref="AN266:AU266" si="275">IF(AN265+AE141/B$74*B$68-AN265/B$74&lt;0,0,AN265+AE141/B$74*B$68-AN265/B$74)</f>
        <v>360.36431261209805</v>
      </c>
      <c r="AO266">
        <f t="shared" si="275"/>
        <v>813.76258007749675</v>
      </c>
      <c r="AP266">
        <f t="shared" si="275"/>
        <v>1137.4182978895403</v>
      </c>
      <c r="AQ266">
        <f t="shared" si="275"/>
        <v>3007.573394602362</v>
      </c>
      <c r="AR266">
        <f t="shared" si="275"/>
        <v>6864.8905404806683</v>
      </c>
      <c r="AS266">
        <f t="shared" si="275"/>
        <v>11433.397395536525</v>
      </c>
      <c r="AT266">
        <f t="shared" si="275"/>
        <v>8646.4173459336471</v>
      </c>
      <c r="AU266">
        <f t="shared" si="275"/>
        <v>11951.659920575548</v>
      </c>
    </row>
    <row r="267" spans="1:47" hidden="1" x14ac:dyDescent="0.4">
      <c r="A267" s="9">
        <v>39</v>
      </c>
      <c r="B267" s="16">
        <f t="shared" si="261"/>
        <v>203.91169067441911</v>
      </c>
      <c r="C267" s="16">
        <f t="shared" si="262"/>
        <v>460.46652707754561</v>
      </c>
      <c r="D267" s="16">
        <f t="shared" si="263"/>
        <v>643.60670579589976</v>
      </c>
      <c r="E267" s="16">
        <f t="shared" si="264"/>
        <v>1701.8316027894616</v>
      </c>
      <c r="F267" s="16">
        <f t="shared" si="265"/>
        <v>3884.4896328872642</v>
      </c>
      <c r="G267" s="16">
        <f t="shared" si="266"/>
        <v>6174.7809649266455</v>
      </c>
      <c r="H267" s="16">
        <f t="shared" si="267"/>
        <v>4636.2679405375266</v>
      </c>
      <c r="I267" s="16">
        <f t="shared" si="268"/>
        <v>5824.1082142827454</v>
      </c>
      <c r="J267" s="16">
        <f t="shared" si="229"/>
        <v>23529.463278971511</v>
      </c>
      <c r="AM267">
        <v>45</v>
      </c>
      <c r="AN267">
        <f t="shared" ref="AN267:AU267" si="276">IF(AN266+AE142/B$74*B$68-AN266/B$74&lt;0,0,AN266+AE142/B$74*B$68-AN266/B$74)</f>
        <v>456.06628474081987</v>
      </c>
      <c r="AO267">
        <f t="shared" si="276"/>
        <v>1029.8735573090385</v>
      </c>
      <c r="AP267">
        <f t="shared" si="276"/>
        <v>1439.4825435255789</v>
      </c>
      <c r="AQ267">
        <f t="shared" si="276"/>
        <v>3806.2948415152973</v>
      </c>
      <c r="AR267">
        <f t="shared" si="276"/>
        <v>8687.9999333327687</v>
      </c>
      <c r="AS267">
        <f t="shared" si="276"/>
        <v>14469.765404393445</v>
      </c>
      <c r="AT267">
        <f t="shared" si="276"/>
        <v>10942.646979790728</v>
      </c>
      <c r="AU267">
        <f t="shared" si="276"/>
        <v>15125.664534529393</v>
      </c>
    </row>
    <row r="268" spans="1:47" hidden="1" x14ac:dyDescent="0.4">
      <c r="A268" s="9">
        <v>40</v>
      </c>
      <c r="B268" s="16">
        <f t="shared" si="261"/>
        <v>258.0645351915939</v>
      </c>
      <c r="C268" s="16">
        <f t="shared" si="262"/>
        <v>582.7526606666579</v>
      </c>
      <c r="D268" s="16">
        <f t="shared" si="263"/>
        <v>814.52939175815573</v>
      </c>
      <c r="E268" s="16">
        <f t="shared" si="264"/>
        <v>2153.7871619605157</v>
      </c>
      <c r="F268" s="16">
        <f t="shared" si="265"/>
        <v>4916.0938652026734</v>
      </c>
      <c r="G268" s="16">
        <f t="shared" si="266"/>
        <v>7814.6173154587977</v>
      </c>
      <c r="H268" s="16">
        <f t="shared" si="267"/>
        <v>5867.5236365626351</v>
      </c>
      <c r="I268" s="16">
        <f t="shared" si="268"/>
        <v>7370.8337118599175</v>
      </c>
      <c r="J268" s="16">
        <f t="shared" si="229"/>
        <v>29778.202278660945</v>
      </c>
      <c r="AM268">
        <v>46</v>
      </c>
      <c r="AN268">
        <f t="shared" ref="AN268:AU268" si="277">IF(AN267+AE143/B$74*B$68-AN267/B$74&lt;0,0,AN267+AE143/B$74*B$68-AN267/B$74)</f>
        <v>577.18383529881294</v>
      </c>
      <c r="AO268">
        <f t="shared" si="277"/>
        <v>1303.3771396152915</v>
      </c>
      <c r="AP268">
        <f t="shared" si="277"/>
        <v>1821.7660088378379</v>
      </c>
      <c r="AQ268">
        <f t="shared" si="277"/>
        <v>4817.132790581948</v>
      </c>
      <c r="AR268">
        <f t="shared" si="277"/>
        <v>10995.272596058259</v>
      </c>
      <c r="AS268">
        <f t="shared" si="277"/>
        <v>18312.501852374015</v>
      </c>
      <c r="AT268">
        <f t="shared" si="277"/>
        <v>13848.686439781699</v>
      </c>
      <c r="AU268">
        <f t="shared" si="277"/>
        <v>19142.589463615968</v>
      </c>
    </row>
    <row r="269" spans="1:47" hidden="1" x14ac:dyDescent="0.4">
      <c r="A269" s="9">
        <v>41</v>
      </c>
      <c r="B269" s="16">
        <f t="shared" si="261"/>
        <v>326.59875250585912</v>
      </c>
      <c r="C269" s="16">
        <f t="shared" si="262"/>
        <v>737.51432699536758</v>
      </c>
      <c r="D269" s="16">
        <f t="shared" si="263"/>
        <v>1030.8440213610384</v>
      </c>
      <c r="E269" s="16">
        <f t="shared" si="264"/>
        <v>2725.7685746598172</v>
      </c>
      <c r="F269" s="16">
        <f t="shared" si="265"/>
        <v>6221.6612692823819</v>
      </c>
      <c r="G269" s="16">
        <f t="shared" si="266"/>
        <v>9889.945258839849</v>
      </c>
      <c r="H269" s="16">
        <f t="shared" si="267"/>
        <v>7425.7635863893083</v>
      </c>
      <c r="I269" s="16">
        <f t="shared" si="268"/>
        <v>9328.3203965980701</v>
      </c>
      <c r="J269" s="16">
        <f t="shared" si="229"/>
        <v>37686.416186631694</v>
      </c>
      <c r="AM269">
        <v>47</v>
      </c>
      <c r="AN269">
        <f t="shared" ref="AN269:AU269" si="278">IF(AN268+AE144/B$74*B$68-AN268/B$74&lt;0,0,AN268+AE144/B$74*B$68-AN268/B$74)</f>
        <v>730.46658097682462</v>
      </c>
      <c r="AO269">
        <f t="shared" si="278"/>
        <v>1649.515084574811</v>
      </c>
      <c r="AP269">
        <f t="shared" si="278"/>
        <v>2305.572516816304</v>
      </c>
      <c r="AQ269">
        <f t="shared" si="278"/>
        <v>6096.4190340258865</v>
      </c>
      <c r="AR269">
        <f t="shared" si="278"/>
        <v>13915.287797331994</v>
      </c>
      <c r="AS269">
        <f t="shared" si="278"/>
        <v>23175.754052565862</v>
      </c>
      <c r="AT269">
        <f t="shared" si="278"/>
        <v>17526.482961410642</v>
      </c>
      <c r="AU269">
        <f t="shared" si="278"/>
        <v>24226.289154967577</v>
      </c>
    </row>
    <row r="270" spans="1:47" hidden="1" x14ac:dyDescent="0.4">
      <c r="A270" s="9">
        <v>42</v>
      </c>
      <c r="B270" s="16">
        <f t="shared" si="261"/>
        <v>413.33360504370762</v>
      </c>
      <c r="C270" s="16">
        <f t="shared" si="262"/>
        <v>933.37605612229129</v>
      </c>
      <c r="D270" s="16">
        <f t="shared" si="263"/>
        <v>1304.605337031307</v>
      </c>
      <c r="E270" s="16">
        <f t="shared" si="264"/>
        <v>3449.6511172643827</v>
      </c>
      <c r="F270" s="16">
        <f t="shared" si="265"/>
        <v>7873.9482685169223</v>
      </c>
      <c r="G270" s="16">
        <f t="shared" si="266"/>
        <v>12516.418283711897</v>
      </c>
      <c r="H270" s="16">
        <f t="shared" si="267"/>
        <v>9397.8251055408291</v>
      </c>
      <c r="I270" s="16">
        <f t="shared" si="268"/>
        <v>11805.654589787728</v>
      </c>
      <c r="J270" s="16">
        <f t="shared" si="229"/>
        <v>47694.812363019068</v>
      </c>
      <c r="AM270">
        <v>48</v>
      </c>
      <c r="AN270">
        <f t="shared" ref="AN270:AU270" si="279">IF(AN269+AE145/B$74*B$68-AN269/B$74&lt;0,0,AN269+AE145/B$74*B$68-AN269/B$74)</f>
        <v>924.45663457099488</v>
      </c>
      <c r="AO270">
        <f t="shared" si="279"/>
        <v>2087.5769042314341</v>
      </c>
      <c r="AP270">
        <f t="shared" si="279"/>
        <v>2917.8635479875584</v>
      </c>
      <c r="AQ270">
        <f t="shared" si="279"/>
        <v>7715.4454014768053</v>
      </c>
      <c r="AR270">
        <f t="shared" si="279"/>
        <v>17610.771609846583</v>
      </c>
      <c r="AS270">
        <f t="shared" si="279"/>
        <v>29330.540433181024</v>
      </c>
      <c r="AT270">
        <f t="shared" si="279"/>
        <v>22180.992116366593</v>
      </c>
      <c r="AU270">
        <f t="shared" si="279"/>
        <v>30660.067086391744</v>
      </c>
    </row>
    <row r="271" spans="1:47" hidden="1" x14ac:dyDescent="0.4">
      <c r="A271" s="9">
        <v>43</v>
      </c>
      <c r="B271" s="16">
        <f t="shared" si="261"/>
        <v>523.10263686982444</v>
      </c>
      <c r="C271" s="16">
        <f t="shared" si="262"/>
        <v>1181.252794814731</v>
      </c>
      <c r="D271" s="16">
        <f t="shared" si="263"/>
        <v>1651.0694595068271</v>
      </c>
      <c r="E271" s="16">
        <f t="shared" si="264"/>
        <v>4365.775184263367</v>
      </c>
      <c r="F271" s="16">
        <f t="shared" si="265"/>
        <v>9965.0332118585975</v>
      </c>
      <c r="G271" s="16">
        <f t="shared" si="266"/>
        <v>15840.403992600033</v>
      </c>
      <c r="H271" s="16">
        <f t="shared" si="267"/>
        <v>11893.606881655332</v>
      </c>
      <c r="I271" s="16">
        <f t="shared" si="268"/>
        <v>14940.8926058996</v>
      </c>
      <c r="J271" s="16">
        <f t="shared" si="229"/>
        <v>60361.136767468313</v>
      </c>
      <c r="AM271">
        <v>49</v>
      </c>
      <c r="AN271">
        <f t="shared" ref="AN271:AU271" si="280">IF(AN270+AE146/B$74*B$68-AN270/B$74&lt;0,0,AN270+AE146/B$74*B$68-AN270/B$74)</f>
        <v>1169.9646382814353</v>
      </c>
      <c r="AO271">
        <f t="shared" si="280"/>
        <v>2641.9748274912099</v>
      </c>
      <c r="AP271">
        <f t="shared" si="280"/>
        <v>3692.7607448672406</v>
      </c>
      <c r="AQ271">
        <f t="shared" si="280"/>
        <v>9764.4366980047362</v>
      </c>
      <c r="AR271">
        <f t="shared" si="280"/>
        <v>22287.665279110308</v>
      </c>
      <c r="AS271">
        <f t="shared" si="280"/>
        <v>37119.853802896134</v>
      </c>
      <c r="AT271">
        <f t="shared" si="280"/>
        <v>28071.599539124436</v>
      </c>
      <c r="AU271">
        <f t="shared" si="280"/>
        <v>38802.463650338614</v>
      </c>
    </row>
    <row r="272" spans="1:47" hidden="1" x14ac:dyDescent="0.4">
      <c r="A272" s="9">
        <v>44</v>
      </c>
      <c r="B272" s="16">
        <f t="shared" si="261"/>
        <v>662.02303655417074</v>
      </c>
      <c r="C272" s="16">
        <f t="shared" si="262"/>
        <v>1494.9581727227196</v>
      </c>
      <c r="D272" s="16">
        <f t="shared" si="263"/>
        <v>2089.5440781663865</v>
      </c>
      <c r="E272" s="16">
        <f t="shared" si="264"/>
        <v>5525.1943704465102</v>
      </c>
      <c r="F272" s="16">
        <f t="shared" si="265"/>
        <v>12611.447699353681</v>
      </c>
      <c r="G272" s="16">
        <f t="shared" si="266"/>
        <v>20047.140848504481</v>
      </c>
      <c r="H272" s="16">
        <f t="shared" si="267"/>
        <v>15052.193388410258</v>
      </c>
      <c r="I272" s="16">
        <f t="shared" si="268"/>
        <v>18908.754324672776</v>
      </c>
      <c r="J272" s="16">
        <f t="shared" si="229"/>
        <v>76391.255918830982</v>
      </c>
      <c r="AM272">
        <v>50</v>
      </c>
      <c r="AN272">
        <f t="shared" ref="AN272:AU272" si="281">IF(AN271+AE147/B$74*B$68-AN271/B$74&lt;0,0,AN271+AE147/B$74*B$68-AN271/B$74)</f>
        <v>1480.6722172021384</v>
      </c>
      <c r="AO272">
        <f t="shared" si="281"/>
        <v>3343.604240346825</v>
      </c>
      <c r="AP272">
        <f t="shared" si="281"/>
        <v>4673.4474366090408</v>
      </c>
      <c r="AQ272">
        <f t="shared" si="281"/>
        <v>12357.578735543579</v>
      </c>
      <c r="AR272">
        <f t="shared" si="281"/>
        <v>28206.601879484366</v>
      </c>
      <c r="AS272">
        <f t="shared" si="281"/>
        <v>46977.775591297985</v>
      </c>
      <c r="AT272">
        <f t="shared" si="281"/>
        <v>35526.575922118827</v>
      </c>
      <c r="AU272">
        <f t="shared" si="281"/>
        <v>49107.236826951179</v>
      </c>
    </row>
    <row r="273" spans="1:47" hidden="1" x14ac:dyDescent="0.4">
      <c r="A273" s="9">
        <v>45</v>
      </c>
      <c r="B273" s="16">
        <f t="shared" si="261"/>
        <v>837.83653474294329</v>
      </c>
      <c r="C273" s="16">
        <f t="shared" si="262"/>
        <v>1891.9743058173112</v>
      </c>
      <c r="D273" s="16">
        <f t="shared" si="263"/>
        <v>2644.4644264283243</v>
      </c>
      <c r="E273" s="16">
        <f t="shared" si="264"/>
        <v>6992.5205763399917</v>
      </c>
      <c r="F273" s="16">
        <f t="shared" si="265"/>
        <v>15960.67063393458</v>
      </c>
      <c r="G273" s="16">
        <f t="shared" si="266"/>
        <v>25371.061109766903</v>
      </c>
      <c r="H273" s="16">
        <f t="shared" si="267"/>
        <v>19049.605759635095</v>
      </c>
      <c r="I273" s="16">
        <f t="shared" si="268"/>
        <v>23930.359944557087</v>
      </c>
      <c r="J273" s="16">
        <f t="shared" si="229"/>
        <v>96678.493291222243</v>
      </c>
      <c r="AM273">
        <v>51</v>
      </c>
      <c r="AN273">
        <f t="shared" ref="AN273:AU273" si="282">IF(AN272+AE148/B$74*B$68-AN272/B$74&lt;0,0,AN272+AE148/B$74*B$68-AN272/B$74)</f>
        <v>1873.8944264200475</v>
      </c>
      <c r="AO273">
        <f t="shared" si="282"/>
        <v>4231.5654182933795</v>
      </c>
      <c r="AP273">
        <f t="shared" si="282"/>
        <v>5914.5751516678702</v>
      </c>
      <c r="AQ273">
        <f t="shared" si="282"/>
        <v>15639.381658918974</v>
      </c>
      <c r="AR273">
        <f t="shared" si="282"/>
        <v>35697.430826446842</v>
      </c>
      <c r="AS273">
        <f t="shared" si="282"/>
        <v>59453.666259326099</v>
      </c>
      <c r="AT273">
        <f t="shared" si="282"/>
        <v>44961.370824816753</v>
      </c>
      <c r="AU273">
        <f t="shared" si="282"/>
        <v>62148.649125474571</v>
      </c>
    </row>
    <row r="274" spans="1:47" hidden="1" x14ac:dyDescent="0.4">
      <c r="A274" s="9">
        <v>46</v>
      </c>
      <c r="B274" s="16">
        <f t="shared" si="261"/>
        <v>1060.3408339113907</v>
      </c>
      <c r="C274" s="16">
        <f t="shared" si="262"/>
        <v>2394.4260365594537</v>
      </c>
      <c r="D274" s="16">
        <f t="shared" si="263"/>
        <v>3346.7550039797716</v>
      </c>
      <c r="E274" s="16">
        <f t="shared" si="264"/>
        <v>8849.5246884092212</v>
      </c>
      <c r="F274" s="16">
        <f t="shared" si="265"/>
        <v>20199.346898811971</v>
      </c>
      <c r="G274" s="16">
        <f t="shared" si="266"/>
        <v>32108.855227821794</v>
      </c>
      <c r="H274" s="16">
        <f t="shared" si="267"/>
        <v>24108.611062885277</v>
      </c>
      <c r="I274" s="16">
        <f t="shared" si="268"/>
        <v>30285.552525365081</v>
      </c>
      <c r="J274" s="16">
        <f t="shared" si="229"/>
        <v>122353.41227774396</v>
      </c>
      <c r="AM274">
        <v>52</v>
      </c>
      <c r="AN274">
        <f t="shared" ref="AN274:AU274" si="283">IF(AN273+AE149/B$74*B$68-AN273/B$74&lt;0,0,AN273+AE149/B$74*B$68-AN273/B$74)</f>
        <v>2371.5446812356804</v>
      </c>
      <c r="AO274">
        <f t="shared" si="283"/>
        <v>5355.3424993244553</v>
      </c>
      <c r="AP274">
        <f t="shared" si="283"/>
        <v>7485.309228174453</v>
      </c>
      <c r="AQ274">
        <f t="shared" si="283"/>
        <v>19792.73318074871</v>
      </c>
      <c r="AR274">
        <f t="shared" si="283"/>
        <v>45177.599664444431</v>
      </c>
      <c r="AS274">
        <f t="shared" si="283"/>
        <v>75242.779958476734</v>
      </c>
      <c r="AT274">
        <f t="shared" si="283"/>
        <v>56901.764770732771</v>
      </c>
      <c r="AU274">
        <f t="shared" si="283"/>
        <v>78653.469980055146</v>
      </c>
    </row>
    <row r="275" spans="1:47" hidden="1" x14ac:dyDescent="0.4">
      <c r="A275" s="9">
        <v>47</v>
      </c>
      <c r="B275" s="16">
        <f t="shared" si="261"/>
        <v>1341.9356129372034</v>
      </c>
      <c r="C275" s="16">
        <f t="shared" si="262"/>
        <v>3030.3139030781895</v>
      </c>
      <c r="D275" s="16">
        <f t="shared" si="263"/>
        <v>4235.5529316449556</v>
      </c>
      <c r="E275" s="16">
        <f t="shared" si="264"/>
        <v>11199.693492079303</v>
      </c>
      <c r="F275" s="16">
        <f t="shared" si="265"/>
        <v>25563.688669424213</v>
      </c>
      <c r="G275" s="16">
        <f t="shared" si="266"/>
        <v>40636.005758187552</v>
      </c>
      <c r="H275" s="16">
        <f t="shared" si="267"/>
        <v>30511.13662186588</v>
      </c>
      <c r="I275" s="16">
        <f t="shared" si="268"/>
        <v>38328.49302840302</v>
      </c>
      <c r="J275" s="16">
        <f t="shared" si="229"/>
        <v>154846.82001762031</v>
      </c>
      <c r="AM275">
        <v>53</v>
      </c>
      <c r="AN275">
        <f t="shared" ref="AN275:AU275" si="284">IF(AN274+AE150/B$74*B$68-AN274/B$74&lt;0,0,AN274+AE150/B$74*B$68-AN274/B$74)</f>
        <v>3001.3559439600303</v>
      </c>
      <c r="AO275">
        <f t="shared" si="284"/>
        <v>6777.5611269167921</v>
      </c>
      <c r="AP275">
        <f t="shared" si="284"/>
        <v>9473.1832472388578</v>
      </c>
      <c r="AQ275">
        <f t="shared" si="284"/>
        <v>25049.090514416283</v>
      </c>
      <c r="AR275">
        <f t="shared" si="284"/>
        <v>57175.417507241073</v>
      </c>
      <c r="AS275">
        <f t="shared" si="284"/>
        <v>95225.009526892041</v>
      </c>
      <c r="AT275">
        <f t="shared" si="284"/>
        <v>72013.169848211895</v>
      </c>
      <c r="AU275">
        <f t="shared" si="284"/>
        <v>99541.477023575295</v>
      </c>
    </row>
    <row r="276" spans="1:47" hidden="1" x14ac:dyDescent="0.4">
      <c r="A276" s="9">
        <v>48</v>
      </c>
      <c r="B276" s="16">
        <f t="shared" si="261"/>
        <v>1698.3135341377119</v>
      </c>
      <c r="C276" s="16">
        <f t="shared" si="262"/>
        <v>3835.0745480395817</v>
      </c>
      <c r="D276" s="16">
        <f t="shared" si="263"/>
        <v>5360.3889776982214</v>
      </c>
      <c r="E276" s="16">
        <f t="shared" si="264"/>
        <v>14173.99676439052</v>
      </c>
      <c r="F276" s="16">
        <f t="shared" si="265"/>
        <v>32352.63900235849</v>
      </c>
      <c r="G276" s="16">
        <f t="shared" si="266"/>
        <v>51427.712183452386</v>
      </c>
      <c r="H276" s="16">
        <f t="shared" si="267"/>
        <v>38613.981210784346</v>
      </c>
      <c r="I276" s="16">
        <f t="shared" si="268"/>
        <v>48507.39693151338</v>
      </c>
      <c r="J276" s="16">
        <f t="shared" si="229"/>
        <v>195969.50315237464</v>
      </c>
      <c r="AM276">
        <v>54</v>
      </c>
      <c r="AN276">
        <f t="shared" ref="AN276:AU276" si="285">IF(AN275+AE151/B$74*B$68-AN275/B$74&lt;0,0,AN275+AE151/B$74*B$68-AN275/B$74)</f>
        <v>3798.4262213620455</v>
      </c>
      <c r="AO276">
        <f t="shared" si="285"/>
        <v>8577.4784404270813</v>
      </c>
      <c r="AP276">
        <f t="shared" si="285"/>
        <v>11988.977088336616</v>
      </c>
      <c r="AQ276">
        <f t="shared" si="285"/>
        <v>31701.378979292822</v>
      </c>
      <c r="AR276">
        <f t="shared" si="285"/>
        <v>72359.496551509059</v>
      </c>
      <c r="AS276">
        <f t="shared" si="285"/>
        <v>120513.92099638416</v>
      </c>
      <c r="AT276">
        <f t="shared" si="285"/>
        <v>91137.711673497935</v>
      </c>
      <c r="AU276">
        <f t="shared" si="285"/>
        <v>125976.71328709142</v>
      </c>
    </row>
    <row r="277" spans="1:47" hidden="1" x14ac:dyDescent="0.4">
      <c r="A277" s="9">
        <v>49</v>
      </c>
      <c r="B277" s="16">
        <f t="shared" si="261"/>
        <v>2149.3347610848182</v>
      </c>
      <c r="C277" s="16">
        <f t="shared" si="262"/>
        <v>4853.5555253867096</v>
      </c>
      <c r="D277" s="16">
        <f t="shared" si="263"/>
        <v>6783.9477994576646</v>
      </c>
      <c r="E277" s="16">
        <f t="shared" si="264"/>
        <v>17938.18593377469</v>
      </c>
      <c r="F277" s="16">
        <f t="shared" si="265"/>
        <v>40944.531279322066</v>
      </c>
      <c r="G277" s="16">
        <f t="shared" si="266"/>
        <v>65085.372742951789</v>
      </c>
      <c r="H277" s="16">
        <f t="shared" si="267"/>
        <v>48868.698671190323</v>
      </c>
      <c r="I277" s="16">
        <f t="shared" si="268"/>
        <v>61389.512297408539</v>
      </c>
      <c r="J277" s="16">
        <f t="shared" si="229"/>
        <v>248013.13901057662</v>
      </c>
      <c r="AM277">
        <v>55</v>
      </c>
      <c r="AN277">
        <f t="shared" ref="AN277:AU277" si="286">IF(AN276+AE152/B$74*B$68-AN276/B$74&lt;0,0,AN276+AE152/B$74*B$68-AN276/B$74)</f>
        <v>4807.1744999655475</v>
      </c>
      <c r="AO277">
        <f t="shared" si="286"/>
        <v>10855.399902446909</v>
      </c>
      <c r="AP277">
        <f t="shared" si="286"/>
        <v>15172.890450155119</v>
      </c>
      <c r="AQ277">
        <f t="shared" si="286"/>
        <v>40120.31608931833</v>
      </c>
      <c r="AR277">
        <f t="shared" si="286"/>
        <v>91576.01237494318</v>
      </c>
      <c r="AS277">
        <f t="shared" si="286"/>
        <v>152518.81019642588</v>
      </c>
      <c r="AT277">
        <f t="shared" si="286"/>
        <v>115341.15921293761</v>
      </c>
      <c r="AU277">
        <f t="shared" si="286"/>
        <v>159432.35677669686</v>
      </c>
    </row>
    <row r="278" spans="1:47" hidden="1" x14ac:dyDescent="0.4">
      <c r="A278" s="9">
        <v>50</v>
      </c>
      <c r="B278" s="16">
        <f t="shared" si="261"/>
        <v>2720.1337221665535</v>
      </c>
      <c r="C278" s="16">
        <f t="shared" si="262"/>
        <v>6142.5145566196861</v>
      </c>
      <c r="D278" s="16">
        <f t="shared" si="263"/>
        <v>8585.5612223982298</v>
      </c>
      <c r="E278" s="16">
        <f t="shared" si="264"/>
        <v>22702.031045329903</v>
      </c>
      <c r="F278" s="16">
        <f t="shared" si="265"/>
        <v>51818.172900611309</v>
      </c>
      <c r="G278" s="16">
        <f t="shared" si="266"/>
        <v>82370.099043687806</v>
      </c>
      <c r="H278" s="16">
        <f t="shared" si="267"/>
        <v>61846.762021859555</v>
      </c>
      <c r="I278" s="16">
        <f t="shared" si="268"/>
        <v>77692.731268440984</v>
      </c>
      <c r="J278" s="16">
        <f t="shared" si="229"/>
        <v>313878.00578111404</v>
      </c>
      <c r="AM278">
        <v>56</v>
      </c>
      <c r="AN278">
        <f t="shared" ref="AN278:AU278" si="287">IF(AN277+AE153/B$74*B$68-AN277/B$74&lt;0,0,AN277+AE153/B$74*B$68-AN277/B$74)</f>
        <v>6083.816119199827</v>
      </c>
      <c r="AO278">
        <f t="shared" si="287"/>
        <v>13738.269103262226</v>
      </c>
      <c r="AP278">
        <f t="shared" si="287"/>
        <v>19202.355873740053</v>
      </c>
      <c r="AQ278">
        <f t="shared" si="287"/>
        <v>50775.070830762699</v>
      </c>
      <c r="AR278">
        <f t="shared" si="287"/>
        <v>115895.85945397137</v>
      </c>
      <c r="AS278">
        <f t="shared" si="287"/>
        <v>193023.23973417585</v>
      </c>
      <c r="AT278">
        <f t="shared" si="287"/>
        <v>145972.31776086293</v>
      </c>
      <c r="AU278">
        <f t="shared" si="287"/>
        <v>201772.81746771064</v>
      </c>
    </row>
    <row r="279" spans="1:47" hidden="1" x14ac:dyDescent="0.4">
      <c r="A279" s="9">
        <v>51</v>
      </c>
      <c r="B279" s="16">
        <f t="shared" si="261"/>
        <v>3442.5197974125686</v>
      </c>
      <c r="C279" s="16">
        <f t="shared" si="262"/>
        <v>7773.7825147124904</v>
      </c>
      <c r="D279" s="16">
        <f t="shared" si="263"/>
        <v>10865.629229603677</v>
      </c>
      <c r="E279" s="16">
        <f t="shared" si="264"/>
        <v>28731.010787504842</v>
      </c>
      <c r="F279" s="16">
        <f t="shared" si="265"/>
        <v>65579.528176291409</v>
      </c>
      <c r="G279" s="16">
        <f t="shared" si="266"/>
        <v>104245.13114858739</v>
      </c>
      <c r="H279" s="16">
        <f t="shared" si="267"/>
        <v>78271.410402630179</v>
      </c>
      <c r="I279" s="16">
        <f t="shared" si="268"/>
        <v>98325.596627342704</v>
      </c>
      <c r="J279" s="16">
        <f t="shared" si="229"/>
        <v>397234.60868408525</v>
      </c>
      <c r="AM279">
        <v>57</v>
      </c>
      <c r="AN279">
        <f t="shared" ref="AN279:AU279" si="288">IF(AN278+AE154/B$74*B$68-AN278/B$74&lt;0,0,AN278+AE154/B$74*B$68-AN278/B$74)</f>
        <v>7699.4955295457348</v>
      </c>
      <c r="AO279">
        <f t="shared" si="288"/>
        <v>17386.74205001715</v>
      </c>
      <c r="AP279">
        <f t="shared" si="288"/>
        <v>24301.926670665638</v>
      </c>
      <c r="AQ279">
        <f t="shared" si="288"/>
        <v>64259.409425616243</v>
      </c>
      <c r="AR279">
        <f t="shared" si="288"/>
        <v>146674.32977512118</v>
      </c>
      <c r="AS279">
        <f t="shared" si="288"/>
        <v>244284.43304498607</v>
      </c>
      <c r="AT279">
        <f t="shared" si="288"/>
        <v>184738.19491415171</v>
      </c>
      <c r="AU279">
        <f t="shared" si="288"/>
        <v>255357.63680245305</v>
      </c>
    </row>
    <row r="280" spans="1:47" hidden="1" x14ac:dyDescent="0.4">
      <c r="A280" s="9">
        <v>52</v>
      </c>
      <c r="B280" s="16">
        <f t="shared" si="261"/>
        <v>4356.7499858026767</v>
      </c>
      <c r="C280" s="16">
        <f t="shared" si="262"/>
        <v>9838.266401855577</v>
      </c>
      <c r="D280" s="16">
        <f t="shared" si="263"/>
        <v>13751.215033648696</v>
      </c>
      <c r="E280" s="16">
        <f t="shared" si="264"/>
        <v>36361.107039860784</v>
      </c>
      <c r="F280" s="16">
        <f t="shared" si="265"/>
        <v>82995.487394364143</v>
      </c>
      <c r="G280" s="16">
        <f t="shared" si="266"/>
        <v>131929.51684236995</v>
      </c>
      <c r="H280" s="16">
        <f t="shared" si="267"/>
        <v>99057.953612847894</v>
      </c>
      <c r="I280" s="16">
        <f t="shared" si="268"/>
        <v>124437.93290217737</v>
      </c>
      <c r="J280" s="16">
        <f t="shared" si="229"/>
        <v>502728.22921292711</v>
      </c>
      <c r="AM280">
        <v>58</v>
      </c>
      <c r="AN280">
        <f t="shared" ref="AN280:AU280" si="289">IF(AN279+AE155/B$74*B$68-AN279/B$74&lt;0,0,AN279+AE155/B$74*B$68-AN279/B$74)</f>
        <v>9744.2510174498439</v>
      </c>
      <c r="AO280">
        <f t="shared" si="289"/>
        <v>22004.140175273707</v>
      </c>
      <c r="AP280">
        <f t="shared" si="289"/>
        <v>30755.790788879956</v>
      </c>
      <c r="AQ280">
        <f t="shared" si="289"/>
        <v>81324.784626926092</v>
      </c>
      <c r="AR280">
        <f t="shared" si="289"/>
        <v>185626.64029877316</v>
      </c>
      <c r="AS280">
        <f t="shared" si="289"/>
        <v>309159.06452684442</v>
      </c>
      <c r="AT280">
        <f t="shared" si="289"/>
        <v>233799.12837913868</v>
      </c>
      <c r="AU280">
        <f t="shared" si="289"/>
        <v>323172.97978379898</v>
      </c>
    </row>
    <row r="281" spans="1:47" hidden="1" x14ac:dyDescent="0.4">
      <c r="A281" s="9">
        <v>53</v>
      </c>
      <c r="B281" s="16">
        <f t="shared" si="261"/>
        <v>5513.7723399378283</v>
      </c>
      <c r="C281" s="16">
        <f t="shared" si="262"/>
        <v>12451.015398235391</v>
      </c>
      <c r="D281" s="16">
        <f t="shared" si="263"/>
        <v>17403.126032053075</v>
      </c>
      <c r="E281" s="16">
        <f t="shared" si="264"/>
        <v>46017.528409761595</v>
      </c>
      <c r="F281" s="16">
        <f t="shared" si="265"/>
        <v>105036.60394237502</v>
      </c>
      <c r="G281" s="16">
        <f t="shared" si="266"/>
        <v>166966.04650332389</v>
      </c>
      <c r="H281" s="16">
        <f t="shared" si="267"/>
        <v>125364.7803283614</v>
      </c>
      <c r="I281" s="16">
        <f t="shared" si="268"/>
        <v>157484.92357641284</v>
      </c>
      <c r="J281" s="16">
        <f t="shared" si="229"/>
        <v>636237.79653046106</v>
      </c>
      <c r="AM281">
        <v>59</v>
      </c>
      <c r="AN281">
        <f t="shared" ref="AN281:AU281" si="290">IF(AN280+AE156/B$74*B$68-AN280/B$74&lt;0,0,AN280+AE156/B$74*B$68-AN280/B$74)</f>
        <v>12332.032342470982</v>
      </c>
      <c r="AO281">
        <f t="shared" si="290"/>
        <v>27847.780996589787</v>
      </c>
      <c r="AP281">
        <f t="shared" si="290"/>
        <v>38923.607986650582</v>
      </c>
      <c r="AQ281">
        <f t="shared" si="290"/>
        <v>102922.21254027252</v>
      </c>
      <c r="AR281">
        <f t="shared" si="290"/>
        <v>234923.51825597667</v>
      </c>
      <c r="AS281">
        <f t="shared" si="290"/>
        <v>391262.45576834027</v>
      </c>
      <c r="AT281">
        <f t="shared" si="290"/>
        <v>295889.17687588872</v>
      </c>
      <c r="AU281">
        <f t="shared" si="290"/>
        <v>408998.04743182822</v>
      </c>
    </row>
    <row r="282" spans="1:47" hidden="1" x14ac:dyDescent="0.4">
      <c r="A282" s="9">
        <v>54</v>
      </c>
      <c r="B282" s="16">
        <f t="shared" si="261"/>
        <v>6978.065189790269</v>
      </c>
      <c r="C282" s="16">
        <f t="shared" si="262"/>
        <v>15757.632301689968</v>
      </c>
      <c r="D282" s="16">
        <f t="shared" si="263"/>
        <v>22024.875252497586</v>
      </c>
      <c r="E282" s="16">
        <f t="shared" si="264"/>
        <v>58238.40617981751</v>
      </c>
      <c r="F282" s="16">
        <f t="shared" si="265"/>
        <v>132931.18112895082</v>
      </c>
      <c r="G282" s="16">
        <f t="shared" si="266"/>
        <v>211307.22944308881</v>
      </c>
      <c r="H282" s="16">
        <f t="shared" si="267"/>
        <v>158657.91257364885</v>
      </c>
      <c r="I282" s="16">
        <f t="shared" si="268"/>
        <v>199308.20528711448</v>
      </c>
      <c r="J282" s="16">
        <f t="shared" si="229"/>
        <v>805203.50735659827</v>
      </c>
      <c r="AM282">
        <v>60</v>
      </c>
      <c r="AN282">
        <f t="shared" ref="AN282:AU282" si="291">IF(AN281+AE157/B$74*B$68-AN281/B$74&lt;0,0,AN281+AE157/B$74*B$68-AN281/B$74)</f>
        <v>15607.050908623616</v>
      </c>
      <c r="AO282">
        <f t="shared" si="291"/>
        <v>35243.317860038354</v>
      </c>
      <c r="AP282">
        <f t="shared" si="291"/>
        <v>49260.552885741352</v>
      </c>
      <c r="AQ282">
        <f t="shared" si="291"/>
        <v>130255.27067522719</v>
      </c>
      <c r="AR282">
        <f t="shared" si="291"/>
        <v>297312.17103825283</v>
      </c>
      <c r="AS282">
        <f t="shared" si="291"/>
        <v>495170.04952840589</v>
      </c>
      <c r="AT282">
        <f t="shared" si="291"/>
        <v>374468.48326210876</v>
      </c>
      <c r="AU282">
        <f t="shared" si="291"/>
        <v>517615.68340649368</v>
      </c>
    </row>
    <row r="283" spans="1:47" hidden="1" x14ac:dyDescent="0.4">
      <c r="A283" s="9">
        <v>55</v>
      </c>
      <c r="B283" s="16">
        <f t="shared" si="261"/>
        <v>8831.2303792743696</v>
      </c>
      <c r="C283" s="16">
        <f t="shared" si="262"/>
        <v>19942.387653776292</v>
      </c>
      <c r="D283" s="16">
        <f t="shared" si="263"/>
        <v>27874.022689580375</v>
      </c>
      <c r="E283" s="16">
        <f t="shared" si="264"/>
        <v>73704.78318950512</v>
      </c>
      <c r="F283" s="16">
        <f t="shared" si="265"/>
        <v>168233.72284575895</v>
      </c>
      <c r="G283" s="16">
        <f t="shared" si="266"/>
        <v>267424.10298816708</v>
      </c>
      <c r="H283" s="16">
        <f t="shared" si="267"/>
        <v>200792.70392888214</v>
      </c>
      <c r="I283" s="16">
        <f t="shared" si="268"/>
        <v>252238.49821386521</v>
      </c>
      <c r="J283" s="16">
        <f t="shared" si="229"/>
        <v>1019041.4518888096</v>
      </c>
    </row>
    <row r="284" spans="1:47" hidden="1" x14ac:dyDescent="0.4">
      <c r="A284" s="9">
        <v>56</v>
      </c>
      <c r="B284" s="16">
        <f t="shared" si="261"/>
        <v>11176.540758868094</v>
      </c>
      <c r="C284" s="16">
        <f t="shared" si="262"/>
        <v>25238.488734781757</v>
      </c>
      <c r="D284" s="16">
        <f t="shared" si="263"/>
        <v>35276.528561052764</v>
      </c>
      <c r="E284" s="16">
        <f t="shared" si="264"/>
        <v>93278.566865869201</v>
      </c>
      <c r="F284" s="16">
        <f t="shared" si="265"/>
        <v>212911.56267584977</v>
      </c>
      <c r="G284" s="16">
        <f t="shared" si="266"/>
        <v>338443.93799574231</v>
      </c>
      <c r="H284" s="16">
        <f t="shared" si="267"/>
        <v>254117.23433466026</v>
      </c>
      <c r="I284" s="16">
        <f t="shared" si="268"/>
        <v>319225.49202591734</v>
      </c>
      <c r="J284" s="16">
        <f t="shared" si="229"/>
        <v>1289668.3519527414</v>
      </c>
    </row>
    <row r="285" spans="1:47" hidden="1" x14ac:dyDescent="0.4">
      <c r="A285" s="9">
        <v>57</v>
      </c>
      <c r="B285" s="16">
        <f t="shared" si="261"/>
        <v>14144.695356121523</v>
      </c>
      <c r="C285" s="16">
        <f t="shared" si="262"/>
        <v>31941.075696354117</v>
      </c>
      <c r="D285" s="16">
        <f t="shared" si="263"/>
        <v>44644.918359170828</v>
      </c>
      <c r="E285" s="16">
        <f t="shared" si="264"/>
        <v>118050.56144285499</v>
      </c>
      <c r="F285" s="16">
        <f t="shared" si="265"/>
        <v>269454.4990994751</v>
      </c>
      <c r="G285" s="16">
        <f t="shared" si="266"/>
        <v>428324.51483158267</v>
      </c>
      <c r="H285" s="16">
        <f t="shared" si="267"/>
        <v>321603.16346116323</v>
      </c>
      <c r="I285" s="16">
        <f t="shared" si="268"/>
        <v>404002.22564784728</v>
      </c>
      <c r="J285" s="16">
        <f t="shared" si="229"/>
        <v>1632165.6538945697</v>
      </c>
    </row>
    <row r="286" spans="1:47" hidden="1" x14ac:dyDescent="0.4">
      <c r="A286" s="9">
        <v>58</v>
      </c>
      <c r="B286" s="16">
        <f t="shared" si="261"/>
        <v>17901.10294714116</v>
      </c>
      <c r="C286" s="16">
        <f t="shared" si="262"/>
        <v>40423.669077850383</v>
      </c>
      <c r="D286" s="16">
        <f t="shared" si="263"/>
        <v>56501.271995819654</v>
      </c>
      <c r="E286" s="16">
        <f t="shared" si="264"/>
        <v>149401.2560999977</v>
      </c>
      <c r="F286" s="16">
        <f t="shared" si="265"/>
        <v>341013.5465280654</v>
      </c>
      <c r="G286" s="16">
        <f t="shared" si="266"/>
        <v>542074.68182982493</v>
      </c>
      <c r="H286" s="16">
        <f t="shared" si="267"/>
        <v>407011.33481433417</v>
      </c>
      <c r="I286" s="16">
        <f t="shared" si="268"/>
        <v>511293.12136918952</v>
      </c>
      <c r="J286" s="16">
        <f t="shared" si="229"/>
        <v>2065619.9846622231</v>
      </c>
    </row>
    <row r="287" spans="1:47" hidden="1" x14ac:dyDescent="0.4">
      <c r="A287" s="9">
        <v>59</v>
      </c>
      <c r="B287" s="16">
        <f t="shared" si="261"/>
        <v>22655.099926588504</v>
      </c>
      <c r="C287" s="16">
        <f t="shared" si="262"/>
        <v>51158.985290585202</v>
      </c>
      <c r="D287" s="16">
        <f t="shared" si="263"/>
        <v>71506.318176281755</v>
      </c>
      <c r="E287" s="16">
        <f t="shared" si="264"/>
        <v>189077.75661073613</v>
      </c>
      <c r="F287" s="16">
        <f t="shared" si="265"/>
        <v>431576.53445859137</v>
      </c>
      <c r="G287" s="16">
        <f t="shared" si="266"/>
        <v>686033.4874761157</v>
      </c>
      <c r="H287" s="16">
        <f t="shared" si="267"/>
        <v>515101.35933440569</v>
      </c>
      <c r="I287" s="16">
        <f t="shared" si="268"/>
        <v>647077.26658482291</v>
      </c>
      <c r="J287" s="16">
        <f t="shared" si="229"/>
        <v>2614186.8078581272</v>
      </c>
    </row>
    <row r="288" spans="1:47" hidden="1" x14ac:dyDescent="0.4">
      <c r="A288" s="9">
        <v>60</v>
      </c>
      <c r="B288" s="16">
        <f t="shared" si="261"/>
        <v>28671.616167964934</v>
      </c>
      <c r="C288" s="16">
        <f t="shared" si="262"/>
        <v>64745.280071474903</v>
      </c>
      <c r="D288" s="16">
        <f t="shared" si="263"/>
        <v>90496.255367585691</v>
      </c>
      <c r="E288" s="16">
        <f t="shared" si="264"/>
        <v>239291.14773316571</v>
      </c>
      <c r="F288" s="16">
        <f t="shared" si="265"/>
        <v>546190.34050584072</v>
      </c>
      <c r="G288" s="16">
        <f t="shared" si="266"/>
        <v>868223.44174131809</v>
      </c>
      <c r="H288" s="16">
        <f t="shared" si="267"/>
        <v>651896.85812318884</v>
      </c>
      <c r="I288" s="16">
        <f t="shared" si="268"/>
        <v>818921.61528273311</v>
      </c>
      <c r="J288" s="16">
        <f t="shared" si="229"/>
        <v>3308436.5549932718</v>
      </c>
    </row>
    <row r="289" spans="1:65" hidden="1" x14ac:dyDescent="0.4"/>
    <row r="290" spans="1:65" hidden="1" x14ac:dyDescent="0.4"/>
    <row r="291" spans="1:65" hidden="1" x14ac:dyDescent="0.4">
      <c r="A291" s="9" t="s">
        <v>71</v>
      </c>
      <c r="B291" s="9"/>
      <c r="C291" s="9"/>
      <c r="D291" s="9"/>
      <c r="E291" s="9"/>
      <c r="F291" s="9"/>
      <c r="G291" s="9"/>
      <c r="H291" s="9"/>
      <c r="I291" s="9"/>
      <c r="J291" s="9"/>
      <c r="L291" s="9"/>
      <c r="M291" s="9" t="s">
        <v>72</v>
      </c>
      <c r="N291" s="9"/>
      <c r="O291" s="9"/>
      <c r="P291" s="9"/>
      <c r="Q291" s="9"/>
      <c r="R291" s="9"/>
      <c r="S291" s="9"/>
      <c r="T291" s="9"/>
      <c r="V291" t="s">
        <v>73</v>
      </c>
      <c r="AE291" t="s">
        <v>74</v>
      </c>
      <c r="AN291" t="s">
        <v>75</v>
      </c>
      <c r="AW291" t="s">
        <v>76</v>
      </c>
      <c r="BF291" t="s">
        <v>77</v>
      </c>
    </row>
    <row r="292" spans="1:65" hidden="1" x14ac:dyDescent="0.4">
      <c r="A292" s="9"/>
      <c r="B292" s="9" t="s">
        <v>25</v>
      </c>
      <c r="C292" s="9" t="s">
        <v>0</v>
      </c>
      <c r="D292" s="9" t="s">
        <v>1</v>
      </c>
      <c r="E292" s="9" t="s">
        <v>2</v>
      </c>
      <c r="F292" s="9" t="s">
        <v>3</v>
      </c>
      <c r="G292" s="9" t="s">
        <v>4</v>
      </c>
      <c r="H292" s="9" t="s">
        <v>5</v>
      </c>
      <c r="I292" s="9" t="s">
        <v>17</v>
      </c>
      <c r="J292" s="9" t="s">
        <v>47</v>
      </c>
      <c r="L292" s="9"/>
      <c r="M292" s="9" t="s">
        <v>32</v>
      </c>
      <c r="N292" s="9" t="s">
        <v>33</v>
      </c>
      <c r="O292" s="9" t="s">
        <v>34</v>
      </c>
      <c r="P292" s="9" t="s">
        <v>35</v>
      </c>
      <c r="Q292" s="9" t="s">
        <v>36</v>
      </c>
      <c r="R292" s="9" t="s">
        <v>37</v>
      </c>
      <c r="S292" s="9" t="s">
        <v>38</v>
      </c>
      <c r="T292" s="9" t="s">
        <v>39</v>
      </c>
      <c r="V292" t="s">
        <v>32</v>
      </c>
      <c r="W292" t="s">
        <v>33</v>
      </c>
      <c r="X292" t="s">
        <v>34</v>
      </c>
      <c r="Y292" t="s">
        <v>35</v>
      </c>
      <c r="Z292" t="s">
        <v>36</v>
      </c>
      <c r="AA292" t="s">
        <v>37</v>
      </c>
      <c r="AB292" t="s">
        <v>38</v>
      </c>
      <c r="AC292" t="s">
        <v>39</v>
      </c>
      <c r="AE292" t="s">
        <v>32</v>
      </c>
      <c r="AF292" t="s">
        <v>33</v>
      </c>
      <c r="AG292" t="s">
        <v>34</v>
      </c>
      <c r="AH292" t="s">
        <v>35</v>
      </c>
      <c r="AI292" t="s">
        <v>36</v>
      </c>
      <c r="AJ292" t="s">
        <v>37</v>
      </c>
      <c r="AK292" t="s">
        <v>38</v>
      </c>
      <c r="AL292" t="s">
        <v>39</v>
      </c>
      <c r="AN292" t="s">
        <v>32</v>
      </c>
      <c r="AO292" t="s">
        <v>33</v>
      </c>
      <c r="AP292" t="s">
        <v>34</v>
      </c>
      <c r="AQ292" t="s">
        <v>35</v>
      </c>
      <c r="AR292" t="s">
        <v>36</v>
      </c>
      <c r="AS292" t="s">
        <v>37</v>
      </c>
      <c r="AT292" t="s">
        <v>38</v>
      </c>
      <c r="AU292" t="s">
        <v>39</v>
      </c>
      <c r="AW292" t="s">
        <v>32</v>
      </c>
      <c r="AX292" t="s">
        <v>33</v>
      </c>
      <c r="AY292" t="s">
        <v>34</v>
      </c>
      <c r="AZ292" t="s">
        <v>35</v>
      </c>
      <c r="BA292" t="s">
        <v>36</v>
      </c>
      <c r="BB292" t="s">
        <v>37</v>
      </c>
      <c r="BC292" t="s">
        <v>38</v>
      </c>
      <c r="BD292" t="s">
        <v>39</v>
      </c>
      <c r="BF292" t="s">
        <v>32</v>
      </c>
      <c r="BG292" t="s">
        <v>33</v>
      </c>
      <c r="BH292" t="s">
        <v>34</v>
      </c>
      <c r="BI292" t="s">
        <v>35</v>
      </c>
      <c r="BJ292" t="s">
        <v>36</v>
      </c>
      <c r="BK292" t="s">
        <v>37</v>
      </c>
      <c r="BL292" t="s">
        <v>38</v>
      </c>
      <c r="BM292" t="s">
        <v>39</v>
      </c>
    </row>
    <row r="293" spans="1:65" hidden="1" x14ac:dyDescent="0.4">
      <c r="A293" s="9">
        <v>0</v>
      </c>
      <c r="B293" s="16">
        <f>V293+AE293+AN293+AW293+BF293+B163</f>
        <v>0</v>
      </c>
      <c r="C293" s="16">
        <f t="shared" ref="C293:I293" si="292">W293+AF293+AO293+AX293+BG293+C163</f>
        <v>0</v>
      </c>
      <c r="D293" s="16">
        <f t="shared" si="292"/>
        <v>0</v>
      </c>
      <c r="E293" s="16">
        <f t="shared" si="292"/>
        <v>0</v>
      </c>
      <c r="F293" s="16">
        <f t="shared" si="292"/>
        <v>0</v>
      </c>
      <c r="G293" s="16">
        <f t="shared" si="292"/>
        <v>4860</v>
      </c>
      <c r="H293" s="16">
        <f t="shared" si="292"/>
        <v>0</v>
      </c>
      <c r="I293" s="16">
        <f t="shared" si="292"/>
        <v>0</v>
      </c>
      <c r="J293" s="16">
        <f>SUM(B293:I293)</f>
        <v>4860</v>
      </c>
      <c r="L293" s="9">
        <v>0</v>
      </c>
      <c r="M293" s="9">
        <f>M98</f>
        <v>38</v>
      </c>
      <c r="N293" s="9">
        <f t="shared" ref="N293:T293" si="293">N98</f>
        <v>124.71428571428571</v>
      </c>
      <c r="O293" s="9">
        <f t="shared" si="293"/>
        <v>207</v>
      </c>
      <c r="P293" s="9">
        <f t="shared" si="293"/>
        <v>92.571428571428569</v>
      </c>
      <c r="Q293" s="9">
        <f t="shared" si="293"/>
        <v>87.571428571428569</v>
      </c>
      <c r="R293" s="9">
        <f t="shared" si="293"/>
        <v>62.857142857142854</v>
      </c>
      <c r="S293" s="9">
        <f t="shared" si="293"/>
        <v>24.571428571428573</v>
      </c>
      <c r="T293" s="9">
        <f t="shared" si="293"/>
        <v>30.285714285714285</v>
      </c>
      <c r="V293">
        <v>0</v>
      </c>
      <c r="W293">
        <v>0</v>
      </c>
      <c r="X293">
        <v>0</v>
      </c>
      <c r="Y293">
        <v>0</v>
      </c>
      <c r="Z293">
        <v>0</v>
      </c>
      <c r="AA293">
        <f>($B$29-$B$28-$B$27)/30*8</f>
        <v>1290.1333333333334</v>
      </c>
      <c r="AB293">
        <v>0</v>
      </c>
      <c r="AC293">
        <v>0</v>
      </c>
      <c r="AE293">
        <v>0</v>
      </c>
      <c r="AF293">
        <v>0</v>
      </c>
      <c r="AG293">
        <v>0</v>
      </c>
      <c r="AH293">
        <v>0</v>
      </c>
      <c r="AI293">
        <v>0</v>
      </c>
      <c r="AJ293">
        <f>($B$29-$B$28-$B$27)/30*7</f>
        <v>1128.8666666666668</v>
      </c>
      <c r="AK293">
        <v>0</v>
      </c>
      <c r="AL293">
        <v>0</v>
      </c>
      <c r="AN293">
        <v>0</v>
      </c>
      <c r="AO293">
        <v>0</v>
      </c>
      <c r="AP293">
        <v>0</v>
      </c>
      <c r="AQ293">
        <v>0</v>
      </c>
      <c r="AR293">
        <v>0</v>
      </c>
      <c r="AS293">
        <f>($B$29-$B$28-$B$27)/30*6</f>
        <v>967.60000000000014</v>
      </c>
      <c r="AT293">
        <v>0</v>
      </c>
      <c r="AU293">
        <v>0</v>
      </c>
      <c r="AW293">
        <v>0</v>
      </c>
      <c r="AX293">
        <v>0</v>
      </c>
      <c r="AY293">
        <v>0</v>
      </c>
      <c r="AZ293">
        <v>0</v>
      </c>
      <c r="BA293">
        <v>0</v>
      </c>
      <c r="BB293">
        <f>($B$29-$B$28-$B$27)/30*5</f>
        <v>806.33333333333337</v>
      </c>
      <c r="BC293">
        <v>0</v>
      </c>
      <c r="BD293">
        <v>0</v>
      </c>
      <c r="BF293">
        <v>0</v>
      </c>
      <c r="BG293">
        <v>0</v>
      </c>
      <c r="BH293">
        <v>0</v>
      </c>
      <c r="BI293">
        <v>0</v>
      </c>
      <c r="BJ293">
        <v>0</v>
      </c>
      <c r="BK293">
        <f>($B$29-$B$28-$B$27)/30*4</f>
        <v>645.06666666666672</v>
      </c>
      <c r="BL293">
        <v>0</v>
      </c>
      <c r="BM293">
        <v>0</v>
      </c>
    </row>
    <row r="294" spans="1:65" hidden="1" x14ac:dyDescent="0.4">
      <c r="A294" s="9">
        <v>1</v>
      </c>
      <c r="B294" s="16">
        <f t="shared" ref="B294:I294" si="294">V294+AE294+AN294+AW294+BF294+B164</f>
        <v>38</v>
      </c>
      <c r="C294" s="16">
        <f t="shared" si="294"/>
        <v>124.71428571428571</v>
      </c>
      <c r="D294" s="16">
        <f t="shared" si="294"/>
        <v>206.99999999999997</v>
      </c>
      <c r="E294" s="16">
        <f t="shared" si="294"/>
        <v>92.571428571428569</v>
      </c>
      <c r="F294" s="16">
        <f t="shared" si="294"/>
        <v>87.571428571428569</v>
      </c>
      <c r="G294" s="16">
        <f t="shared" si="294"/>
        <v>4598.8571428571431</v>
      </c>
      <c r="H294" s="16">
        <f t="shared" si="294"/>
        <v>24.571428571428573</v>
      </c>
      <c r="I294" s="16">
        <f t="shared" si="294"/>
        <v>30.285714285714285</v>
      </c>
      <c r="J294" s="16">
        <f t="shared" ref="J294:J353" si="295">SUM(B294:I294)</f>
        <v>5203.5714285714294</v>
      </c>
      <c r="L294" s="9">
        <v>1</v>
      </c>
      <c r="M294" s="9">
        <f t="shared" ref="M294:T294" si="296">M99</f>
        <v>48.091662270879944</v>
      </c>
      <c r="N294" s="9">
        <f t="shared" si="296"/>
        <v>157.83466602435411</v>
      </c>
      <c r="O294" s="9">
        <f t="shared" si="296"/>
        <v>261.9730023703197</v>
      </c>
      <c r="P294" s="9">
        <f t="shared" si="296"/>
        <v>117.1556283892113</v>
      </c>
      <c r="Q294" s="9">
        <f t="shared" si="296"/>
        <v>110.8277780904113</v>
      </c>
      <c r="R294" s="9">
        <f t="shared" si="296"/>
        <v>79.550118042057051</v>
      </c>
      <c r="S294" s="9">
        <f t="shared" si="296"/>
        <v>31.096864325531396</v>
      </c>
      <c r="T294" s="9">
        <f t="shared" si="296"/>
        <v>38.328693238445673</v>
      </c>
      <c r="V294">
        <f>IF(V293+M293*(1-B$65)-V293/2&lt;0,0,V293+M293*(1-B$65)-V293/2)</f>
        <v>37.779980000000002</v>
      </c>
      <c r="W294">
        <f t="shared" ref="W294:AC309" si="297">IF(W293+N293*(1-C$65)-W293/2&lt;0,0,W293+N293*(1-C$65)-W293/2)</f>
        <v>124.21744394443661</v>
      </c>
      <c r="X294">
        <f t="shared" si="297"/>
        <v>205.95832592819323</v>
      </c>
      <c r="Y294">
        <f t="shared" si="297"/>
        <v>91.041203289398709</v>
      </c>
      <c r="Z294">
        <f t="shared" si="297"/>
        <v>84.777194766258205</v>
      </c>
      <c r="AA294">
        <f t="shared" si="297"/>
        <v>705.20216850475674</v>
      </c>
      <c r="AB294">
        <f t="shared" si="297"/>
        <v>22.782045516277606</v>
      </c>
      <c r="AC294">
        <f t="shared" si="297"/>
        <v>27.808804343656345</v>
      </c>
      <c r="AE294">
        <f>IF(AE293+V293/2-AE293/2&lt;0,0,AE293+V293/2-AE293/2)</f>
        <v>0</v>
      </c>
      <c r="AF294">
        <f t="shared" ref="AF294:AL309" si="298">IF(AF293+W293/2-AF293/2&lt;0,0,AF293+W293/2-AF293/2)</f>
        <v>0</v>
      </c>
      <c r="AG294">
        <f t="shared" si="298"/>
        <v>0</v>
      </c>
      <c r="AH294">
        <f t="shared" si="298"/>
        <v>0</v>
      </c>
      <c r="AI294">
        <f t="shared" si="298"/>
        <v>0</v>
      </c>
      <c r="AJ294">
        <f t="shared" si="298"/>
        <v>1209.5</v>
      </c>
      <c r="AK294">
        <f t="shared" si="298"/>
        <v>0</v>
      </c>
      <c r="AL294">
        <f t="shared" si="298"/>
        <v>0</v>
      </c>
      <c r="AN294">
        <f>IF(AN293+AE293/2-AN293/2&lt;0,0,AN293+AE293/2-AN293/2)</f>
        <v>0</v>
      </c>
      <c r="AO294">
        <f t="shared" ref="AO294:AU309" si="299">IF(AO293+AF293/2-AO293/2&lt;0,0,AO293+AF293/2-AO293/2)</f>
        <v>0</v>
      </c>
      <c r="AP294">
        <f t="shared" si="299"/>
        <v>0</v>
      </c>
      <c r="AQ294">
        <f t="shared" si="299"/>
        <v>0</v>
      </c>
      <c r="AR294">
        <f t="shared" si="299"/>
        <v>0</v>
      </c>
      <c r="AS294">
        <f t="shared" si="299"/>
        <v>1048.2333333333336</v>
      </c>
      <c r="AT294">
        <f t="shared" si="299"/>
        <v>0</v>
      </c>
      <c r="AU294">
        <f t="shared" si="299"/>
        <v>0</v>
      </c>
      <c r="AW294">
        <f>IF(AW293+AN293/2-AW293/2&lt;0,0,AW293+AN293/2-AW293/2)</f>
        <v>0</v>
      </c>
      <c r="AX294">
        <f t="shared" ref="AX294:BD309" si="300">IF(AX293+AO293/2-AX293/2&lt;0,0,AX293+AO293/2-AX293/2)</f>
        <v>0</v>
      </c>
      <c r="AY294">
        <f t="shared" si="300"/>
        <v>0</v>
      </c>
      <c r="AZ294">
        <f t="shared" si="300"/>
        <v>0</v>
      </c>
      <c r="BA294">
        <f t="shared" si="300"/>
        <v>0</v>
      </c>
      <c r="BB294">
        <f t="shared" si="300"/>
        <v>886.9666666666667</v>
      </c>
      <c r="BC294">
        <f t="shared" si="300"/>
        <v>0</v>
      </c>
      <c r="BD294">
        <f t="shared" si="300"/>
        <v>0</v>
      </c>
      <c r="BF294">
        <f>IF(BF293+AW293/2-BF293/2&lt;0,0,BF293+AW293/2-BF293/2)</f>
        <v>0</v>
      </c>
      <c r="BG294">
        <f t="shared" ref="BG294:BM309" si="301">IF(BG293+AX293/2-BG293/2&lt;0,0,BG293+AX293/2-BG293/2)</f>
        <v>0</v>
      </c>
      <c r="BH294">
        <f t="shared" si="301"/>
        <v>0</v>
      </c>
      <c r="BI294">
        <f t="shared" si="301"/>
        <v>0</v>
      </c>
      <c r="BJ294">
        <f t="shared" si="301"/>
        <v>0</v>
      </c>
      <c r="BK294">
        <f t="shared" si="301"/>
        <v>725.7</v>
      </c>
      <c r="BL294">
        <f t="shared" si="301"/>
        <v>0</v>
      </c>
      <c r="BM294">
        <f t="shared" si="301"/>
        <v>0</v>
      </c>
    </row>
    <row r="295" spans="1:65" hidden="1" x14ac:dyDescent="0.4">
      <c r="A295" s="9">
        <v>2</v>
      </c>
      <c r="B295" s="16">
        <f t="shared" ref="B295:I295" si="302">V295+AE295+AN295+AW295+BF295+B165</f>
        <v>86.091662270879951</v>
      </c>
      <c r="C295" s="16">
        <f t="shared" si="302"/>
        <v>282.5489517386398</v>
      </c>
      <c r="D295" s="16">
        <f t="shared" si="302"/>
        <v>468.9730023703197</v>
      </c>
      <c r="E295" s="16">
        <f t="shared" si="302"/>
        <v>209.72705696063986</v>
      </c>
      <c r="F295" s="16">
        <f t="shared" si="302"/>
        <v>198.39920666183988</v>
      </c>
      <c r="G295" s="16">
        <f t="shared" si="302"/>
        <v>4314.0465942325336</v>
      </c>
      <c r="H295" s="16">
        <f t="shared" si="302"/>
        <v>55.668292896959976</v>
      </c>
      <c r="I295" s="16">
        <f t="shared" si="302"/>
        <v>68.614407524159958</v>
      </c>
      <c r="J295" s="16">
        <f t="shared" si="295"/>
        <v>5684.0691746559733</v>
      </c>
      <c r="L295" s="9">
        <v>2</v>
      </c>
      <c r="M295" s="9">
        <f t="shared" ref="M295:T295" si="303">M100</f>
        <v>60.8633678941152</v>
      </c>
      <c r="N295" s="9">
        <f t="shared" si="303"/>
        <v>199.75082771264124</v>
      </c>
      <c r="O295" s="9">
        <f t="shared" si="303"/>
        <v>331.54518826531177</v>
      </c>
      <c r="P295" s="9">
        <f t="shared" si="303"/>
        <v>148.26865562175433</v>
      </c>
      <c r="Q295" s="9">
        <f t="shared" si="303"/>
        <v>140.26031774094969</v>
      </c>
      <c r="R295" s="9">
        <f t="shared" si="303"/>
        <v>100.67624764440109</v>
      </c>
      <c r="S295" s="9">
        <f t="shared" si="303"/>
        <v>39.355260442811336</v>
      </c>
      <c r="T295" s="9">
        <f t="shared" si="303"/>
        <v>48.507646592302343</v>
      </c>
      <c r="V295">
        <f t="shared" ref="V295:V353" si="304">IF(V294+M294*(1-B$65)-V294/2&lt;0,0,V294+M294*(1-B$65)-V294/2)</f>
        <v>66.703201546331556</v>
      </c>
      <c r="W295">
        <f t="shared" si="297"/>
        <v>219.31459992821323</v>
      </c>
      <c r="X295">
        <f t="shared" si="297"/>
        <v>363.63385381710941</v>
      </c>
      <c r="Y295">
        <f t="shared" si="297"/>
        <v>160.73962273228585</v>
      </c>
      <c r="Z295">
        <f t="shared" si="297"/>
        <v>149.68007682974755</v>
      </c>
      <c r="AA295">
        <f t="shared" si="297"/>
        <v>428.70677490730742</v>
      </c>
      <c r="AB295">
        <f t="shared" si="297"/>
        <v>40.223297463629265</v>
      </c>
      <c r="AC295">
        <f t="shared" si="297"/>
        <v>49.098392346883436</v>
      </c>
      <c r="AE295">
        <f t="shared" ref="AE295:AE353" si="305">IF(AE294+V294/2-AE294/2&lt;0,0,AE294+V294/2-AE294/2)</f>
        <v>18.889990000000001</v>
      </c>
      <c r="AF295">
        <f t="shared" si="298"/>
        <v>62.108721972218305</v>
      </c>
      <c r="AG295">
        <f t="shared" si="298"/>
        <v>102.97916296409662</v>
      </c>
      <c r="AH295">
        <f t="shared" si="298"/>
        <v>45.520601644699354</v>
      </c>
      <c r="AI295">
        <f t="shared" si="298"/>
        <v>42.388597383129103</v>
      </c>
      <c r="AJ295">
        <f t="shared" si="298"/>
        <v>957.35108425237831</v>
      </c>
      <c r="AK295">
        <f t="shared" si="298"/>
        <v>11.391022758138803</v>
      </c>
      <c r="AL295">
        <f t="shared" si="298"/>
        <v>13.904402171828172</v>
      </c>
      <c r="AN295">
        <f t="shared" ref="AN295:AN353" si="306">IF(AN294+AE294/2-AN294/2&lt;0,0,AN294+AE294/2-AN294/2)</f>
        <v>0</v>
      </c>
      <c r="AO295">
        <f t="shared" si="299"/>
        <v>0</v>
      </c>
      <c r="AP295">
        <f t="shared" si="299"/>
        <v>0</v>
      </c>
      <c r="AQ295">
        <f t="shared" si="299"/>
        <v>0</v>
      </c>
      <c r="AR295">
        <f t="shared" si="299"/>
        <v>0</v>
      </c>
      <c r="AS295">
        <f t="shared" si="299"/>
        <v>1128.8666666666668</v>
      </c>
      <c r="AT295">
        <f t="shared" si="299"/>
        <v>0</v>
      </c>
      <c r="AU295">
        <f t="shared" si="299"/>
        <v>0</v>
      </c>
      <c r="AW295">
        <f t="shared" ref="AW295:AW353" si="307">IF(AW294+AN294/2-AW294/2&lt;0,0,AW294+AN294/2-AW294/2)</f>
        <v>0</v>
      </c>
      <c r="AX295">
        <f t="shared" si="300"/>
        <v>0</v>
      </c>
      <c r="AY295">
        <f t="shared" si="300"/>
        <v>0</v>
      </c>
      <c r="AZ295">
        <f t="shared" si="300"/>
        <v>0</v>
      </c>
      <c r="BA295">
        <f t="shared" si="300"/>
        <v>0</v>
      </c>
      <c r="BB295">
        <f t="shared" si="300"/>
        <v>967.60000000000014</v>
      </c>
      <c r="BC295">
        <f t="shared" si="300"/>
        <v>0</v>
      </c>
      <c r="BD295">
        <f t="shared" si="300"/>
        <v>0</v>
      </c>
      <c r="BF295">
        <f t="shared" ref="BF295:BF353" si="308">IF(BF294+AW294/2-BF294/2&lt;0,0,BF294+AW294/2-BF294/2)</f>
        <v>0</v>
      </c>
      <c r="BG295">
        <f t="shared" si="301"/>
        <v>0</v>
      </c>
      <c r="BH295">
        <f t="shared" si="301"/>
        <v>0</v>
      </c>
      <c r="BI295">
        <f t="shared" si="301"/>
        <v>0</v>
      </c>
      <c r="BJ295">
        <f t="shared" si="301"/>
        <v>0</v>
      </c>
      <c r="BK295">
        <f t="shared" si="301"/>
        <v>806.33333333333337</v>
      </c>
      <c r="BL295">
        <f t="shared" si="301"/>
        <v>0</v>
      </c>
      <c r="BM295">
        <f t="shared" si="301"/>
        <v>0</v>
      </c>
    </row>
    <row r="296" spans="1:65" hidden="1" x14ac:dyDescent="0.4">
      <c r="A296" s="9">
        <v>3</v>
      </c>
      <c r="B296" s="16">
        <f t="shared" ref="B296:I296" si="309">V296+AE296+AN296+AW296+BF296+B166</f>
        <v>146.95503016499518</v>
      </c>
      <c r="C296" s="16">
        <f t="shared" si="309"/>
        <v>482.2997794512811</v>
      </c>
      <c r="D296" s="16">
        <f t="shared" si="309"/>
        <v>800.51819063563141</v>
      </c>
      <c r="E296" s="16">
        <f t="shared" si="309"/>
        <v>357.99571258239416</v>
      </c>
      <c r="F296" s="16">
        <f t="shared" si="309"/>
        <v>338.65952440278954</v>
      </c>
      <c r="G296" s="16">
        <f t="shared" si="309"/>
        <v>4009.9663085436018</v>
      </c>
      <c r="H296" s="16">
        <f t="shared" si="309"/>
        <v>95.023553339771297</v>
      </c>
      <c r="I296" s="16">
        <f t="shared" si="309"/>
        <v>117.12205411646229</v>
      </c>
      <c r="J296" s="16">
        <f t="shared" si="295"/>
        <v>6348.5401532369269</v>
      </c>
      <c r="L296" s="9">
        <v>3</v>
      </c>
      <c r="M296" s="9">
        <f t="shared" ref="M296:T296" si="310">M101</f>
        <v>77.026856142950152</v>
      </c>
      <c r="N296" s="9">
        <f t="shared" si="310"/>
        <v>252.79866696539656</v>
      </c>
      <c r="O296" s="9">
        <f t="shared" si="310"/>
        <v>419.59366372607059</v>
      </c>
      <c r="P296" s="9">
        <f t="shared" si="310"/>
        <v>187.6443713557583</v>
      </c>
      <c r="Q296" s="9">
        <f t="shared" si="310"/>
        <v>177.50925870537009</v>
      </c>
      <c r="R296" s="9">
        <f t="shared" si="310"/>
        <v>127.4128447477371</v>
      </c>
      <c r="S296" s="9">
        <f t="shared" si="310"/>
        <v>49.806839310479049</v>
      </c>
      <c r="T296" s="9">
        <f t="shared" si="310"/>
        <v>61.38982519663697</v>
      </c>
      <c r="V296">
        <f t="shared" si="304"/>
        <v>93.862569767174051</v>
      </c>
      <c r="W296">
        <f t="shared" si="297"/>
        <v>308.61235232349816</v>
      </c>
      <c r="X296">
        <f t="shared" si="297"/>
        <v>511.69369958812604</v>
      </c>
      <c r="Y296">
        <f t="shared" si="297"/>
        <v>226.1875547694483</v>
      </c>
      <c r="Z296">
        <f t="shared" si="297"/>
        <v>210.62492246986932</v>
      </c>
      <c r="AA296">
        <f t="shared" si="297"/>
        <v>310.67047092388827</v>
      </c>
      <c r="AB296">
        <f t="shared" si="297"/>
        <v>56.600912353858881</v>
      </c>
      <c r="AC296">
        <f t="shared" si="297"/>
        <v>69.089656422479223</v>
      </c>
      <c r="AE296">
        <f t="shared" si="305"/>
        <v>42.796595773165784</v>
      </c>
      <c r="AF296">
        <f t="shared" si="298"/>
        <v>140.71166095021579</v>
      </c>
      <c r="AG296">
        <f t="shared" si="298"/>
        <v>233.30650839060303</v>
      </c>
      <c r="AH296">
        <f t="shared" si="298"/>
        <v>103.1301121884926</v>
      </c>
      <c r="AI296">
        <f t="shared" si="298"/>
        <v>96.034337106438315</v>
      </c>
      <c r="AJ296">
        <f t="shared" si="298"/>
        <v>693.02892957984295</v>
      </c>
      <c r="AK296">
        <f t="shared" si="298"/>
        <v>25.807160110884034</v>
      </c>
      <c r="AL296">
        <f t="shared" si="298"/>
        <v>31.501397259355802</v>
      </c>
      <c r="AN296">
        <f t="shared" si="306"/>
        <v>9.4449950000000005</v>
      </c>
      <c r="AO296">
        <f t="shared" si="299"/>
        <v>31.054360986109153</v>
      </c>
      <c r="AP296">
        <f t="shared" si="299"/>
        <v>51.489581482048308</v>
      </c>
      <c r="AQ296">
        <f t="shared" si="299"/>
        <v>22.760300822349677</v>
      </c>
      <c r="AR296">
        <f t="shared" si="299"/>
        <v>21.194298691564551</v>
      </c>
      <c r="AS296">
        <f t="shared" si="299"/>
        <v>1043.1088754595226</v>
      </c>
      <c r="AT296">
        <f t="shared" si="299"/>
        <v>5.6955113790694014</v>
      </c>
      <c r="AU296">
        <f t="shared" si="299"/>
        <v>6.9522010859140861</v>
      </c>
      <c r="AW296">
        <f t="shared" si="307"/>
        <v>0</v>
      </c>
      <c r="AX296">
        <f t="shared" si="300"/>
        <v>0</v>
      </c>
      <c r="AY296">
        <f t="shared" si="300"/>
        <v>0</v>
      </c>
      <c r="AZ296">
        <f t="shared" si="300"/>
        <v>0</v>
      </c>
      <c r="BA296">
        <f t="shared" si="300"/>
        <v>0</v>
      </c>
      <c r="BB296">
        <f t="shared" si="300"/>
        <v>1048.2333333333336</v>
      </c>
      <c r="BC296">
        <f t="shared" si="300"/>
        <v>0</v>
      </c>
      <c r="BD296">
        <f t="shared" si="300"/>
        <v>0</v>
      </c>
      <c r="BF296">
        <f t="shared" si="308"/>
        <v>0</v>
      </c>
      <c r="BG296">
        <f t="shared" si="301"/>
        <v>0</v>
      </c>
      <c r="BH296">
        <f t="shared" si="301"/>
        <v>0</v>
      </c>
      <c r="BI296">
        <f t="shared" si="301"/>
        <v>0</v>
      </c>
      <c r="BJ296">
        <f t="shared" si="301"/>
        <v>0</v>
      </c>
      <c r="BK296">
        <f t="shared" si="301"/>
        <v>886.9666666666667</v>
      </c>
      <c r="BL296">
        <f t="shared" si="301"/>
        <v>0</v>
      </c>
      <c r="BM296">
        <f t="shared" si="301"/>
        <v>0</v>
      </c>
    </row>
    <row r="297" spans="1:65" hidden="1" x14ac:dyDescent="0.4">
      <c r="A297" s="9">
        <v>4</v>
      </c>
      <c r="B297" s="16">
        <f t="shared" ref="B297:I297" si="311">V297+AE297+AN297+AW297+BF297+B167</f>
        <v>223.97455230794532</v>
      </c>
      <c r="C297" s="16">
        <f t="shared" si="311"/>
        <v>735.08188502434939</v>
      </c>
      <c r="D297" s="16">
        <f t="shared" si="311"/>
        <v>1220.0758458752694</v>
      </c>
      <c r="E297" s="16">
        <f t="shared" si="311"/>
        <v>545.59020992896023</v>
      </c>
      <c r="F297" s="16">
        <f t="shared" si="311"/>
        <v>516.08081648836719</v>
      </c>
      <c r="G297" s="16">
        <f t="shared" si="311"/>
        <v>3692.2208247991612</v>
      </c>
      <c r="H297" s="16">
        <f t="shared" si="311"/>
        <v>144.80570965033104</v>
      </c>
      <c r="I297" s="16">
        <f t="shared" si="311"/>
        <v>178.49644375916009</v>
      </c>
      <c r="J297" s="16">
        <f t="shared" si="295"/>
        <v>7256.3262878335427</v>
      </c>
      <c r="L297" s="9">
        <v>4</v>
      </c>
      <c r="M297" s="9">
        <f t="shared" ref="M297:T297" si="312">M102</f>
        <v>97.482882931958244</v>
      </c>
      <c r="N297" s="9">
        <f t="shared" si="312"/>
        <v>319.93442405864494</v>
      </c>
      <c r="O297" s="9">
        <f t="shared" si="312"/>
        <v>531.02517807671995</v>
      </c>
      <c r="P297" s="9">
        <f t="shared" si="312"/>
        <v>237.47709827033438</v>
      </c>
      <c r="Q297" s="9">
        <f t="shared" si="312"/>
        <v>224.65040314770826</v>
      </c>
      <c r="R297" s="9">
        <f t="shared" si="312"/>
        <v>161.24988154158507</v>
      </c>
      <c r="S297" s="9">
        <f t="shared" si="312"/>
        <v>63.034044602619616</v>
      </c>
      <c r="T297" s="9">
        <f t="shared" si="312"/>
        <v>77.693124742763715</v>
      </c>
      <c r="V297">
        <f t="shared" si="304"/>
        <v>123.5121555294695</v>
      </c>
      <c r="W297">
        <f t="shared" si="297"/>
        <v>406.09773366577787</v>
      </c>
      <c r="X297">
        <f t="shared" si="297"/>
        <v>673.32901670758361</v>
      </c>
      <c r="Y297">
        <f t="shared" si="297"/>
        <v>297.63634761771351</v>
      </c>
      <c r="Z297">
        <f t="shared" si="297"/>
        <v>277.15774506291984</v>
      </c>
      <c r="AA297">
        <f t="shared" si="297"/>
        <v>277.23125254527758</v>
      </c>
      <c r="AB297">
        <f t="shared" si="297"/>
        <v>74.480175719678314</v>
      </c>
      <c r="AC297">
        <f t="shared" si="297"/>
        <v>90.913901150351847</v>
      </c>
      <c r="AE297">
        <f t="shared" si="305"/>
        <v>68.329582770169907</v>
      </c>
      <c r="AF297">
        <f t="shared" si="298"/>
        <v>224.66200663685697</v>
      </c>
      <c r="AG297">
        <f t="shared" si="298"/>
        <v>372.50010398936456</v>
      </c>
      <c r="AH297">
        <f t="shared" si="298"/>
        <v>164.65883347897045</v>
      </c>
      <c r="AI297">
        <f t="shared" si="298"/>
        <v>153.3296297881538</v>
      </c>
      <c r="AJ297">
        <f t="shared" si="298"/>
        <v>501.84970025186567</v>
      </c>
      <c r="AK297">
        <f t="shared" si="298"/>
        <v>41.20403623237145</v>
      </c>
      <c r="AL297">
        <f t="shared" si="298"/>
        <v>50.295526840917518</v>
      </c>
      <c r="AN297">
        <f t="shared" si="306"/>
        <v>26.120795386582895</v>
      </c>
      <c r="AO297">
        <f t="shared" si="299"/>
        <v>85.883010968162466</v>
      </c>
      <c r="AP297">
        <f t="shared" si="299"/>
        <v>142.39804493632565</v>
      </c>
      <c r="AQ297">
        <f t="shared" si="299"/>
        <v>62.94520650542114</v>
      </c>
      <c r="AR297">
        <f t="shared" si="299"/>
        <v>58.614317899001428</v>
      </c>
      <c r="AS297">
        <f t="shared" si="299"/>
        <v>868.06890251968275</v>
      </c>
      <c r="AT297">
        <f t="shared" si="299"/>
        <v>15.751335744976718</v>
      </c>
      <c r="AU297">
        <f t="shared" si="299"/>
        <v>19.226799172634944</v>
      </c>
      <c r="AW297">
        <f t="shared" si="307"/>
        <v>4.7224975000000002</v>
      </c>
      <c r="AX297">
        <f t="shared" si="300"/>
        <v>15.527180493054576</v>
      </c>
      <c r="AY297">
        <f t="shared" si="300"/>
        <v>25.744790741024154</v>
      </c>
      <c r="AZ297">
        <f t="shared" si="300"/>
        <v>11.380150411174839</v>
      </c>
      <c r="BA297">
        <f t="shared" si="300"/>
        <v>10.597149345782276</v>
      </c>
      <c r="BB297">
        <f t="shared" si="300"/>
        <v>1045.6711043964281</v>
      </c>
      <c r="BC297">
        <f t="shared" si="300"/>
        <v>2.8477556895347007</v>
      </c>
      <c r="BD297">
        <f t="shared" si="300"/>
        <v>3.4761005429570431</v>
      </c>
      <c r="BF297">
        <f t="shared" si="308"/>
        <v>0</v>
      </c>
      <c r="BG297">
        <f t="shared" si="301"/>
        <v>0</v>
      </c>
      <c r="BH297">
        <f t="shared" si="301"/>
        <v>0</v>
      </c>
      <c r="BI297">
        <f t="shared" si="301"/>
        <v>0</v>
      </c>
      <c r="BJ297">
        <f t="shared" si="301"/>
        <v>0</v>
      </c>
      <c r="BK297">
        <f t="shared" si="301"/>
        <v>967.60000000000014</v>
      </c>
      <c r="BL297">
        <f t="shared" si="301"/>
        <v>0</v>
      </c>
      <c r="BM297">
        <f t="shared" si="301"/>
        <v>0</v>
      </c>
    </row>
    <row r="298" spans="1:65" hidden="1" x14ac:dyDescent="0.4">
      <c r="A298" s="9">
        <v>5</v>
      </c>
      <c r="B298" s="16">
        <f t="shared" ref="B298:I298" si="313">V298+AE298+AN298+AW298+BF298+B168</f>
        <v>321.43348554908528</v>
      </c>
      <c r="C298" s="16">
        <f t="shared" si="313"/>
        <v>1054.9622266960589</v>
      </c>
      <c r="D298" s="16">
        <f t="shared" si="313"/>
        <v>1750.9834357167967</v>
      </c>
      <c r="E298" s="16">
        <f t="shared" si="313"/>
        <v>782.90444112811701</v>
      </c>
      <c r="F298" s="16">
        <f t="shared" si="313"/>
        <v>740.4439584762232</v>
      </c>
      <c r="G298" s="16">
        <f t="shared" si="313"/>
        <v>3367.8659461782427</v>
      </c>
      <c r="H298" s="16">
        <f t="shared" si="313"/>
        <v>207.75466236926209</v>
      </c>
      <c r="I298" s="16">
        <f t="shared" si="313"/>
        <v>256.13364992128868</v>
      </c>
      <c r="J298" s="16">
        <f t="shared" si="295"/>
        <v>8482.4818060350754</v>
      </c>
      <c r="L298" s="9">
        <v>5</v>
      </c>
      <c r="M298" s="9">
        <f t="shared" ref="M298:T298" si="314">M103</f>
        <v>123.37141797777534</v>
      </c>
      <c r="N298" s="9">
        <f t="shared" si="314"/>
        <v>404.89942817517999</v>
      </c>
      <c r="O298" s="9">
        <f t="shared" si="314"/>
        <v>672.0495663526184</v>
      </c>
      <c r="P298" s="9">
        <f t="shared" si="314"/>
        <v>300.54390544961814</v>
      </c>
      <c r="Q298" s="9">
        <f t="shared" si="314"/>
        <v>284.3108241367529</v>
      </c>
      <c r="R298" s="9">
        <f t="shared" si="314"/>
        <v>204.0730222188765</v>
      </c>
      <c r="S298" s="9">
        <f t="shared" si="314"/>
        <v>79.773999594651727</v>
      </c>
      <c r="T298" s="9">
        <f t="shared" si="314"/>
        <v>98.326092523640497</v>
      </c>
      <c r="V298">
        <f t="shared" si="304"/>
        <v>158.67453480451695</v>
      </c>
      <c r="W298">
        <f t="shared" si="297"/>
        <v>521.70872331032569</v>
      </c>
      <c r="X298">
        <f t="shared" si="297"/>
        <v>865.01743928326971</v>
      </c>
      <c r="Y298">
        <f t="shared" si="297"/>
        <v>382.3697254468849</v>
      </c>
      <c r="Z298">
        <f t="shared" si="297"/>
        <v>356.06111865511701</v>
      </c>
      <c r="AA298">
        <f t="shared" si="297"/>
        <v>292.8835758972989</v>
      </c>
      <c r="AB298">
        <f t="shared" si="297"/>
        <v>95.683758281255848</v>
      </c>
      <c r="AC298">
        <f t="shared" si="297"/>
        <v>116.79596158334392</v>
      </c>
      <c r="AE298">
        <f t="shared" si="305"/>
        <v>95.920869149819708</v>
      </c>
      <c r="AF298">
        <f t="shared" si="298"/>
        <v>315.37987015131745</v>
      </c>
      <c r="AG298">
        <f t="shared" si="298"/>
        <v>522.91456034847408</v>
      </c>
      <c r="AH298">
        <f t="shared" si="298"/>
        <v>231.14759054834195</v>
      </c>
      <c r="AI298">
        <f t="shared" si="298"/>
        <v>215.24368742553682</v>
      </c>
      <c r="AJ298">
        <f t="shared" si="298"/>
        <v>389.54047639857163</v>
      </c>
      <c r="AK298">
        <f t="shared" si="298"/>
        <v>57.842105976024889</v>
      </c>
      <c r="AL298">
        <f t="shared" si="298"/>
        <v>70.604713995634683</v>
      </c>
      <c r="AN298">
        <f t="shared" si="306"/>
        <v>47.225189078376403</v>
      </c>
      <c r="AO298">
        <f t="shared" si="299"/>
        <v>155.27250880250972</v>
      </c>
      <c r="AP298">
        <f t="shared" si="299"/>
        <v>257.44907446284509</v>
      </c>
      <c r="AQ298">
        <f t="shared" si="299"/>
        <v>113.8020199921958</v>
      </c>
      <c r="AR298">
        <f t="shared" si="299"/>
        <v>105.97197384357762</v>
      </c>
      <c r="AS298">
        <f t="shared" si="299"/>
        <v>684.95930138577421</v>
      </c>
      <c r="AT298">
        <f t="shared" si="299"/>
        <v>28.477685988674089</v>
      </c>
      <c r="AU298">
        <f t="shared" si="299"/>
        <v>34.761163006776229</v>
      </c>
      <c r="AW298">
        <f t="shared" si="307"/>
        <v>15.421646443291449</v>
      </c>
      <c r="AX298">
        <f t="shared" si="300"/>
        <v>50.705095730608519</v>
      </c>
      <c r="AY298">
        <f t="shared" si="300"/>
        <v>84.07141783867489</v>
      </c>
      <c r="AZ298">
        <f t="shared" si="300"/>
        <v>37.162678458297989</v>
      </c>
      <c r="BA298">
        <f t="shared" si="300"/>
        <v>34.605733622391853</v>
      </c>
      <c r="BB298">
        <f t="shared" si="300"/>
        <v>956.87000345805552</v>
      </c>
      <c r="BC298">
        <f t="shared" si="300"/>
        <v>9.2995457172557092</v>
      </c>
      <c r="BD298">
        <f t="shared" si="300"/>
        <v>11.351449857795995</v>
      </c>
      <c r="BF298">
        <f t="shared" si="308"/>
        <v>2.3612487500000001</v>
      </c>
      <c r="BG298">
        <f t="shared" si="301"/>
        <v>7.7635902465272881</v>
      </c>
      <c r="BH298">
        <f t="shared" si="301"/>
        <v>12.872395370512077</v>
      </c>
      <c r="BI298">
        <f t="shared" si="301"/>
        <v>5.6900752055874193</v>
      </c>
      <c r="BJ298">
        <f t="shared" si="301"/>
        <v>5.2985746728911378</v>
      </c>
      <c r="BK298">
        <f t="shared" si="301"/>
        <v>1006.6355521982142</v>
      </c>
      <c r="BL298">
        <f t="shared" si="301"/>
        <v>1.4238778447673504</v>
      </c>
      <c r="BM298">
        <f t="shared" si="301"/>
        <v>1.7380502714785215</v>
      </c>
    </row>
    <row r="299" spans="1:65" hidden="1" x14ac:dyDescent="0.4">
      <c r="A299" s="9">
        <v>6</v>
      </c>
      <c r="B299" s="16">
        <f t="shared" ref="B299:I299" si="315">V299+AE299+AN299+AW299+BF299+B169</f>
        <v>443.57441180688716</v>
      </c>
      <c r="C299" s="16">
        <f t="shared" si="315"/>
        <v>1455.8672509854343</v>
      </c>
      <c r="D299" s="16">
        <f t="shared" si="315"/>
        <v>2416.3519656038325</v>
      </c>
      <c r="E299" s="16">
        <f t="shared" si="315"/>
        <v>1080.2641919280925</v>
      </c>
      <c r="F299" s="16">
        <f t="shared" si="315"/>
        <v>1021.5073685005096</v>
      </c>
      <c r="G299" s="16">
        <f t="shared" si="315"/>
        <v>3066.627588722939</v>
      </c>
      <c r="H299" s="16">
        <f t="shared" si="315"/>
        <v>286.63070047501509</v>
      </c>
      <c r="I299" s="16">
        <f t="shared" si="315"/>
        <v>353.46277387591778</v>
      </c>
      <c r="J299" s="16">
        <f t="shared" si="295"/>
        <v>10124.286251898626</v>
      </c>
      <c r="L299" s="9">
        <v>6</v>
      </c>
      <c r="M299" s="9">
        <f t="shared" ref="M299:T299" si="316">M104</f>
        <v>156.1351728228089</v>
      </c>
      <c r="N299" s="9">
        <f t="shared" si="316"/>
        <v>512.42859351245181</v>
      </c>
      <c r="O299" s="9">
        <f t="shared" si="316"/>
        <v>850.52580985056443</v>
      </c>
      <c r="P299" s="9">
        <f t="shared" si="316"/>
        <v>380.35936838037657</v>
      </c>
      <c r="Q299" s="9">
        <f t="shared" si="316"/>
        <v>359.8152666931648</v>
      </c>
      <c r="R299" s="9">
        <f t="shared" si="316"/>
        <v>258.26870692494708</v>
      </c>
      <c r="S299" s="9">
        <f t="shared" si="316"/>
        <v>100.95958543429749</v>
      </c>
      <c r="T299" s="9">
        <f t="shared" si="316"/>
        <v>124.43855879111085</v>
      </c>
      <c r="V299">
        <f t="shared" si="304"/>
        <v>201.9943648699425</v>
      </c>
      <c r="W299">
        <f t="shared" si="297"/>
        <v>664.14073526042512</v>
      </c>
      <c r="X299">
        <f t="shared" si="297"/>
        <v>1101.1763700124247</v>
      </c>
      <c r="Y299">
        <f t="shared" si="297"/>
        <v>486.76071388702206</v>
      </c>
      <c r="Z299">
        <f t="shared" si="297"/>
        <v>453.26957855101398</v>
      </c>
      <c r="AA299">
        <f t="shared" si="297"/>
        <v>341.67868617418299</v>
      </c>
      <c r="AB299">
        <f t="shared" si="297"/>
        <v>121.8064386084539</v>
      </c>
      <c r="AC299">
        <f t="shared" si="297"/>
        <v>148.68249721649832</v>
      </c>
      <c r="AE299">
        <f t="shared" si="305"/>
        <v>127.29770197716833</v>
      </c>
      <c r="AF299">
        <f t="shared" si="298"/>
        <v>418.54429673082154</v>
      </c>
      <c r="AG299">
        <f t="shared" si="298"/>
        <v>693.96599981587201</v>
      </c>
      <c r="AH299">
        <f t="shared" si="298"/>
        <v>306.75865799761345</v>
      </c>
      <c r="AI299">
        <f t="shared" si="298"/>
        <v>285.65240304032693</v>
      </c>
      <c r="AJ299">
        <f t="shared" si="298"/>
        <v>341.21202614793526</v>
      </c>
      <c r="AK299">
        <f t="shared" si="298"/>
        <v>76.762932128640372</v>
      </c>
      <c r="AL299">
        <f t="shared" si="298"/>
        <v>93.700337789489296</v>
      </c>
      <c r="AN299">
        <f t="shared" si="306"/>
        <v>71.573029114098063</v>
      </c>
      <c r="AO299">
        <f t="shared" si="299"/>
        <v>235.32618947691356</v>
      </c>
      <c r="AP299">
        <f t="shared" si="299"/>
        <v>390.18181740565956</v>
      </c>
      <c r="AQ299">
        <f t="shared" si="299"/>
        <v>172.47480527026886</v>
      </c>
      <c r="AR299">
        <f t="shared" si="299"/>
        <v>160.60783063455722</v>
      </c>
      <c r="AS299">
        <f t="shared" si="299"/>
        <v>537.24988889217298</v>
      </c>
      <c r="AT299">
        <f t="shared" si="299"/>
        <v>43.159895982349482</v>
      </c>
      <c r="AU299">
        <f t="shared" si="299"/>
        <v>52.682938501205456</v>
      </c>
      <c r="AW299">
        <f t="shared" si="307"/>
        <v>31.323417760833927</v>
      </c>
      <c r="AX299">
        <f t="shared" si="300"/>
        <v>102.98880226655912</v>
      </c>
      <c r="AY299">
        <f t="shared" si="300"/>
        <v>170.76024615075997</v>
      </c>
      <c r="AZ299">
        <f t="shared" si="300"/>
        <v>75.482349225246892</v>
      </c>
      <c r="BA299">
        <f t="shared" si="300"/>
        <v>70.288853732984734</v>
      </c>
      <c r="BB299">
        <f t="shared" si="300"/>
        <v>820.91465242191475</v>
      </c>
      <c r="BC299">
        <f t="shared" si="300"/>
        <v>18.888615852964897</v>
      </c>
      <c r="BD299">
        <f t="shared" si="300"/>
        <v>23.056306432286114</v>
      </c>
      <c r="BF299">
        <f t="shared" si="308"/>
        <v>8.8914475966457243</v>
      </c>
      <c r="BG299">
        <f t="shared" si="301"/>
        <v>29.234342988567903</v>
      </c>
      <c r="BH299">
        <f t="shared" si="301"/>
        <v>48.471906604593478</v>
      </c>
      <c r="BI299">
        <f t="shared" si="301"/>
        <v>21.426376831942704</v>
      </c>
      <c r="BJ299">
        <f t="shared" si="301"/>
        <v>19.952154147641497</v>
      </c>
      <c r="BK299">
        <f t="shared" si="301"/>
        <v>981.75277782813487</v>
      </c>
      <c r="BL299">
        <f t="shared" si="301"/>
        <v>5.3617117810115298</v>
      </c>
      <c r="BM299">
        <f t="shared" si="301"/>
        <v>6.5447500646372587</v>
      </c>
    </row>
    <row r="300" spans="1:65" hidden="1" x14ac:dyDescent="0.4">
      <c r="A300" s="9">
        <v>7</v>
      </c>
      <c r="B300" s="16">
        <f t="shared" ref="B300:I300" si="317">V300+AE300+AN300+AW300+BF300+B170</f>
        <v>595.1788438262447</v>
      </c>
      <c r="C300" s="16">
        <f t="shared" si="317"/>
        <v>1953.4866904597636</v>
      </c>
      <c r="D300" s="16">
        <f t="shared" si="317"/>
        <v>3242.224714151092</v>
      </c>
      <c r="E300" s="16">
        <f t="shared" si="317"/>
        <v>1449.3319516529295</v>
      </c>
      <c r="F300" s="16">
        <f t="shared" si="317"/>
        <v>1370.3255918631926</v>
      </c>
      <c r="G300" s="16">
        <f t="shared" si="317"/>
        <v>2831.775537841695</v>
      </c>
      <c r="H300" s="16">
        <f t="shared" si="317"/>
        <v>384.57760460678344</v>
      </c>
      <c r="I300" s="16">
        <f t="shared" si="317"/>
        <v>474.39104777262304</v>
      </c>
      <c r="J300" s="16">
        <f t="shared" si="295"/>
        <v>12301.291982174325</v>
      </c>
      <c r="L300" s="9">
        <v>7</v>
      </c>
      <c r="M300" s="9">
        <f t="shared" ref="M300:T300" si="318">M105</f>
        <v>197.59999999999997</v>
      </c>
      <c r="N300" s="9">
        <f t="shared" si="318"/>
        <v>648.51428571428562</v>
      </c>
      <c r="O300" s="9">
        <f t="shared" si="318"/>
        <v>1076.4000000000001</v>
      </c>
      <c r="P300" s="9">
        <f t="shared" si="318"/>
        <v>481.37142857142851</v>
      </c>
      <c r="Q300" s="9">
        <f t="shared" si="318"/>
        <v>455.3714285714284</v>
      </c>
      <c r="R300" s="9">
        <f t="shared" si="318"/>
        <v>326.85714285714283</v>
      </c>
      <c r="S300" s="9">
        <f t="shared" si="318"/>
        <v>127.77142857142856</v>
      </c>
      <c r="T300" s="9">
        <f t="shared" si="318"/>
        <v>157.48571428571427</v>
      </c>
      <c r="V300">
        <f t="shared" si="304"/>
        <v>256.22833260713605</v>
      </c>
      <c r="W300">
        <f t="shared" si="297"/>
        <v>842.45752757421747</v>
      </c>
      <c r="X300">
        <f t="shared" si="297"/>
        <v>1396.8339432455509</v>
      </c>
      <c r="Y300">
        <f t="shared" si="297"/>
        <v>617.45230456421484</v>
      </c>
      <c r="Z300">
        <f t="shared" si="297"/>
        <v>574.96905128241883</v>
      </c>
      <c r="AA300">
        <f t="shared" si="297"/>
        <v>417.92531604173678</v>
      </c>
      <c r="AB300">
        <f t="shared" si="297"/>
        <v>154.51055125004544</v>
      </c>
      <c r="AC300">
        <f t="shared" si="297"/>
        <v>188.60262945541922</v>
      </c>
      <c r="AE300">
        <f t="shared" si="305"/>
        <v>164.64603342355542</v>
      </c>
      <c r="AF300">
        <f t="shared" si="298"/>
        <v>541.34251599562333</v>
      </c>
      <c r="AG300">
        <f t="shared" si="298"/>
        <v>897.57118491414838</v>
      </c>
      <c r="AH300">
        <f t="shared" si="298"/>
        <v>396.75968594231779</v>
      </c>
      <c r="AI300">
        <f t="shared" si="298"/>
        <v>369.4609907956704</v>
      </c>
      <c r="AJ300">
        <f t="shared" si="298"/>
        <v>341.44535616105912</v>
      </c>
      <c r="AK300">
        <f t="shared" si="298"/>
        <v>99.284685368547116</v>
      </c>
      <c r="AL300">
        <f t="shared" si="298"/>
        <v>121.1914175029938</v>
      </c>
      <c r="AN300">
        <f t="shared" si="306"/>
        <v>99.435365545633204</v>
      </c>
      <c r="AO300">
        <f t="shared" si="299"/>
        <v>326.93524310386755</v>
      </c>
      <c r="AP300">
        <f t="shared" si="299"/>
        <v>542.07390861076578</v>
      </c>
      <c r="AQ300">
        <f t="shared" si="299"/>
        <v>239.61673163394116</v>
      </c>
      <c r="AR300">
        <f t="shared" si="299"/>
        <v>223.13011683744207</v>
      </c>
      <c r="AS300">
        <f t="shared" si="299"/>
        <v>439.23095752005418</v>
      </c>
      <c r="AT300">
        <f t="shared" si="299"/>
        <v>59.96141405549492</v>
      </c>
      <c r="AU300">
        <f t="shared" si="299"/>
        <v>73.191638145347383</v>
      </c>
      <c r="AW300">
        <f t="shared" si="307"/>
        <v>51.448223437465998</v>
      </c>
      <c r="AX300">
        <f t="shared" si="300"/>
        <v>169.15749587173633</v>
      </c>
      <c r="AY300">
        <f t="shared" si="300"/>
        <v>280.47103177820975</v>
      </c>
      <c r="AZ300">
        <f t="shared" si="300"/>
        <v>123.9785772477579</v>
      </c>
      <c r="BA300">
        <f t="shared" si="300"/>
        <v>115.44834218377098</v>
      </c>
      <c r="BB300">
        <f t="shared" si="300"/>
        <v>679.08227065704398</v>
      </c>
      <c r="BC300">
        <f t="shared" si="300"/>
        <v>31.024255917657189</v>
      </c>
      <c r="BD300">
        <f t="shared" si="300"/>
        <v>37.869622466745781</v>
      </c>
      <c r="BF300">
        <f t="shared" si="308"/>
        <v>20.107432678739823</v>
      </c>
      <c r="BG300">
        <f t="shared" si="301"/>
        <v>66.111572627563504</v>
      </c>
      <c r="BH300">
        <f t="shared" si="301"/>
        <v>109.61607637767673</v>
      </c>
      <c r="BI300">
        <f t="shared" si="301"/>
        <v>48.454363028594798</v>
      </c>
      <c r="BJ300">
        <f t="shared" si="301"/>
        <v>45.120503940313114</v>
      </c>
      <c r="BK300">
        <f t="shared" si="301"/>
        <v>901.3337151250247</v>
      </c>
      <c r="BL300">
        <f t="shared" si="301"/>
        <v>12.125163816988213</v>
      </c>
      <c r="BM300">
        <f t="shared" si="301"/>
        <v>14.800528248461687</v>
      </c>
    </row>
    <row r="301" spans="1:65" hidden="1" x14ac:dyDescent="0.4">
      <c r="A301" s="9">
        <v>8</v>
      </c>
      <c r="B301" s="16">
        <f t="shared" ref="B301:I301" si="319">V301+AE301+AN301+AW301+BF301+B171</f>
        <v>782.59523888904323</v>
      </c>
      <c r="C301" s="16">
        <f t="shared" si="319"/>
        <v>2568.6518797937738</v>
      </c>
      <c r="D301" s="16">
        <f t="shared" si="319"/>
        <v>4263.1803269624234</v>
      </c>
      <c r="E301" s="16">
        <f t="shared" si="319"/>
        <v>1905.5916916787878</v>
      </c>
      <c r="F301" s="16">
        <f t="shared" si="319"/>
        <v>1801.5732924437757</v>
      </c>
      <c r="G301" s="16">
        <f t="shared" si="319"/>
        <v>2705.4021530897198</v>
      </c>
      <c r="H301" s="16">
        <f t="shared" si="319"/>
        <v>505.75757658317355</v>
      </c>
      <c r="I301" s="16">
        <f t="shared" si="319"/>
        <v>624.08285639077667</v>
      </c>
      <c r="J301" s="16">
        <f t="shared" si="295"/>
        <v>15156.835015831475</v>
      </c>
      <c r="L301" s="9">
        <v>8</v>
      </c>
      <c r="M301" s="9">
        <f t="shared" ref="M301:T301" si="320">M106</f>
        <v>250.07664380857568</v>
      </c>
      <c r="N301" s="9">
        <f t="shared" si="320"/>
        <v>820.7402633266413</v>
      </c>
      <c r="O301" s="9">
        <f t="shared" si="320"/>
        <v>1362.2596123256626</v>
      </c>
      <c r="P301" s="9">
        <f t="shared" si="320"/>
        <v>609.20926762389865</v>
      </c>
      <c r="Q301" s="9">
        <f t="shared" si="320"/>
        <v>576.30444607013851</v>
      </c>
      <c r="R301" s="9">
        <f t="shared" si="320"/>
        <v>413.66061381869667</v>
      </c>
      <c r="S301" s="9">
        <f t="shared" si="320"/>
        <v>161.70369449276322</v>
      </c>
      <c r="T301" s="9">
        <f t="shared" si="320"/>
        <v>199.30920483991747</v>
      </c>
      <c r="V301">
        <f t="shared" si="304"/>
        <v>324.57006230356797</v>
      </c>
      <c r="W301">
        <f t="shared" si="297"/>
        <v>1067.159472298179</v>
      </c>
      <c r="X301">
        <f t="shared" si="297"/>
        <v>1769.4002664493803</v>
      </c>
      <c r="Y301">
        <f t="shared" si="297"/>
        <v>782.14040938698076</v>
      </c>
      <c r="Z301">
        <f t="shared" si="297"/>
        <v>728.32593842575193</v>
      </c>
      <c r="AA301">
        <f t="shared" si="297"/>
        <v>521.66726757893616</v>
      </c>
      <c r="AB301">
        <f t="shared" si="297"/>
        <v>195.72191230966627</v>
      </c>
      <c r="AC301">
        <f t="shared" si="297"/>
        <v>238.90709731472259</v>
      </c>
      <c r="AE301">
        <f t="shared" si="305"/>
        <v>210.43718301534574</v>
      </c>
      <c r="AF301">
        <f t="shared" si="298"/>
        <v>691.90002178492045</v>
      </c>
      <c r="AG301">
        <f t="shared" si="298"/>
        <v>1147.2025640798495</v>
      </c>
      <c r="AH301">
        <f t="shared" si="298"/>
        <v>507.10599525326626</v>
      </c>
      <c r="AI301">
        <f t="shared" si="298"/>
        <v>472.2150210390447</v>
      </c>
      <c r="AJ301">
        <f t="shared" si="298"/>
        <v>379.68533610139787</v>
      </c>
      <c r="AK301">
        <f t="shared" si="298"/>
        <v>126.89761830929626</v>
      </c>
      <c r="AL301">
        <f t="shared" si="298"/>
        <v>154.8970234792065</v>
      </c>
      <c r="AN301">
        <f t="shared" si="306"/>
        <v>132.04069948459431</v>
      </c>
      <c r="AO301">
        <f t="shared" si="299"/>
        <v>434.13887954974541</v>
      </c>
      <c r="AP301">
        <f t="shared" si="299"/>
        <v>719.82254676245714</v>
      </c>
      <c r="AQ301">
        <f t="shared" si="299"/>
        <v>318.18820878812943</v>
      </c>
      <c r="AR301">
        <f t="shared" si="299"/>
        <v>296.29555381655621</v>
      </c>
      <c r="AS301">
        <f t="shared" si="299"/>
        <v>390.33815684055668</v>
      </c>
      <c r="AT301">
        <f t="shared" si="299"/>
        <v>79.623049712021015</v>
      </c>
      <c r="AU301">
        <f t="shared" si="299"/>
        <v>97.191527824170578</v>
      </c>
      <c r="AW301">
        <f t="shared" si="307"/>
        <v>75.441794491549601</v>
      </c>
      <c r="AX301">
        <f t="shared" si="300"/>
        <v>248.04636948780191</v>
      </c>
      <c r="AY301">
        <f t="shared" si="300"/>
        <v>411.27247019448777</v>
      </c>
      <c r="AZ301">
        <f t="shared" si="300"/>
        <v>181.7976544408495</v>
      </c>
      <c r="BA301">
        <f t="shared" si="300"/>
        <v>169.28922951060653</v>
      </c>
      <c r="BB301">
        <f t="shared" si="300"/>
        <v>559.15661408854908</v>
      </c>
      <c r="BC301">
        <f t="shared" si="300"/>
        <v>45.492834986576057</v>
      </c>
      <c r="BD301">
        <f t="shared" si="300"/>
        <v>55.530630306046582</v>
      </c>
      <c r="BF301">
        <f t="shared" si="308"/>
        <v>35.777828058102912</v>
      </c>
      <c r="BG301">
        <f t="shared" si="301"/>
        <v>117.63453424964992</v>
      </c>
      <c r="BH301">
        <f t="shared" si="301"/>
        <v>195.04355407794324</v>
      </c>
      <c r="BI301">
        <f t="shared" si="301"/>
        <v>86.216470138176348</v>
      </c>
      <c r="BJ301">
        <f t="shared" si="301"/>
        <v>80.284423062042052</v>
      </c>
      <c r="BK301">
        <f t="shared" si="301"/>
        <v>790.20799289103434</v>
      </c>
      <c r="BL301">
        <f t="shared" si="301"/>
        <v>21.574709867322699</v>
      </c>
      <c r="BM301">
        <f t="shared" si="301"/>
        <v>26.335075357603735</v>
      </c>
    </row>
    <row r="302" spans="1:65" hidden="1" x14ac:dyDescent="0.4">
      <c r="A302" s="9">
        <v>9</v>
      </c>
      <c r="B302" s="16">
        <f t="shared" ref="B302:I302" si="321">V302+AE302+AN302+AW302+BF302+B172</f>
        <v>1014.5972430792754</v>
      </c>
      <c r="C302" s="16">
        <f t="shared" si="321"/>
        <v>3330.1554767114794</v>
      </c>
      <c r="D302" s="16">
        <f t="shared" si="321"/>
        <v>5527.0098908112113</v>
      </c>
      <c r="E302" s="16">
        <f t="shared" si="321"/>
        <v>2470.4265421598657</v>
      </c>
      <c r="F302" s="16">
        <f t="shared" si="321"/>
        <v>2335.4933649290838</v>
      </c>
      <c r="G302" s="16">
        <f t="shared" si="321"/>
        <v>2720.9909543945741</v>
      </c>
      <c r="H302" s="16">
        <f t="shared" si="321"/>
        <v>655.88758676089617</v>
      </c>
      <c r="I302" s="16">
        <f t="shared" si="321"/>
        <v>809.61951437046082</v>
      </c>
      <c r="J302" s="16">
        <f t="shared" si="295"/>
        <v>18864.180573216843</v>
      </c>
      <c r="L302" s="9">
        <v>9</v>
      </c>
      <c r="M302" s="9">
        <f t="shared" ref="M302:T302" si="322">M107</f>
        <v>316.48951304939902</v>
      </c>
      <c r="N302" s="9">
        <f t="shared" si="322"/>
        <v>1038.7043041057343</v>
      </c>
      <c r="O302" s="9">
        <f t="shared" si="322"/>
        <v>1724.0349789796214</v>
      </c>
      <c r="P302" s="9">
        <f t="shared" si="322"/>
        <v>770.99700923312241</v>
      </c>
      <c r="Q302" s="9">
        <f t="shared" si="322"/>
        <v>729.3536522529381</v>
      </c>
      <c r="R302" s="9">
        <f t="shared" si="322"/>
        <v>523.51648775088563</v>
      </c>
      <c r="S302" s="9">
        <f t="shared" si="322"/>
        <v>204.64735430261891</v>
      </c>
      <c r="T302" s="9">
        <f t="shared" si="322"/>
        <v>252.23976227997215</v>
      </c>
      <c r="V302">
        <f t="shared" si="304"/>
        <v>410.91373119270804</v>
      </c>
      <c r="W302">
        <f t="shared" si="297"/>
        <v>1351.050301520263</v>
      </c>
      <c r="X302">
        <f t="shared" si="297"/>
        <v>2240.1045256603566</v>
      </c>
      <c r="Y302">
        <f t="shared" si="297"/>
        <v>990.20911434894003</v>
      </c>
      <c r="Z302">
        <f t="shared" si="297"/>
        <v>922.0786623352916</v>
      </c>
      <c r="AA302">
        <f t="shared" si="297"/>
        <v>656.58322519509898</v>
      </c>
      <c r="AB302">
        <f t="shared" si="297"/>
        <v>247.78878462338346</v>
      </c>
      <c r="AC302">
        <f t="shared" si="297"/>
        <v>302.4622975676487</v>
      </c>
      <c r="AE302">
        <f t="shared" si="305"/>
        <v>267.50362265945682</v>
      </c>
      <c r="AF302">
        <f t="shared" si="298"/>
        <v>879.52974704154974</v>
      </c>
      <c r="AG302">
        <f t="shared" si="298"/>
        <v>1458.3014152646151</v>
      </c>
      <c r="AH302">
        <f t="shared" si="298"/>
        <v>644.6232023201236</v>
      </c>
      <c r="AI302">
        <f t="shared" si="298"/>
        <v>600.27047973239837</v>
      </c>
      <c r="AJ302">
        <f t="shared" si="298"/>
        <v>450.67630184016701</v>
      </c>
      <c r="AK302">
        <f t="shared" si="298"/>
        <v>161.30976530948126</v>
      </c>
      <c r="AL302">
        <f t="shared" si="298"/>
        <v>196.90206039696454</v>
      </c>
      <c r="AN302">
        <f t="shared" si="306"/>
        <v>171.23894124997003</v>
      </c>
      <c r="AO302">
        <f t="shared" si="299"/>
        <v>563.01945066733288</v>
      </c>
      <c r="AP302">
        <f t="shared" si="299"/>
        <v>933.51255542115337</v>
      </c>
      <c r="AQ302">
        <f t="shared" si="299"/>
        <v>412.64710202069784</v>
      </c>
      <c r="AR302">
        <f t="shared" si="299"/>
        <v>384.25528742780051</v>
      </c>
      <c r="AS302">
        <f t="shared" si="299"/>
        <v>385.0117464709773</v>
      </c>
      <c r="AT302">
        <f t="shared" si="299"/>
        <v>103.26033401065864</v>
      </c>
      <c r="AU302">
        <f t="shared" si="299"/>
        <v>126.04427565168854</v>
      </c>
      <c r="AW302">
        <f t="shared" si="307"/>
        <v>103.74124698807194</v>
      </c>
      <c r="AX302">
        <f t="shared" si="300"/>
        <v>341.09262451877362</v>
      </c>
      <c r="AY302">
        <f t="shared" si="300"/>
        <v>565.54750847847242</v>
      </c>
      <c r="AZ302">
        <f t="shared" si="300"/>
        <v>249.99293161448944</v>
      </c>
      <c r="BA302">
        <f t="shared" si="300"/>
        <v>232.79239166358133</v>
      </c>
      <c r="BB302">
        <f t="shared" si="300"/>
        <v>474.74738546455285</v>
      </c>
      <c r="BC302">
        <f t="shared" si="300"/>
        <v>62.557942349298536</v>
      </c>
      <c r="BD302">
        <f t="shared" si="300"/>
        <v>76.361079065108584</v>
      </c>
      <c r="BF302">
        <f t="shared" si="308"/>
        <v>55.609811274826249</v>
      </c>
      <c r="BG302">
        <f t="shared" si="301"/>
        <v>182.84045186872592</v>
      </c>
      <c r="BH302">
        <f t="shared" si="301"/>
        <v>303.15801213621552</v>
      </c>
      <c r="BI302">
        <f t="shared" si="301"/>
        <v>134.0070622895129</v>
      </c>
      <c r="BJ302">
        <f t="shared" si="301"/>
        <v>124.7868262863243</v>
      </c>
      <c r="BK302">
        <f t="shared" si="301"/>
        <v>674.68230348979159</v>
      </c>
      <c r="BL302">
        <f t="shared" si="301"/>
        <v>33.533772426949383</v>
      </c>
      <c r="BM302">
        <f t="shared" si="301"/>
        <v>40.932852831825159</v>
      </c>
    </row>
    <row r="303" spans="1:65" hidden="1" x14ac:dyDescent="0.4">
      <c r="A303" s="9">
        <v>10</v>
      </c>
      <c r="B303" s="16">
        <f t="shared" ref="B303:I303" si="323">V303+AE303+AN303+AW303+BF303+B173</f>
        <v>1303.0272382059511</v>
      </c>
      <c r="C303" s="16">
        <f t="shared" si="323"/>
        <v>4276.8645979768471</v>
      </c>
      <c r="D303" s="16">
        <f t="shared" si="323"/>
        <v>7098.2230217716078</v>
      </c>
      <c r="E303" s="16">
        <f t="shared" si="323"/>
        <v>3172.6821655635108</v>
      </c>
      <c r="F303" s="16">
        <f t="shared" si="323"/>
        <v>2999.3705058866208</v>
      </c>
      <c r="G303" s="16">
        <f t="shared" si="323"/>
        <v>2903.6828730005618</v>
      </c>
      <c r="H303" s="16">
        <f t="shared" si="323"/>
        <v>842.65156824068197</v>
      </c>
      <c r="I303" s="16">
        <f t="shared" si="323"/>
        <v>1040.5085104514405</v>
      </c>
      <c r="J303" s="16">
        <f t="shared" si="295"/>
        <v>23637.010481097223</v>
      </c>
      <c r="L303" s="9">
        <v>10</v>
      </c>
      <c r="M303" s="9">
        <f t="shared" ref="M303:T303" si="324">M108</f>
        <v>400.5396519433408</v>
      </c>
      <c r="N303" s="9">
        <f t="shared" si="324"/>
        <v>1314.553068220062</v>
      </c>
      <c r="O303" s="9">
        <f t="shared" si="324"/>
        <v>2181.8870513755674</v>
      </c>
      <c r="P303" s="9">
        <f t="shared" si="324"/>
        <v>975.75073104994294</v>
      </c>
      <c r="Q303" s="9">
        <f t="shared" si="324"/>
        <v>923.04814526792416</v>
      </c>
      <c r="R303" s="9">
        <f t="shared" si="324"/>
        <v>662.54679268823293</v>
      </c>
      <c r="S303" s="9">
        <f t="shared" si="324"/>
        <v>258.99556441449101</v>
      </c>
      <c r="T303" s="9">
        <f t="shared" si="324"/>
        <v>319.22709102251218</v>
      </c>
      <c r="V303">
        <f t="shared" si="304"/>
        <v>520.11390436519696</v>
      </c>
      <c r="W303">
        <f t="shared" si="297"/>
        <v>1710.0914230289673</v>
      </c>
      <c r="X303">
        <f t="shared" si="297"/>
        <v>2835.4114807639494</v>
      </c>
      <c r="Y303">
        <f t="shared" si="297"/>
        <v>1253.3568228716579</v>
      </c>
      <c r="Z303">
        <f t="shared" si="297"/>
        <v>1167.1207282536225</v>
      </c>
      <c r="AA303">
        <f t="shared" si="297"/>
        <v>829.14044664276878</v>
      </c>
      <c r="AB303">
        <f t="shared" si="297"/>
        <v>313.63856314632181</v>
      </c>
      <c r="AC303">
        <f t="shared" si="297"/>
        <v>382.84154207881932</v>
      </c>
      <c r="AE303">
        <f t="shared" si="305"/>
        <v>339.20867692608243</v>
      </c>
      <c r="AF303">
        <f t="shared" si="298"/>
        <v>1115.2900242809064</v>
      </c>
      <c r="AG303">
        <f t="shared" si="298"/>
        <v>1849.2029704624858</v>
      </c>
      <c r="AH303">
        <f t="shared" si="298"/>
        <v>817.4161583345317</v>
      </c>
      <c r="AI303">
        <f t="shared" si="298"/>
        <v>761.17457103384493</v>
      </c>
      <c r="AJ303">
        <f t="shared" si="298"/>
        <v>553.62976351763291</v>
      </c>
      <c r="AK303">
        <f t="shared" si="298"/>
        <v>204.54927496643239</v>
      </c>
      <c r="AL303">
        <f t="shared" si="298"/>
        <v>249.6821789823066</v>
      </c>
      <c r="AN303">
        <f t="shared" si="306"/>
        <v>219.37128195471342</v>
      </c>
      <c r="AO303">
        <f t="shared" si="299"/>
        <v>721.27459885444136</v>
      </c>
      <c r="AP303">
        <f t="shared" si="299"/>
        <v>1195.9069853428841</v>
      </c>
      <c r="AQ303">
        <f t="shared" si="299"/>
        <v>528.63515217041072</v>
      </c>
      <c r="AR303">
        <f t="shared" si="299"/>
        <v>492.26288358009936</v>
      </c>
      <c r="AS303">
        <f t="shared" si="299"/>
        <v>417.84402415557219</v>
      </c>
      <c r="AT303">
        <f t="shared" si="299"/>
        <v>132.28504966006994</v>
      </c>
      <c r="AU303">
        <f t="shared" si="299"/>
        <v>161.47316802432653</v>
      </c>
      <c r="AW303">
        <f t="shared" si="307"/>
        <v>137.49009411902097</v>
      </c>
      <c r="AX303">
        <f t="shared" si="300"/>
        <v>452.05603759305325</v>
      </c>
      <c r="AY303">
        <f t="shared" si="300"/>
        <v>749.53003194981284</v>
      </c>
      <c r="AZ303">
        <f t="shared" si="300"/>
        <v>331.32001681759368</v>
      </c>
      <c r="BA303">
        <f t="shared" si="300"/>
        <v>308.52383954569086</v>
      </c>
      <c r="BB303">
        <f t="shared" si="300"/>
        <v>429.87956596776502</v>
      </c>
      <c r="BC303">
        <f t="shared" si="300"/>
        <v>82.909138179978584</v>
      </c>
      <c r="BD303">
        <f t="shared" si="300"/>
        <v>101.20267735839855</v>
      </c>
      <c r="BF303">
        <f t="shared" si="308"/>
        <v>79.675529131449082</v>
      </c>
      <c r="BG303">
        <f t="shared" si="301"/>
        <v>261.96653819374978</v>
      </c>
      <c r="BH303">
        <f t="shared" si="301"/>
        <v>434.35276030734394</v>
      </c>
      <c r="BI303">
        <f t="shared" si="301"/>
        <v>191.9999969520012</v>
      </c>
      <c r="BJ303">
        <f t="shared" si="301"/>
        <v>178.78960897495281</v>
      </c>
      <c r="BK303">
        <f t="shared" si="301"/>
        <v>574.71484447717216</v>
      </c>
      <c r="BL303">
        <f t="shared" si="301"/>
        <v>48.045857388123963</v>
      </c>
      <c r="BM303">
        <f t="shared" si="301"/>
        <v>58.646965948466871</v>
      </c>
    </row>
    <row r="304" spans="1:65" hidden="1" x14ac:dyDescent="0.4">
      <c r="A304" s="9">
        <v>11</v>
      </c>
      <c r="B304" s="16">
        <f t="shared" ref="B304:I304" si="325">V304+AE304+AN304+AW304+BF304+B174</f>
        <v>1663.3895523354731</v>
      </c>
      <c r="C304" s="16">
        <f t="shared" si="325"/>
        <v>5459.6675842031318</v>
      </c>
      <c r="D304" s="16">
        <f t="shared" si="325"/>
        <v>9061.2789515901568</v>
      </c>
      <c r="E304" s="16">
        <f t="shared" si="325"/>
        <v>4050.112656013639</v>
      </c>
      <c r="F304" s="16">
        <f t="shared" si="325"/>
        <v>3828.9006041183166</v>
      </c>
      <c r="G304" s="16">
        <f t="shared" si="325"/>
        <v>3274.7255741419735</v>
      </c>
      <c r="H304" s="16">
        <f t="shared" si="325"/>
        <v>1076.0888811376888</v>
      </c>
      <c r="I304" s="16">
        <f t="shared" si="325"/>
        <v>1329.1651409281912</v>
      </c>
      <c r="J304" s="16">
        <f t="shared" si="295"/>
        <v>29743.328944468572</v>
      </c>
      <c r="L304" s="9">
        <v>11</v>
      </c>
      <c r="M304" s="9">
        <f t="shared" ref="M304:T304" si="326">M109</f>
        <v>506.91099124618285</v>
      </c>
      <c r="N304" s="9">
        <f t="shared" si="326"/>
        <v>1663.6590051049534</v>
      </c>
      <c r="O304" s="9">
        <f t="shared" si="326"/>
        <v>2761.3309259989437</v>
      </c>
      <c r="P304" s="9">
        <f t="shared" si="326"/>
        <v>1234.8809110057387</v>
      </c>
      <c r="Q304" s="9">
        <f t="shared" si="326"/>
        <v>1168.1820963680827</v>
      </c>
      <c r="R304" s="9">
        <f t="shared" si="326"/>
        <v>838.49938401624229</v>
      </c>
      <c r="S304" s="9">
        <f t="shared" si="326"/>
        <v>327.77703193362197</v>
      </c>
      <c r="T304" s="9">
        <f t="shared" si="326"/>
        <v>404.00424866237125</v>
      </c>
      <c r="V304">
        <f t="shared" si="304"/>
        <v>658.2774795411874</v>
      </c>
      <c r="W304">
        <f t="shared" si="297"/>
        <v>2164.3618105354331</v>
      </c>
      <c r="X304">
        <f t="shared" si="297"/>
        <v>3588.6130083322823</v>
      </c>
      <c r="Y304">
        <f t="shared" si="297"/>
        <v>1586.2997766473736</v>
      </c>
      <c r="Z304">
        <f t="shared" si="297"/>
        <v>1477.1558400323338</v>
      </c>
      <c r="AA304">
        <f t="shared" si="297"/>
        <v>1048.4295121547182</v>
      </c>
      <c r="AB304">
        <f t="shared" si="297"/>
        <v>396.95382319545513</v>
      </c>
      <c r="AC304">
        <f t="shared" si="297"/>
        <v>484.53995032279323</v>
      </c>
      <c r="AE304">
        <f t="shared" si="305"/>
        <v>429.66129064563972</v>
      </c>
      <c r="AF304">
        <f t="shared" si="298"/>
        <v>1412.6907236549368</v>
      </c>
      <c r="AG304">
        <f t="shared" si="298"/>
        <v>2342.3072256132177</v>
      </c>
      <c r="AH304">
        <f t="shared" si="298"/>
        <v>1035.3864906030947</v>
      </c>
      <c r="AI304">
        <f t="shared" si="298"/>
        <v>964.14764964373376</v>
      </c>
      <c r="AJ304">
        <f t="shared" si="298"/>
        <v>691.3851050802009</v>
      </c>
      <c r="AK304">
        <f t="shared" si="298"/>
        <v>259.0939190563771</v>
      </c>
      <c r="AL304">
        <f t="shared" si="298"/>
        <v>316.26186053056296</v>
      </c>
      <c r="AN304">
        <f t="shared" si="306"/>
        <v>279.28997944039793</v>
      </c>
      <c r="AO304">
        <f t="shared" si="299"/>
        <v>918.2823115676739</v>
      </c>
      <c r="AP304">
        <f t="shared" si="299"/>
        <v>1522.5549779026849</v>
      </c>
      <c r="AQ304">
        <f t="shared" si="299"/>
        <v>673.02565525247121</v>
      </c>
      <c r="AR304">
        <f t="shared" si="299"/>
        <v>626.71872730697214</v>
      </c>
      <c r="AS304">
        <f t="shared" si="299"/>
        <v>485.73689383660258</v>
      </c>
      <c r="AT304">
        <f t="shared" si="299"/>
        <v>168.41716231325117</v>
      </c>
      <c r="AU304">
        <f t="shared" si="299"/>
        <v>205.57767350331656</v>
      </c>
      <c r="AW304">
        <f t="shared" si="307"/>
        <v>178.4306880368672</v>
      </c>
      <c r="AX304">
        <f t="shared" si="300"/>
        <v>586.66531822374736</v>
      </c>
      <c r="AY304">
        <f t="shared" si="300"/>
        <v>972.71850864634848</v>
      </c>
      <c r="AZ304">
        <f t="shared" si="300"/>
        <v>429.9775844940022</v>
      </c>
      <c r="BA304">
        <f t="shared" si="300"/>
        <v>400.39336156289505</v>
      </c>
      <c r="BB304">
        <f t="shared" si="300"/>
        <v>423.86179506166854</v>
      </c>
      <c r="BC304">
        <f t="shared" si="300"/>
        <v>107.59709392002426</v>
      </c>
      <c r="BD304">
        <f t="shared" si="300"/>
        <v>131.33792269136254</v>
      </c>
      <c r="BF304">
        <f t="shared" si="308"/>
        <v>108.58281162523502</v>
      </c>
      <c r="BG304">
        <f t="shared" si="301"/>
        <v>357.01128789340152</v>
      </c>
      <c r="BH304">
        <f t="shared" si="301"/>
        <v>591.94139612857839</v>
      </c>
      <c r="BI304">
        <f t="shared" si="301"/>
        <v>261.66000688479744</v>
      </c>
      <c r="BJ304">
        <f t="shared" si="301"/>
        <v>243.65672426032182</v>
      </c>
      <c r="BK304">
        <f t="shared" si="301"/>
        <v>502.29720522246862</v>
      </c>
      <c r="BL304">
        <f t="shared" si="301"/>
        <v>65.47749778405128</v>
      </c>
      <c r="BM304">
        <f t="shared" si="301"/>
        <v>79.924821653432701</v>
      </c>
    </row>
    <row r="305" spans="1:65" hidden="1" x14ac:dyDescent="0.4">
      <c r="A305" s="9">
        <v>12</v>
      </c>
      <c r="B305" s="16">
        <f t="shared" ref="B305:I305" si="327">V305+AE305+AN305+AW305+BF305+B175</f>
        <v>2115.5644200825341</v>
      </c>
      <c r="C305" s="16">
        <f t="shared" si="327"/>
        <v>6943.8166988272242</v>
      </c>
      <c r="D305" s="16">
        <f t="shared" si="327"/>
        <v>11524.475177335789</v>
      </c>
      <c r="E305" s="16">
        <f t="shared" si="327"/>
        <v>5151.1221489451764</v>
      </c>
      <c r="F305" s="16">
        <f t="shared" si="327"/>
        <v>4869.8418803804234</v>
      </c>
      <c r="G305" s="16">
        <f t="shared" si="327"/>
        <v>3857.0731256628919</v>
      </c>
      <c r="H305" s="16">
        <f t="shared" si="327"/>
        <v>1369.0637681934115</v>
      </c>
      <c r="I305" s="16">
        <f t="shared" si="327"/>
        <v>1691.4948460284811</v>
      </c>
      <c r="J305" s="16">
        <f t="shared" si="295"/>
        <v>37522.452065455931</v>
      </c>
      <c r="L305" s="9">
        <v>12</v>
      </c>
      <c r="M305" s="9">
        <f t="shared" ref="M305:T305" si="328">M110</f>
        <v>641.5313734844317</v>
      </c>
      <c r="N305" s="9">
        <f t="shared" si="328"/>
        <v>2105.4770265109355</v>
      </c>
      <c r="O305" s="9">
        <f t="shared" si="328"/>
        <v>3494.6577450336154</v>
      </c>
      <c r="P305" s="9">
        <f t="shared" si="328"/>
        <v>1562.8283083380143</v>
      </c>
      <c r="Q305" s="9">
        <f t="shared" si="328"/>
        <v>1478.4162855111149</v>
      </c>
      <c r="R305" s="9">
        <f t="shared" si="328"/>
        <v>1061.1797155381578</v>
      </c>
      <c r="S305" s="9">
        <f t="shared" si="328"/>
        <v>414.82479789218894</v>
      </c>
      <c r="T305" s="9">
        <f t="shared" si="328"/>
        <v>511.29568112293049</v>
      </c>
      <c r="V305">
        <f t="shared" si="304"/>
        <v>833.11471637746104</v>
      </c>
      <c r="W305">
        <f t="shared" si="297"/>
        <v>2739.2121589503877</v>
      </c>
      <c r="X305">
        <f t="shared" si="297"/>
        <v>4541.7417449994264</v>
      </c>
      <c r="Y305">
        <f t="shared" si="297"/>
        <v>2007.6179568414327</v>
      </c>
      <c r="Z305">
        <f t="shared" si="297"/>
        <v>1869.4855998591838</v>
      </c>
      <c r="AA305">
        <f t="shared" si="297"/>
        <v>1326.4080941255916</v>
      </c>
      <c r="AB305">
        <f t="shared" si="297"/>
        <v>502.38399778909428</v>
      </c>
      <c r="AC305">
        <f t="shared" si="297"/>
        <v>613.23283240387013</v>
      </c>
      <c r="AE305">
        <f t="shared" si="305"/>
        <v>543.96938509341362</v>
      </c>
      <c r="AF305">
        <f t="shared" si="298"/>
        <v>1788.5262670951847</v>
      </c>
      <c r="AG305">
        <f t="shared" si="298"/>
        <v>2965.4601169727503</v>
      </c>
      <c r="AH305">
        <f t="shared" si="298"/>
        <v>1310.8431336252343</v>
      </c>
      <c r="AI305">
        <f t="shared" si="298"/>
        <v>1220.6517448380337</v>
      </c>
      <c r="AJ305">
        <f t="shared" si="298"/>
        <v>869.90730861745965</v>
      </c>
      <c r="AK305">
        <f t="shared" si="298"/>
        <v>328.02387112591612</v>
      </c>
      <c r="AL305">
        <f t="shared" si="298"/>
        <v>400.40090542667815</v>
      </c>
      <c r="AN305">
        <f t="shared" si="306"/>
        <v>354.47563504301883</v>
      </c>
      <c r="AO305">
        <f t="shared" si="299"/>
        <v>1165.4865176113053</v>
      </c>
      <c r="AP305">
        <f t="shared" si="299"/>
        <v>1932.4311017579512</v>
      </c>
      <c r="AQ305">
        <f t="shared" si="299"/>
        <v>854.206072927783</v>
      </c>
      <c r="AR305">
        <f t="shared" si="299"/>
        <v>795.43318847535284</v>
      </c>
      <c r="AS305">
        <f t="shared" si="299"/>
        <v>588.56099945840174</v>
      </c>
      <c r="AT305">
        <f t="shared" si="299"/>
        <v>213.75554068481409</v>
      </c>
      <c r="AU305">
        <f t="shared" si="299"/>
        <v>260.91976701693977</v>
      </c>
      <c r="AW305">
        <f t="shared" si="307"/>
        <v>228.86033373863256</v>
      </c>
      <c r="AX305">
        <f t="shared" si="300"/>
        <v>752.47381489571058</v>
      </c>
      <c r="AY305">
        <f t="shared" si="300"/>
        <v>1247.6367432745164</v>
      </c>
      <c r="AZ305">
        <f t="shared" si="300"/>
        <v>551.50161987323668</v>
      </c>
      <c r="BA305">
        <f t="shared" si="300"/>
        <v>513.5560444349336</v>
      </c>
      <c r="BB305">
        <f t="shared" si="300"/>
        <v>454.79934444913556</v>
      </c>
      <c r="BC305">
        <f t="shared" si="300"/>
        <v>138.00712811663772</v>
      </c>
      <c r="BD305">
        <f t="shared" si="300"/>
        <v>168.45779809733955</v>
      </c>
      <c r="BF305">
        <f t="shared" si="308"/>
        <v>143.50674983105111</v>
      </c>
      <c r="BG305">
        <f t="shared" si="301"/>
        <v>471.83830305857441</v>
      </c>
      <c r="BH305">
        <f t="shared" si="301"/>
        <v>782.32995238746332</v>
      </c>
      <c r="BI305">
        <f t="shared" si="301"/>
        <v>345.81879568939985</v>
      </c>
      <c r="BJ305">
        <f t="shared" si="301"/>
        <v>322.02504291160847</v>
      </c>
      <c r="BK305">
        <f t="shared" si="301"/>
        <v>463.07950014206858</v>
      </c>
      <c r="BL305">
        <f t="shared" si="301"/>
        <v>86.537295852037772</v>
      </c>
      <c r="BM305">
        <f t="shared" si="301"/>
        <v>105.6313721723976</v>
      </c>
    </row>
    <row r="306" spans="1:65" hidden="1" x14ac:dyDescent="0.4">
      <c r="A306" s="9">
        <v>13</v>
      </c>
      <c r="B306" s="16">
        <f t="shared" ref="B306:I306" si="329">V306+AE306+AN306+AW306+BF306+B176</f>
        <v>2684.7669773203065</v>
      </c>
      <c r="C306" s="16">
        <f t="shared" si="329"/>
        <v>8812.075131533602</v>
      </c>
      <c r="D306" s="16">
        <f t="shared" si="329"/>
        <v>14625.171018713556</v>
      </c>
      <c r="E306" s="16">
        <f t="shared" si="329"/>
        <v>6537.1028277738405</v>
      </c>
      <c r="F306" s="16">
        <f t="shared" si="329"/>
        <v>6180.2294219550377</v>
      </c>
      <c r="G306" s="16">
        <f t="shared" si="329"/>
        <v>4680.6037947136074</v>
      </c>
      <c r="H306" s="16">
        <f t="shared" si="329"/>
        <v>1737.8927950865743</v>
      </c>
      <c r="I306" s="16">
        <f t="shared" si="329"/>
        <v>2147.6707867648606</v>
      </c>
      <c r="J306" s="16">
        <f t="shared" si="295"/>
        <v>47405.512753861381</v>
      </c>
      <c r="L306" s="9">
        <v>13</v>
      </c>
      <c r="M306" s="9">
        <f t="shared" ref="M306:T306" si="330">M111</f>
        <v>811.90289867860622</v>
      </c>
      <c r="N306" s="9">
        <f t="shared" si="330"/>
        <v>2664.6286862647489</v>
      </c>
      <c r="O306" s="9">
        <f t="shared" si="330"/>
        <v>4422.7342112229344</v>
      </c>
      <c r="P306" s="9">
        <f t="shared" si="330"/>
        <v>1977.8687155779583</v>
      </c>
      <c r="Q306" s="9">
        <f t="shared" si="330"/>
        <v>1871.0393868044569</v>
      </c>
      <c r="R306" s="9">
        <f t="shared" si="330"/>
        <v>1342.9972760097246</v>
      </c>
      <c r="S306" s="9">
        <f t="shared" si="330"/>
        <v>524.98984425834692</v>
      </c>
      <c r="T306" s="9">
        <f t="shared" si="330"/>
        <v>647.08050571377635</v>
      </c>
      <c r="V306">
        <f t="shared" si="304"/>
        <v>1054.3742650206873</v>
      </c>
      <c r="W306">
        <f t="shared" si="297"/>
        <v>3466.6952222225573</v>
      </c>
      <c r="X306">
        <f t="shared" si="297"/>
        <v>5747.9426544278203</v>
      </c>
      <c r="Y306">
        <f t="shared" si="297"/>
        <v>2540.8034044713299</v>
      </c>
      <c r="Z306">
        <f t="shared" si="297"/>
        <v>2365.9856998915602</v>
      </c>
      <c r="AA306">
        <f t="shared" si="297"/>
        <v>1678.4359178355703</v>
      </c>
      <c r="AB306">
        <f t="shared" si="297"/>
        <v>635.80770812724222</v>
      </c>
      <c r="AC306">
        <f t="shared" si="297"/>
        <v>776.09590161103199</v>
      </c>
      <c r="AE306">
        <f t="shared" si="305"/>
        <v>688.54205073543733</v>
      </c>
      <c r="AF306">
        <f t="shared" si="298"/>
        <v>2263.8692130227864</v>
      </c>
      <c r="AG306">
        <f t="shared" si="298"/>
        <v>3753.6009309860883</v>
      </c>
      <c r="AH306">
        <f t="shared" si="298"/>
        <v>1659.2305452333335</v>
      </c>
      <c r="AI306">
        <f t="shared" si="298"/>
        <v>1545.0686723486087</v>
      </c>
      <c r="AJ306">
        <f t="shared" si="298"/>
        <v>1098.1577013715255</v>
      </c>
      <c r="AK306">
        <f t="shared" si="298"/>
        <v>415.20393445750523</v>
      </c>
      <c r="AL306">
        <f t="shared" si="298"/>
        <v>506.81686891527414</v>
      </c>
      <c r="AN306">
        <f t="shared" si="306"/>
        <v>449.22251006821625</v>
      </c>
      <c r="AO306">
        <f t="shared" si="299"/>
        <v>1477.0063923532452</v>
      </c>
      <c r="AP306">
        <f t="shared" si="299"/>
        <v>2448.9456093653507</v>
      </c>
      <c r="AQ306">
        <f t="shared" si="299"/>
        <v>1082.5246032765085</v>
      </c>
      <c r="AR306">
        <f t="shared" si="299"/>
        <v>1008.0424666566933</v>
      </c>
      <c r="AS306">
        <f t="shared" si="299"/>
        <v>729.23415403793069</v>
      </c>
      <c r="AT306">
        <f t="shared" si="299"/>
        <v>270.88970590536508</v>
      </c>
      <c r="AU306">
        <f t="shared" si="299"/>
        <v>330.66033622180896</v>
      </c>
      <c r="AW306">
        <f t="shared" si="307"/>
        <v>291.66798439082572</v>
      </c>
      <c r="AX306">
        <f t="shared" si="300"/>
        <v>958.98016625350795</v>
      </c>
      <c r="AY306">
        <f t="shared" si="300"/>
        <v>1590.0339225162338</v>
      </c>
      <c r="AZ306">
        <f t="shared" si="300"/>
        <v>702.85384640050984</v>
      </c>
      <c r="BA306">
        <f t="shared" si="300"/>
        <v>654.49461645514316</v>
      </c>
      <c r="BB306">
        <f t="shared" si="300"/>
        <v>521.68017195376865</v>
      </c>
      <c r="BC306">
        <f t="shared" si="300"/>
        <v>175.8813344007259</v>
      </c>
      <c r="BD306">
        <f t="shared" si="300"/>
        <v>214.68878255713966</v>
      </c>
      <c r="BF306">
        <f t="shared" si="308"/>
        <v>186.18354178484185</v>
      </c>
      <c r="BG306">
        <f t="shared" si="301"/>
        <v>612.15605897714249</v>
      </c>
      <c r="BH306">
        <f t="shared" si="301"/>
        <v>1014.9833478309899</v>
      </c>
      <c r="BI306">
        <f t="shared" si="301"/>
        <v>448.66020778131826</v>
      </c>
      <c r="BJ306">
        <f t="shared" si="301"/>
        <v>417.79054367327109</v>
      </c>
      <c r="BK306">
        <f t="shared" si="301"/>
        <v>458.93942229560207</v>
      </c>
      <c r="BL306">
        <f t="shared" si="301"/>
        <v>112.27221198433774</v>
      </c>
      <c r="BM306">
        <f t="shared" si="301"/>
        <v>137.04458513486856</v>
      </c>
    </row>
    <row r="307" spans="1:65" hidden="1" x14ac:dyDescent="0.4">
      <c r="A307" s="9">
        <v>14</v>
      </c>
      <c r="B307" s="16">
        <f t="shared" ref="B307:I307" si="331">V307+AE307+AN307+AW307+BF307+B177</f>
        <v>3402.8394066214096</v>
      </c>
      <c r="C307" s="16">
        <f t="shared" si="331"/>
        <v>11168.957684216002</v>
      </c>
      <c r="D307" s="16">
        <f t="shared" si="331"/>
        <v>18536.826186533061</v>
      </c>
      <c r="E307" s="16">
        <f t="shared" si="331"/>
        <v>8285.5831969576975</v>
      </c>
      <c r="F307" s="16">
        <f t="shared" si="331"/>
        <v>7833.3544136110067</v>
      </c>
      <c r="G307" s="16">
        <f t="shared" si="331"/>
        <v>5786.5974153710113</v>
      </c>
      <c r="H307" s="16">
        <f t="shared" si="331"/>
        <v>2203.1861034897515</v>
      </c>
      <c r="I307" s="16">
        <f t="shared" si="331"/>
        <v>2723.1754541880691</v>
      </c>
      <c r="J307" s="16">
        <f t="shared" si="295"/>
        <v>59940.519860988003</v>
      </c>
      <c r="L307" s="9">
        <v>14</v>
      </c>
      <c r="M307" s="9">
        <f t="shared" ref="M307:T307" si="332">M112</f>
        <v>1027.5199999999998</v>
      </c>
      <c r="N307" s="9">
        <f t="shared" si="332"/>
        <v>3372.2742857142848</v>
      </c>
      <c r="O307" s="9">
        <f t="shared" si="332"/>
        <v>5597.28</v>
      </c>
      <c r="P307" s="9">
        <f t="shared" si="332"/>
        <v>2503.1314285714284</v>
      </c>
      <c r="Q307" s="9">
        <f t="shared" si="332"/>
        <v>2367.9314285714277</v>
      </c>
      <c r="R307" s="9">
        <f t="shared" si="332"/>
        <v>1699.6571428571424</v>
      </c>
      <c r="S307" s="9">
        <f t="shared" si="332"/>
        <v>664.41142857142847</v>
      </c>
      <c r="T307" s="9">
        <f t="shared" si="332"/>
        <v>818.92571428571409</v>
      </c>
      <c r="V307">
        <f t="shared" si="304"/>
        <v>1334.3891134056007</v>
      </c>
      <c r="W307">
        <f t="shared" si="297"/>
        <v>4387.3608428201042</v>
      </c>
      <c r="X307">
        <f t="shared" si="297"/>
        <v>7274.4492700584688</v>
      </c>
      <c r="Y307">
        <f t="shared" si="297"/>
        <v>3215.5758298633255</v>
      </c>
      <c r="Z307">
        <f t="shared" si="297"/>
        <v>2994.3310123817218</v>
      </c>
      <c r="AA307">
        <f t="shared" si="297"/>
        <v>2124.0650182819409</v>
      </c>
      <c r="AB307">
        <f t="shared" si="297"/>
        <v>804.6619801818772</v>
      </c>
      <c r="AC307">
        <f t="shared" si="297"/>
        <v>982.2071312108003</v>
      </c>
      <c r="AE307">
        <f t="shared" si="305"/>
        <v>871.45815787806214</v>
      </c>
      <c r="AF307">
        <f t="shared" si="298"/>
        <v>2865.2822176226719</v>
      </c>
      <c r="AG307">
        <f t="shared" si="298"/>
        <v>4750.7717927069534</v>
      </c>
      <c r="AH307">
        <f t="shared" si="298"/>
        <v>2100.0169748523322</v>
      </c>
      <c r="AI307">
        <f t="shared" si="298"/>
        <v>1955.5271861200845</v>
      </c>
      <c r="AJ307">
        <f t="shared" si="298"/>
        <v>1388.2968096035479</v>
      </c>
      <c r="AK307">
        <f t="shared" si="298"/>
        <v>525.50582129237375</v>
      </c>
      <c r="AL307">
        <f t="shared" si="298"/>
        <v>641.45638526315304</v>
      </c>
      <c r="AN307">
        <f t="shared" si="306"/>
        <v>568.88228040182685</v>
      </c>
      <c r="AO307">
        <f t="shared" si="299"/>
        <v>1870.4378026880158</v>
      </c>
      <c r="AP307">
        <f t="shared" si="299"/>
        <v>3101.2732701757191</v>
      </c>
      <c r="AQ307">
        <f t="shared" si="299"/>
        <v>1370.877574254921</v>
      </c>
      <c r="AR307">
        <f t="shared" si="299"/>
        <v>1276.555569502651</v>
      </c>
      <c r="AS307">
        <f t="shared" si="299"/>
        <v>913.69592770472809</v>
      </c>
      <c r="AT307">
        <f t="shared" si="299"/>
        <v>343.04682018143518</v>
      </c>
      <c r="AU307">
        <f t="shared" si="299"/>
        <v>418.73860256854158</v>
      </c>
      <c r="AW307">
        <f t="shared" si="307"/>
        <v>370.44524722952099</v>
      </c>
      <c r="AX307">
        <f t="shared" si="300"/>
        <v>1217.9932793033765</v>
      </c>
      <c r="AY307">
        <f t="shared" si="300"/>
        <v>2019.4897659407923</v>
      </c>
      <c r="AZ307">
        <f t="shared" si="300"/>
        <v>892.68922483850918</v>
      </c>
      <c r="BA307">
        <f t="shared" si="300"/>
        <v>831.2685415559182</v>
      </c>
      <c r="BB307">
        <f t="shared" si="300"/>
        <v>625.45716299584967</v>
      </c>
      <c r="BC307">
        <f t="shared" si="300"/>
        <v>223.38552015304549</v>
      </c>
      <c r="BD307">
        <f t="shared" si="300"/>
        <v>272.67455938947427</v>
      </c>
      <c r="BF307">
        <f t="shared" si="308"/>
        <v>238.92576308783379</v>
      </c>
      <c r="BG307">
        <f t="shared" si="301"/>
        <v>785.56811261532516</v>
      </c>
      <c r="BH307">
        <f t="shared" si="301"/>
        <v>1302.5086351736118</v>
      </c>
      <c r="BI307">
        <f t="shared" si="301"/>
        <v>575.75702709091411</v>
      </c>
      <c r="BJ307">
        <f t="shared" si="301"/>
        <v>536.14258006420721</v>
      </c>
      <c r="BK307">
        <f t="shared" si="301"/>
        <v>490.30979712468536</v>
      </c>
      <c r="BL307">
        <f t="shared" si="301"/>
        <v>144.07677319253182</v>
      </c>
      <c r="BM307">
        <f t="shared" si="301"/>
        <v>175.86668384600412</v>
      </c>
    </row>
    <row r="308" spans="1:65" hidden="1" x14ac:dyDescent="0.4">
      <c r="A308" s="9">
        <v>15</v>
      </c>
      <c r="B308" s="16">
        <f t="shared" ref="B308:I308" si="333">V308+AE308+AN308+AW308+BF308+B178</f>
        <v>4309.9531636964093</v>
      </c>
      <c r="C308" s="16">
        <f t="shared" si="333"/>
        <v>14146.317646655143</v>
      </c>
      <c r="D308" s="16">
        <f t="shared" si="333"/>
        <v>23478.273418178673</v>
      </c>
      <c r="E308" s="16">
        <f t="shared" si="333"/>
        <v>10494.373943844425</v>
      </c>
      <c r="F308" s="16">
        <f t="shared" si="333"/>
        <v>9921.6852109586998</v>
      </c>
      <c r="G308" s="16">
        <f t="shared" si="333"/>
        <v>7231.736985651658</v>
      </c>
      <c r="H308" s="16">
        <f t="shared" si="333"/>
        <v>2790.952338053703</v>
      </c>
      <c r="I308" s="16">
        <f t="shared" si="333"/>
        <v>3450.1679635835053</v>
      </c>
      <c r="J308" s="16">
        <f t="shared" si="295"/>
        <v>75823.460670622211</v>
      </c>
      <c r="L308" s="9">
        <v>15</v>
      </c>
      <c r="M308" s="9">
        <f t="shared" ref="M308:T308" si="334">M113</f>
        <v>1300.3985478045934</v>
      </c>
      <c r="N308" s="9">
        <f t="shared" si="334"/>
        <v>4267.8493692985339</v>
      </c>
      <c r="O308" s="9">
        <f t="shared" si="334"/>
        <v>7083.7499840934443</v>
      </c>
      <c r="P308" s="9">
        <f t="shared" si="334"/>
        <v>3167.8881916442733</v>
      </c>
      <c r="Q308" s="9">
        <f t="shared" si="334"/>
        <v>2996.7831195647204</v>
      </c>
      <c r="R308" s="9">
        <f t="shared" si="334"/>
        <v>2151.0351918572223</v>
      </c>
      <c r="S308" s="9">
        <f t="shared" si="334"/>
        <v>840.8592113623688</v>
      </c>
      <c r="T308" s="9">
        <f t="shared" si="334"/>
        <v>1036.4078651675707</v>
      </c>
      <c r="V308">
        <f t="shared" si="304"/>
        <v>1688.7652159028</v>
      </c>
      <c r="W308">
        <f t="shared" si="297"/>
        <v>5552.5201056676169</v>
      </c>
      <c r="X308">
        <f t="shared" si="297"/>
        <v>9206.3377681275815</v>
      </c>
      <c r="Y308">
        <f t="shared" si="297"/>
        <v>4069.5420518770038</v>
      </c>
      <c r="Z308">
        <f t="shared" si="297"/>
        <v>3789.5408526704819</v>
      </c>
      <c r="AA308">
        <f t="shared" si="297"/>
        <v>2688.0964788429228</v>
      </c>
      <c r="AB308">
        <f t="shared" si="297"/>
        <v>1018.3575008510851</v>
      </c>
      <c r="AC308">
        <f t="shared" si="297"/>
        <v>1243.0536350578677</v>
      </c>
      <c r="AE308">
        <f t="shared" si="305"/>
        <v>1102.9236356418314</v>
      </c>
      <c r="AF308">
        <f t="shared" si="298"/>
        <v>3626.321530221388</v>
      </c>
      <c r="AG308">
        <f t="shared" si="298"/>
        <v>6012.6105313827102</v>
      </c>
      <c r="AH308">
        <f t="shared" si="298"/>
        <v>2657.7964023578288</v>
      </c>
      <c r="AI308">
        <f t="shared" si="298"/>
        <v>2474.9290992509032</v>
      </c>
      <c r="AJ308">
        <f t="shared" si="298"/>
        <v>1756.1809139427444</v>
      </c>
      <c r="AK308">
        <f t="shared" si="298"/>
        <v>665.08390073712553</v>
      </c>
      <c r="AL308">
        <f t="shared" si="298"/>
        <v>811.83175823697661</v>
      </c>
      <c r="AN308">
        <f t="shared" si="306"/>
        <v>720.17021913994449</v>
      </c>
      <c r="AO308">
        <f t="shared" si="299"/>
        <v>2367.8600101553438</v>
      </c>
      <c r="AP308">
        <f t="shared" si="299"/>
        <v>3926.0225314413365</v>
      </c>
      <c r="AQ308">
        <f t="shared" si="299"/>
        <v>1735.4472745536266</v>
      </c>
      <c r="AR308">
        <f t="shared" si="299"/>
        <v>1616.0413778113677</v>
      </c>
      <c r="AS308">
        <f t="shared" si="299"/>
        <v>1150.996368654138</v>
      </c>
      <c r="AT308">
        <f t="shared" si="299"/>
        <v>434.27632073690449</v>
      </c>
      <c r="AU308">
        <f t="shared" si="299"/>
        <v>530.09749391584728</v>
      </c>
      <c r="AW308">
        <f t="shared" si="307"/>
        <v>469.66376381567392</v>
      </c>
      <c r="AX308">
        <f t="shared" si="300"/>
        <v>1544.2155409956958</v>
      </c>
      <c r="AY308">
        <f t="shared" si="300"/>
        <v>2560.3815180582556</v>
      </c>
      <c r="AZ308">
        <f t="shared" si="300"/>
        <v>1131.7833995467149</v>
      </c>
      <c r="BA308">
        <f t="shared" si="300"/>
        <v>1053.9120555292848</v>
      </c>
      <c r="BB308">
        <f t="shared" si="300"/>
        <v>769.57654535028882</v>
      </c>
      <c r="BC308">
        <f t="shared" si="300"/>
        <v>283.21617016724031</v>
      </c>
      <c r="BD308">
        <f t="shared" si="300"/>
        <v>345.70658097900787</v>
      </c>
      <c r="BF308">
        <f t="shared" si="308"/>
        <v>304.68550515867742</v>
      </c>
      <c r="BG308">
        <f t="shared" si="301"/>
        <v>1001.7806959593507</v>
      </c>
      <c r="BH308">
        <f t="shared" si="301"/>
        <v>1660.9992005572021</v>
      </c>
      <c r="BI308">
        <f t="shared" si="301"/>
        <v>734.2231259647117</v>
      </c>
      <c r="BJ308">
        <f t="shared" si="301"/>
        <v>683.70556081006271</v>
      </c>
      <c r="BK308">
        <f t="shared" si="301"/>
        <v>557.88348006026763</v>
      </c>
      <c r="BL308">
        <f t="shared" si="301"/>
        <v>183.73114667278867</v>
      </c>
      <c r="BM308">
        <f t="shared" si="301"/>
        <v>224.27062161773921</v>
      </c>
    </row>
    <row r="309" spans="1:65" hidden="1" x14ac:dyDescent="0.4">
      <c r="A309" s="9">
        <v>16</v>
      </c>
      <c r="B309" s="16">
        <f t="shared" ref="B309:I309" si="335">V309+AE309+AN309+AW309+BF309+B179</f>
        <v>5456.8082700523428</v>
      </c>
      <c r="C309" s="16">
        <f t="shared" si="335"/>
        <v>17910.565312720519</v>
      </c>
      <c r="D309" s="16">
        <f t="shared" si="335"/>
        <v>29725.698972527254</v>
      </c>
      <c r="E309" s="16">
        <f t="shared" si="335"/>
        <v>13286.923452478724</v>
      </c>
      <c r="F309" s="16">
        <f t="shared" si="335"/>
        <v>12561.931134402932</v>
      </c>
      <c r="G309" s="16">
        <f t="shared" si="335"/>
        <v>9092.1282647416938</v>
      </c>
      <c r="H309" s="16">
        <f t="shared" si="335"/>
        <v>3534.0241160196679</v>
      </c>
      <c r="I309" s="16">
        <f t="shared" si="335"/>
        <v>4369.2474475344379</v>
      </c>
      <c r="J309" s="16">
        <f t="shared" si="295"/>
        <v>95937.326970477559</v>
      </c>
      <c r="L309" s="9">
        <v>16</v>
      </c>
      <c r="M309" s="9">
        <f t="shared" ref="M309:T309" si="336">M114</f>
        <v>1645.7454678568747</v>
      </c>
      <c r="N309" s="9">
        <f t="shared" si="336"/>
        <v>5401.2623813498176</v>
      </c>
      <c r="O309" s="9">
        <f t="shared" si="336"/>
        <v>8964.9818906940291</v>
      </c>
      <c r="P309" s="9">
        <f t="shared" si="336"/>
        <v>4009.1844480122368</v>
      </c>
      <c r="Q309" s="9">
        <f t="shared" si="336"/>
        <v>3792.6389917152783</v>
      </c>
      <c r="R309" s="9">
        <f t="shared" si="336"/>
        <v>2722.2857363046051</v>
      </c>
      <c r="S309" s="9">
        <f t="shared" si="336"/>
        <v>1064.1662423736184</v>
      </c>
      <c r="T309" s="9">
        <f t="shared" si="336"/>
        <v>1311.6467638558549</v>
      </c>
      <c r="V309">
        <f t="shared" si="304"/>
        <v>2137.2518481642046</v>
      </c>
      <c r="W309">
        <f t="shared" si="297"/>
        <v>7027.106992763911</v>
      </c>
      <c r="X309">
        <f t="shared" si="297"/>
        <v>11651.271724729257</v>
      </c>
      <c r="Y309">
        <f t="shared" si="297"/>
        <v>5150.2933561468408</v>
      </c>
      <c r="Z309">
        <f t="shared" si="297"/>
        <v>4795.9320305718029</v>
      </c>
      <c r="AA309">
        <f t="shared" si="297"/>
        <v>3401.946114730742</v>
      </c>
      <c r="AB309">
        <f t="shared" si="297"/>
        <v>1288.8034584620043</v>
      </c>
      <c r="AC309">
        <f t="shared" si="297"/>
        <v>1573.1723118624282</v>
      </c>
      <c r="AE309">
        <f t="shared" si="305"/>
        <v>1395.8444257723158</v>
      </c>
      <c r="AF309">
        <f t="shared" si="298"/>
        <v>4589.4208179445022</v>
      </c>
      <c r="AG309">
        <f t="shared" si="298"/>
        <v>7609.4741497551458</v>
      </c>
      <c r="AH309">
        <f t="shared" si="298"/>
        <v>3363.6692271174165</v>
      </c>
      <c r="AI309">
        <f t="shared" si="298"/>
        <v>3132.2349759606923</v>
      </c>
      <c r="AJ309">
        <f t="shared" si="298"/>
        <v>2222.1386963928335</v>
      </c>
      <c r="AK309">
        <f t="shared" si="298"/>
        <v>841.72070079410537</v>
      </c>
      <c r="AL309">
        <f t="shared" si="298"/>
        <v>1027.4426966474221</v>
      </c>
      <c r="AN309">
        <f t="shared" si="306"/>
        <v>911.54692739088796</v>
      </c>
      <c r="AO309">
        <f t="shared" si="299"/>
        <v>2997.0907701883662</v>
      </c>
      <c r="AP309">
        <f t="shared" si="299"/>
        <v>4969.3165314120233</v>
      </c>
      <c r="AQ309">
        <f t="shared" si="299"/>
        <v>2196.6218384557274</v>
      </c>
      <c r="AR309">
        <f t="shared" si="299"/>
        <v>2045.4852385311356</v>
      </c>
      <c r="AS309">
        <f t="shared" si="299"/>
        <v>1453.5886412984414</v>
      </c>
      <c r="AT309">
        <f t="shared" si="299"/>
        <v>549.68011073701496</v>
      </c>
      <c r="AU309">
        <f t="shared" si="299"/>
        <v>670.96462607641195</v>
      </c>
      <c r="AW309">
        <f t="shared" si="307"/>
        <v>594.91699147780923</v>
      </c>
      <c r="AX309">
        <f t="shared" si="300"/>
        <v>1956.0377755755198</v>
      </c>
      <c r="AY309">
        <f t="shared" si="300"/>
        <v>3243.2020247497958</v>
      </c>
      <c r="AZ309">
        <f t="shared" si="300"/>
        <v>1433.6153370501709</v>
      </c>
      <c r="BA309">
        <f t="shared" si="300"/>
        <v>1334.9767166703264</v>
      </c>
      <c r="BB309">
        <f t="shared" si="300"/>
        <v>960.28645700221352</v>
      </c>
      <c r="BC309">
        <f t="shared" si="300"/>
        <v>358.7462454520724</v>
      </c>
      <c r="BD309">
        <f t="shared" si="300"/>
        <v>437.90203744742757</v>
      </c>
      <c r="BF309">
        <f t="shared" si="308"/>
        <v>387.17463448717569</v>
      </c>
      <c r="BG309">
        <f t="shared" si="301"/>
        <v>1272.9981184775233</v>
      </c>
      <c r="BH309">
        <f t="shared" si="301"/>
        <v>2110.6903593077286</v>
      </c>
      <c r="BI309">
        <f t="shared" si="301"/>
        <v>933.00326275571331</v>
      </c>
      <c r="BJ309">
        <f t="shared" si="301"/>
        <v>868.80880816967374</v>
      </c>
      <c r="BK309">
        <f t="shared" si="301"/>
        <v>663.73001270527823</v>
      </c>
      <c r="BL309">
        <f t="shared" si="301"/>
        <v>233.47365842001449</v>
      </c>
      <c r="BM309">
        <f t="shared" si="301"/>
        <v>284.98860129837351</v>
      </c>
    </row>
    <row r="310" spans="1:65" hidden="1" x14ac:dyDescent="0.4">
      <c r="A310" s="9">
        <v>17</v>
      </c>
      <c r="B310" s="16">
        <f t="shared" ref="B310:I310" si="337">V310+AE310+AN310+AW310+BF310+B180</f>
        <v>6907.4414887637813</v>
      </c>
      <c r="C310" s="16">
        <f t="shared" si="337"/>
        <v>22671.885084858783</v>
      </c>
      <c r="D310" s="16">
        <f t="shared" si="337"/>
        <v>37627.94004721348</v>
      </c>
      <c r="E310" s="16">
        <f t="shared" si="337"/>
        <v>16819.155519884411</v>
      </c>
      <c r="F310" s="16">
        <f t="shared" si="337"/>
        <v>15901.507069964431</v>
      </c>
      <c r="G310" s="16">
        <f t="shared" si="337"/>
        <v>11467.862588162345</v>
      </c>
      <c r="H310" s="16">
        <f t="shared" si="337"/>
        <v>4473.8770499236907</v>
      </c>
      <c r="I310" s="16">
        <f t="shared" si="337"/>
        <v>5531.7029407664577</v>
      </c>
      <c r="J310" s="16">
        <f t="shared" si="295"/>
        <v>121401.37178953737</v>
      </c>
      <c r="L310" s="9">
        <v>17</v>
      </c>
      <c r="M310" s="9">
        <f t="shared" ref="M310:T310" si="338">M115</f>
        <v>2082.8061901053716</v>
      </c>
      <c r="N310" s="9">
        <f t="shared" si="338"/>
        <v>6835.6759547443207</v>
      </c>
      <c r="O310" s="9">
        <f t="shared" si="338"/>
        <v>11345.812667152948</v>
      </c>
      <c r="P310" s="9">
        <f t="shared" si="338"/>
        <v>5073.9038014597036</v>
      </c>
      <c r="Q310" s="9">
        <f t="shared" si="338"/>
        <v>4799.850355393206</v>
      </c>
      <c r="R310" s="9">
        <f t="shared" si="338"/>
        <v>3445.2433219788109</v>
      </c>
      <c r="S310" s="9">
        <f t="shared" si="338"/>
        <v>1346.7769349553535</v>
      </c>
      <c r="T310" s="9">
        <f t="shared" si="338"/>
        <v>1659.980873317063</v>
      </c>
      <c r="V310">
        <f t="shared" si="304"/>
        <v>2704.8425256800861</v>
      </c>
      <c r="W310">
        <f t="shared" ref="W310:W353" si="339">IF(W309+N309*(1-C$65)-W309/2&lt;0,0,W309+N309*(1-C$65)-W309/2)</f>
        <v>8893.2981121799003</v>
      </c>
      <c r="X310">
        <f t="shared" ref="X310:X353" si="340">IF(X309+O309*(1-D$65)-X309/2&lt;0,0,X309+O309*(1-D$65)-X309/2)</f>
        <v>14745.503795620238</v>
      </c>
      <c r="Y310">
        <f t="shared" ref="Y310:Y353" si="341">IF(Y309+P309*(1-E$65)-Y309/2&lt;0,0,Y309+P309*(1-E$65)-Y309/2)</f>
        <v>6518.0584596987974</v>
      </c>
      <c r="Z310">
        <f t="shared" ref="Z310:Z353" si="342">IF(Z309+Q309*(1-F$65)-Z309/2&lt;0,0,Z309+Q309*(1-F$65)-Z309/2)</f>
        <v>6069.5892801329792</v>
      </c>
      <c r="AA310">
        <f t="shared" ref="AA310:AA353" si="343">IF(AA309+R309*(1-G$65)-AA309/2&lt;0,0,AA309+R309*(1-G$65)-AA309/2)</f>
        <v>4305.386994400511</v>
      </c>
      <c r="AB310">
        <f t="shared" ref="AB310:AB353" si="344">IF(AB309+S309*(1-H$65)-AB309/2&lt;0,0,AB309+S309*(1-H$65)-AB309/2)</f>
        <v>1631.0714175710787</v>
      </c>
      <c r="AC310">
        <f t="shared" ref="AC310:AC353" si="345">IF(AC309+T309*(1-I$65)-AC309/2&lt;0,0,AC309+T309*(1-I$65)-AC309/2)</f>
        <v>1990.9602010651877</v>
      </c>
      <c r="AE310">
        <f t="shared" si="305"/>
        <v>1766.5481369682602</v>
      </c>
      <c r="AF310">
        <f t="shared" ref="AF310:AF353" si="346">IF(AF309+W309/2-AF309/2&lt;0,0,AF309+W309/2-AF309/2)</f>
        <v>5808.2639053542061</v>
      </c>
      <c r="AG310">
        <f t="shared" ref="AG310:AG353" si="347">IF(AG309+X309/2-AG309/2&lt;0,0,AG309+X309/2-AG309/2)</f>
        <v>9630.3729372422022</v>
      </c>
      <c r="AH310">
        <f t="shared" ref="AH310:AH353" si="348">IF(AH309+Y309/2-AH309/2&lt;0,0,AH309+Y309/2-AH309/2)</f>
        <v>4256.9812916321289</v>
      </c>
      <c r="AI310">
        <f t="shared" ref="AI310:AI353" si="349">IF(AI309+Z309/2-AI309/2&lt;0,0,AI309+Z309/2-AI309/2)</f>
        <v>3964.0835032662476</v>
      </c>
      <c r="AJ310">
        <f t="shared" ref="AJ310:AJ353" si="350">IF(AJ309+AA309/2-AJ309/2&lt;0,0,AJ309+AA309/2-AJ309/2)</f>
        <v>2812.0424055617877</v>
      </c>
      <c r="AK310">
        <f t="shared" ref="AK310:AK353" si="351">IF(AK309+AB309/2-AK309/2&lt;0,0,AK309+AB309/2-AK309/2)</f>
        <v>1065.2620796280548</v>
      </c>
      <c r="AL310">
        <f t="shared" ref="AL310:AL353" si="352">IF(AL309+AC309/2-AL309/2&lt;0,0,AL309+AC309/2-AL309/2)</f>
        <v>1300.3075042549251</v>
      </c>
      <c r="AN310">
        <f t="shared" si="306"/>
        <v>1153.6956765816019</v>
      </c>
      <c r="AO310">
        <f t="shared" ref="AO310:AO353" si="353">IF(AO309+AF309/2-AO309/2&lt;0,0,AO309+AF309/2-AO309/2)</f>
        <v>3793.2557940664337</v>
      </c>
      <c r="AP310">
        <f t="shared" ref="AP310:AP353" si="354">IF(AP309+AG309/2-AP309/2&lt;0,0,AP309+AG309/2-AP309/2)</f>
        <v>6289.3953405835837</v>
      </c>
      <c r="AQ310">
        <f t="shared" ref="AQ310:AQ353" si="355">IF(AQ309+AH309/2-AQ309/2&lt;0,0,AQ309+AH309/2-AQ309/2)</f>
        <v>2780.1455327865724</v>
      </c>
      <c r="AR310">
        <f t="shared" ref="AR310:AR353" si="356">IF(AR309+AI309/2-AR309/2&lt;0,0,AR309+AI309/2-AR309/2)</f>
        <v>2588.8601072459142</v>
      </c>
      <c r="AS310">
        <f t="shared" ref="AS310:AS353" si="357">IF(AS309+AJ309/2-AS309/2&lt;0,0,AS309+AJ309/2-AS309/2)</f>
        <v>1837.8636688456374</v>
      </c>
      <c r="AT310">
        <f t="shared" ref="AT310:AT353" si="358">IF(AT309+AK309/2-AT309/2&lt;0,0,AT309+AK309/2-AT309/2)</f>
        <v>695.70040576556016</v>
      </c>
      <c r="AU310">
        <f t="shared" ref="AU310:AU353" si="359">IF(AU309+AL309/2-AU309/2&lt;0,0,AU309+AL309/2-AU309/2)</f>
        <v>849.20366136191706</v>
      </c>
      <c r="AW310">
        <f t="shared" si="307"/>
        <v>753.2319594343486</v>
      </c>
      <c r="AX310">
        <f t="shared" ref="AX310:AX353" si="360">IF(AX309+AO309/2-AX309/2&lt;0,0,AX309+AO309/2-AX309/2)</f>
        <v>2476.564272881943</v>
      </c>
      <c r="AY310">
        <f t="shared" ref="AY310:AY353" si="361">IF(AY309+AP309/2-AY309/2&lt;0,0,AY309+AP309/2-AY309/2)</f>
        <v>4106.25927808091</v>
      </c>
      <c r="AZ310">
        <f t="shared" ref="AZ310:AZ353" si="362">IF(AZ309+AQ309/2-AZ309/2&lt;0,0,AZ309+AQ309/2-AZ309/2)</f>
        <v>1815.1185877529492</v>
      </c>
      <c r="BA310">
        <f t="shared" ref="BA310:BA353" si="363">IF(BA309+AR309/2-BA309/2&lt;0,0,BA309+AR309/2-BA309/2)</f>
        <v>1690.2309776007312</v>
      </c>
      <c r="BB310">
        <f t="shared" ref="BB310:BB353" si="364">IF(BB309+AS309/2-BB309/2&lt;0,0,BB309+AS309/2-BB309/2)</f>
        <v>1206.9375491503276</v>
      </c>
      <c r="BC310">
        <f t="shared" ref="BC310:BC353" si="365">IF(BC309+AT309/2-BC309/2&lt;0,0,BC309+AT309/2-BC309/2)</f>
        <v>454.21317809454376</v>
      </c>
      <c r="BD310">
        <f t="shared" ref="BD310:BD353" si="366">IF(BD309+AU309/2-BD309/2&lt;0,0,BD309+AU309/2-BD309/2)</f>
        <v>554.43333176191982</v>
      </c>
      <c r="BF310">
        <f t="shared" si="308"/>
        <v>491.04581298249246</v>
      </c>
      <c r="BG310">
        <f t="shared" ref="BG310:BG353" si="367">IF(BG309+AX309/2-BG309/2&lt;0,0,BG309+AX309/2-BG309/2)</f>
        <v>1614.5179470265216</v>
      </c>
      <c r="BH310">
        <f t="shared" ref="BH310:BH353" si="368">IF(BH309+AY309/2-BH309/2&lt;0,0,BH309+AY309/2-BH309/2)</f>
        <v>2676.9461920287622</v>
      </c>
      <c r="BI310">
        <f t="shared" ref="BI310:BI353" si="369">IF(BI309+AZ309/2-BI309/2&lt;0,0,BI309+AZ309/2-BI309/2)</f>
        <v>1183.309299902942</v>
      </c>
      <c r="BJ310">
        <f t="shared" ref="BJ310:BJ353" si="370">IF(BJ309+BA309/2-BJ309/2&lt;0,0,BJ309+BA309/2-BJ309/2)</f>
        <v>1101.8927624200001</v>
      </c>
      <c r="BK310">
        <f t="shared" ref="BK310:BK353" si="371">IF(BK309+BB309/2-BK309/2&lt;0,0,BK309+BB309/2-BK309/2)</f>
        <v>812.00823485374599</v>
      </c>
      <c r="BL310">
        <f t="shared" ref="BL310:BL353" si="372">IF(BL309+BC309/2-BL309/2&lt;0,0,BL309+BC309/2-BL309/2)</f>
        <v>296.10995193604344</v>
      </c>
      <c r="BM310">
        <f t="shared" ref="BM310:BM353" si="373">IF(BM309+BD309/2-BM309/2&lt;0,0,BM309+BD309/2-BM309/2)</f>
        <v>361.44531937290054</v>
      </c>
    </row>
    <row r="311" spans="1:65" hidden="1" x14ac:dyDescent="0.4">
      <c r="A311" s="9">
        <v>18</v>
      </c>
      <c r="B311" s="16">
        <f t="shared" ref="B311:I311" si="374">V311+AE311+AN311+AW311+BF311+B181</f>
        <v>8742.7906622985702</v>
      </c>
      <c r="C311" s="16">
        <f t="shared" si="374"/>
        <v>28695.93452370778</v>
      </c>
      <c r="D311" s="16">
        <f t="shared" si="374"/>
        <v>47625.901373597357</v>
      </c>
      <c r="E311" s="16">
        <f t="shared" si="374"/>
        <v>21288.148106498036</v>
      </c>
      <c r="F311" s="16">
        <f t="shared" si="374"/>
        <v>20126.738436964064</v>
      </c>
      <c r="G311" s="16">
        <f t="shared" si="374"/>
        <v>14488.617500765673</v>
      </c>
      <c r="H311" s="16">
        <f t="shared" si="374"/>
        <v>5662.9381836616913</v>
      </c>
      <c r="I311" s="16">
        <f t="shared" si="374"/>
        <v>7002.3683927374614</v>
      </c>
      <c r="J311" s="16">
        <f t="shared" si="295"/>
        <v>153633.43718023063</v>
      </c>
      <c r="L311" s="9">
        <v>18</v>
      </c>
      <c r="M311" s="9">
        <f t="shared" ref="M311:T311" si="375">M116</f>
        <v>2635.9371544801502</v>
      </c>
      <c r="N311" s="9">
        <f t="shared" si="375"/>
        <v>8651.0268265457562</v>
      </c>
      <c r="O311" s="9">
        <f t="shared" si="375"/>
        <v>14358.920815194506</v>
      </c>
      <c r="P311" s="9">
        <f t="shared" si="375"/>
        <v>6421.3807372298406</v>
      </c>
      <c r="Q311" s="9">
        <f t="shared" si="375"/>
        <v>6074.5469011140303</v>
      </c>
      <c r="R311" s="9">
        <f t="shared" si="375"/>
        <v>4360.1967968844601</v>
      </c>
      <c r="S311" s="9">
        <f t="shared" si="375"/>
        <v>1704.4405660548343</v>
      </c>
      <c r="T311" s="9">
        <f t="shared" si="375"/>
        <v>2100.8220930443299</v>
      </c>
      <c r="V311">
        <f t="shared" si="304"/>
        <v>3423.1680051047051</v>
      </c>
      <c r="W311">
        <f t="shared" si="339"/>
        <v>11255.092770998886</v>
      </c>
      <c r="X311">
        <f t="shared" si="340"/>
        <v>18661.469691151713</v>
      </c>
      <c r="Y311">
        <f t="shared" si="341"/>
        <v>8249.0603289494302</v>
      </c>
      <c r="Z311">
        <f t="shared" si="342"/>
        <v>7681.4911147752082</v>
      </c>
      <c r="AA311">
        <f t="shared" si="343"/>
        <v>5448.761799133591</v>
      </c>
      <c r="AB311">
        <f t="shared" si="344"/>
        <v>2064.2353252214689</v>
      </c>
      <c r="AC311">
        <f t="shared" si="345"/>
        <v>2519.6998328061877</v>
      </c>
      <c r="AE311">
        <f t="shared" si="305"/>
        <v>2235.6953313241729</v>
      </c>
      <c r="AF311">
        <f t="shared" si="346"/>
        <v>7350.7810087670523</v>
      </c>
      <c r="AG311">
        <f t="shared" si="347"/>
        <v>12187.938366431219</v>
      </c>
      <c r="AH311">
        <f t="shared" si="348"/>
        <v>5387.5198756654627</v>
      </c>
      <c r="AI311">
        <f t="shared" si="349"/>
        <v>5016.8363916996132</v>
      </c>
      <c r="AJ311">
        <f t="shared" si="350"/>
        <v>3558.7146999811494</v>
      </c>
      <c r="AK311">
        <f t="shared" si="351"/>
        <v>1348.1667485995667</v>
      </c>
      <c r="AL311">
        <f t="shared" si="352"/>
        <v>1645.6338526600562</v>
      </c>
      <c r="AN311">
        <f t="shared" si="306"/>
        <v>1460.1219067749312</v>
      </c>
      <c r="AO311">
        <f t="shared" si="353"/>
        <v>4800.7598497103199</v>
      </c>
      <c r="AP311">
        <f t="shared" si="354"/>
        <v>7959.8841389128929</v>
      </c>
      <c r="AQ311">
        <f t="shared" si="355"/>
        <v>3518.5634122093511</v>
      </c>
      <c r="AR311">
        <f t="shared" si="356"/>
        <v>3276.4718052560806</v>
      </c>
      <c r="AS311">
        <f t="shared" si="357"/>
        <v>2324.9530372037125</v>
      </c>
      <c r="AT311">
        <f t="shared" si="358"/>
        <v>880.4812426968075</v>
      </c>
      <c r="AU311">
        <f t="shared" si="359"/>
        <v>1074.7555828084212</v>
      </c>
      <c r="AW311">
        <f t="shared" si="307"/>
        <v>953.46381800797531</v>
      </c>
      <c r="AX311">
        <f t="shared" si="360"/>
        <v>3134.9100334741884</v>
      </c>
      <c r="AY311">
        <f t="shared" si="361"/>
        <v>5197.8273093322468</v>
      </c>
      <c r="AZ311">
        <f t="shared" si="362"/>
        <v>2297.6320602697606</v>
      </c>
      <c r="BA311">
        <f t="shared" si="363"/>
        <v>2139.5455424233223</v>
      </c>
      <c r="BB311">
        <f t="shared" si="364"/>
        <v>1522.4006089979825</v>
      </c>
      <c r="BC311">
        <f t="shared" si="365"/>
        <v>574.95679193005196</v>
      </c>
      <c r="BD311">
        <f t="shared" si="366"/>
        <v>701.81849656191844</v>
      </c>
      <c r="BF311">
        <f t="shared" si="308"/>
        <v>622.13888620842056</v>
      </c>
      <c r="BG311">
        <f t="shared" si="367"/>
        <v>2045.5411099542323</v>
      </c>
      <c r="BH311">
        <f t="shared" si="368"/>
        <v>3391.6027350548361</v>
      </c>
      <c r="BI311">
        <f t="shared" si="369"/>
        <v>1499.2139438279455</v>
      </c>
      <c r="BJ311">
        <f t="shared" si="370"/>
        <v>1396.0618700103657</v>
      </c>
      <c r="BK311">
        <f t="shared" si="371"/>
        <v>1009.4728920020367</v>
      </c>
      <c r="BL311">
        <f t="shared" si="372"/>
        <v>375.1615650152936</v>
      </c>
      <c r="BM311">
        <f t="shared" si="373"/>
        <v>457.93932556741015</v>
      </c>
    </row>
    <row r="312" spans="1:65" hidden="1" x14ac:dyDescent="0.4">
      <c r="A312" s="9">
        <v>19</v>
      </c>
      <c r="B312" s="16">
        <f t="shared" ref="B312:I312" si="376">V312+AE312+AN312+AW312+BF312+B182</f>
        <v>11065.207371274724</v>
      </c>
      <c r="C312" s="16">
        <f t="shared" si="376"/>
        <v>36318.656024027383</v>
      </c>
      <c r="D312" s="16">
        <f t="shared" si="376"/>
        <v>60277.137741564475</v>
      </c>
      <c r="E312" s="16">
        <f t="shared" si="376"/>
        <v>26943.121151396615</v>
      </c>
      <c r="F312" s="16">
        <f t="shared" si="376"/>
        <v>25473.249207727942</v>
      </c>
      <c r="G312" s="16">
        <f t="shared" si="376"/>
        <v>18320.768532597242</v>
      </c>
      <c r="H312" s="16">
        <f t="shared" si="376"/>
        <v>7167.508618091545</v>
      </c>
      <c r="I312" s="16">
        <f t="shared" si="376"/>
        <v>8863.2371821543766</v>
      </c>
      <c r="J312" s="16">
        <f t="shared" si="295"/>
        <v>194428.88582883429</v>
      </c>
      <c r="L312" s="9">
        <v>19</v>
      </c>
      <c r="M312" s="9">
        <f t="shared" ref="M312:T312" si="377">M117</f>
        <v>3335.9631421190443</v>
      </c>
      <c r="N312" s="9">
        <f t="shared" si="377"/>
        <v>10948.480537856864</v>
      </c>
      <c r="O312" s="9">
        <f t="shared" si="377"/>
        <v>18172.220274174797</v>
      </c>
      <c r="P312" s="9">
        <f t="shared" si="377"/>
        <v>8126.7072033576733</v>
      </c>
      <c r="Q312" s="9">
        <f t="shared" si="377"/>
        <v>7687.7646846577973</v>
      </c>
      <c r="R312" s="9">
        <f t="shared" si="377"/>
        <v>5518.1345207984205</v>
      </c>
      <c r="S312" s="9">
        <f t="shared" si="377"/>
        <v>2157.0889490393824</v>
      </c>
      <c r="T312" s="9">
        <f t="shared" si="377"/>
        <v>2658.737541839238</v>
      </c>
      <c r="V312">
        <f t="shared" si="304"/>
        <v>4332.259080908063</v>
      </c>
      <c r="W312">
        <f t="shared" si="339"/>
        <v>14244.108904649331</v>
      </c>
      <c r="X312">
        <f t="shared" si="340"/>
        <v>23617.398097908939</v>
      </c>
      <c r="Y312">
        <f t="shared" si="341"/>
        <v>10439.764120766995</v>
      </c>
      <c r="Z312">
        <f t="shared" si="342"/>
        <v>9721.465492571293</v>
      </c>
      <c r="AA312">
        <f t="shared" si="343"/>
        <v>6895.7862574176052</v>
      </c>
      <c r="AB312">
        <f t="shared" si="344"/>
        <v>2612.4345108058415</v>
      </c>
      <c r="AC312">
        <f t="shared" si="345"/>
        <v>3188.8567740639555</v>
      </c>
      <c r="AE312">
        <f t="shared" si="305"/>
        <v>2829.431668214439</v>
      </c>
      <c r="AF312">
        <f t="shared" si="346"/>
        <v>9302.9368898829707</v>
      </c>
      <c r="AG312">
        <f t="shared" si="347"/>
        <v>15424.704028791464</v>
      </c>
      <c r="AH312">
        <f t="shared" si="348"/>
        <v>6818.2901023074455</v>
      </c>
      <c r="AI312">
        <f t="shared" si="349"/>
        <v>6349.1637532374098</v>
      </c>
      <c r="AJ312">
        <f t="shared" si="350"/>
        <v>4503.7382495573711</v>
      </c>
      <c r="AK312">
        <f t="shared" si="351"/>
        <v>1706.2010369105178</v>
      </c>
      <c r="AL312">
        <f t="shared" si="352"/>
        <v>2082.6668427331224</v>
      </c>
      <c r="AN312">
        <f t="shared" si="306"/>
        <v>1847.908619049552</v>
      </c>
      <c r="AO312">
        <f t="shared" si="353"/>
        <v>6075.7704292386861</v>
      </c>
      <c r="AP312">
        <f t="shared" si="354"/>
        <v>10073.911252672056</v>
      </c>
      <c r="AQ312">
        <f t="shared" si="355"/>
        <v>4453.0416439374076</v>
      </c>
      <c r="AR312">
        <f t="shared" si="356"/>
        <v>4146.6540984778467</v>
      </c>
      <c r="AS312">
        <f t="shared" si="357"/>
        <v>2941.8338685924314</v>
      </c>
      <c r="AT312">
        <f t="shared" si="358"/>
        <v>1114.3239956481871</v>
      </c>
      <c r="AU312">
        <f t="shared" si="359"/>
        <v>1360.1947177342386</v>
      </c>
      <c r="AW312">
        <f t="shared" si="307"/>
        <v>1206.7928623914531</v>
      </c>
      <c r="AX312">
        <f t="shared" si="360"/>
        <v>3967.8349415922539</v>
      </c>
      <c r="AY312">
        <f t="shared" si="361"/>
        <v>6578.8557241225699</v>
      </c>
      <c r="AZ312">
        <f t="shared" si="362"/>
        <v>2908.0977362395556</v>
      </c>
      <c r="BA312">
        <f t="shared" si="363"/>
        <v>2708.0086738397013</v>
      </c>
      <c r="BB312">
        <f t="shared" si="364"/>
        <v>1923.6768231008475</v>
      </c>
      <c r="BC312">
        <f t="shared" si="365"/>
        <v>727.71901731342973</v>
      </c>
      <c r="BD312">
        <f t="shared" si="366"/>
        <v>888.28703968516993</v>
      </c>
      <c r="BF312">
        <f t="shared" si="308"/>
        <v>787.80135210819799</v>
      </c>
      <c r="BG312">
        <f t="shared" si="367"/>
        <v>2590.2255717142102</v>
      </c>
      <c r="BH312">
        <f t="shared" si="368"/>
        <v>4294.7150221935417</v>
      </c>
      <c r="BI312">
        <f t="shared" si="369"/>
        <v>1898.423002048853</v>
      </c>
      <c r="BJ312">
        <f t="shared" si="370"/>
        <v>1767.8037062168441</v>
      </c>
      <c r="BK312">
        <f t="shared" si="371"/>
        <v>1265.9367505000098</v>
      </c>
      <c r="BL312">
        <f t="shared" si="372"/>
        <v>475.05917847267273</v>
      </c>
      <c r="BM312">
        <f t="shared" si="373"/>
        <v>579.87891106466429</v>
      </c>
    </row>
    <row r="313" spans="1:65" hidden="1" x14ac:dyDescent="0.4">
      <c r="A313" s="9">
        <v>20</v>
      </c>
      <c r="B313" s="16">
        <f t="shared" ref="B313:I313" si="378">V313+AE313+AN313+AW313+BF313+B183</f>
        <v>14004.165430447316</v>
      </c>
      <c r="C313" s="16">
        <f t="shared" si="378"/>
        <v>45965.013508711774</v>
      </c>
      <c r="D313" s="16">
        <f t="shared" si="378"/>
        <v>76286.950774833385</v>
      </c>
      <c r="E313" s="16">
        <f t="shared" si="378"/>
        <v>34099.336210255431</v>
      </c>
      <c r="F313" s="16">
        <f t="shared" si="378"/>
        <v>32239.102950177461</v>
      </c>
      <c r="G313" s="16">
        <f t="shared" si="378"/>
        <v>23176.503041677246</v>
      </c>
      <c r="H313" s="16">
        <f t="shared" si="378"/>
        <v>9071.4608313952158</v>
      </c>
      <c r="I313" s="16">
        <f t="shared" si="378"/>
        <v>11218.034675063012</v>
      </c>
      <c r="J313" s="16">
        <f t="shared" si="295"/>
        <v>246060.56742256082</v>
      </c>
      <c r="L313" s="9">
        <v>20</v>
      </c>
      <c r="M313" s="9">
        <f t="shared" ref="M313:T313" si="379">M118</f>
        <v>4221.8950731287514</v>
      </c>
      <c r="N313" s="9">
        <f t="shared" si="379"/>
        <v>13856.069168576692</v>
      </c>
      <c r="O313" s="9">
        <f t="shared" si="379"/>
        <v>22998.217898359257</v>
      </c>
      <c r="P313" s="9">
        <f t="shared" si="379"/>
        <v>10284.917321005381</v>
      </c>
      <c r="Q313" s="9">
        <f t="shared" si="379"/>
        <v>9729.4048113831759</v>
      </c>
      <c r="R313" s="9">
        <f t="shared" si="379"/>
        <v>6983.5858352505684</v>
      </c>
      <c r="S313" s="9">
        <f t="shared" si="379"/>
        <v>2729.947190143404</v>
      </c>
      <c r="T313" s="9">
        <f t="shared" si="379"/>
        <v>3364.8186297116363</v>
      </c>
      <c r="V313">
        <f t="shared" si="304"/>
        <v>5482.7774559802065</v>
      </c>
      <c r="W313">
        <f t="shared" si="339"/>
        <v>18026.917994610958</v>
      </c>
      <c r="X313">
        <f t="shared" si="340"/>
        <v>29889.472314980623</v>
      </c>
      <c r="Y313">
        <f t="shared" si="341"/>
        <v>13212.253075846689</v>
      </c>
      <c r="Z313">
        <f t="shared" si="342"/>
        <v>12303.19582608788</v>
      </c>
      <c r="AA313">
        <f t="shared" si="343"/>
        <v>8727.0988567272288</v>
      </c>
      <c r="AB313">
        <f t="shared" si="344"/>
        <v>3306.2189434129345</v>
      </c>
      <c r="AC313">
        <f t="shared" si="345"/>
        <v>4035.7217111592818</v>
      </c>
      <c r="AE313">
        <f t="shared" si="305"/>
        <v>3580.845374561251</v>
      </c>
      <c r="AF313">
        <f t="shared" si="346"/>
        <v>11773.52289726615</v>
      </c>
      <c r="AG313">
        <f t="shared" si="347"/>
        <v>19521.051063350202</v>
      </c>
      <c r="AH313">
        <f t="shared" si="348"/>
        <v>8629.0271115372198</v>
      </c>
      <c r="AI313">
        <f t="shared" si="349"/>
        <v>8035.3146229043514</v>
      </c>
      <c r="AJ313">
        <f t="shared" si="350"/>
        <v>5699.7622534874881</v>
      </c>
      <c r="AK313">
        <f t="shared" si="351"/>
        <v>2159.3177738581799</v>
      </c>
      <c r="AL313">
        <f t="shared" si="352"/>
        <v>2635.761808398539</v>
      </c>
      <c r="AN313">
        <f t="shared" si="306"/>
        <v>2338.6701436319959</v>
      </c>
      <c r="AO313">
        <f t="shared" si="353"/>
        <v>7689.3536595608284</v>
      </c>
      <c r="AP313">
        <f t="shared" si="354"/>
        <v>12749.30764073176</v>
      </c>
      <c r="AQ313">
        <f t="shared" si="355"/>
        <v>5635.6658731224261</v>
      </c>
      <c r="AR313">
        <f t="shared" si="356"/>
        <v>5247.9089258576278</v>
      </c>
      <c r="AS313">
        <f t="shared" si="357"/>
        <v>3722.7860590749005</v>
      </c>
      <c r="AT313">
        <f t="shared" si="358"/>
        <v>1410.2625162793524</v>
      </c>
      <c r="AU313">
        <f t="shared" si="359"/>
        <v>1721.4307802336805</v>
      </c>
      <c r="AW313">
        <f t="shared" si="307"/>
        <v>1527.3507407205025</v>
      </c>
      <c r="AX313">
        <f t="shared" si="360"/>
        <v>5021.8026854154705</v>
      </c>
      <c r="AY313">
        <f t="shared" si="361"/>
        <v>8326.3834883973141</v>
      </c>
      <c r="AZ313">
        <f t="shared" si="362"/>
        <v>3680.5696900884823</v>
      </c>
      <c r="BA313">
        <f t="shared" si="363"/>
        <v>3427.3313861587735</v>
      </c>
      <c r="BB313">
        <f t="shared" si="364"/>
        <v>2432.7553458466396</v>
      </c>
      <c r="BC313">
        <f t="shared" si="365"/>
        <v>921.0215064808084</v>
      </c>
      <c r="BD313">
        <f t="shared" si="366"/>
        <v>1124.2408787097042</v>
      </c>
      <c r="BF313">
        <f t="shared" si="308"/>
        <v>997.29710724982556</v>
      </c>
      <c r="BG313">
        <f t="shared" si="367"/>
        <v>3279.0302566532318</v>
      </c>
      <c r="BH313">
        <f t="shared" si="368"/>
        <v>5436.7853731580562</v>
      </c>
      <c r="BI313">
        <f t="shared" si="369"/>
        <v>2403.2603691442041</v>
      </c>
      <c r="BJ313">
        <f t="shared" si="370"/>
        <v>2237.9061900282727</v>
      </c>
      <c r="BK313">
        <f t="shared" si="371"/>
        <v>1594.8067868004287</v>
      </c>
      <c r="BL313">
        <f t="shared" si="372"/>
        <v>601.38909789305114</v>
      </c>
      <c r="BM313">
        <f t="shared" si="373"/>
        <v>734.08297537491694</v>
      </c>
    </row>
    <row r="314" spans="1:65" hidden="1" x14ac:dyDescent="0.4">
      <c r="A314" s="9">
        <v>21</v>
      </c>
      <c r="B314" s="16">
        <f t="shared" ref="B314:I314" si="380">V314+AE314+AN314+AW314+BF314+B184</f>
        <v>17723.481211308375</v>
      </c>
      <c r="C314" s="16">
        <f t="shared" si="380"/>
        <v>58172.691287057954</v>
      </c>
      <c r="D314" s="16">
        <f t="shared" si="380"/>
        <v>96547.721288424029</v>
      </c>
      <c r="E314" s="16">
        <f t="shared" si="380"/>
        <v>43155.67735966402</v>
      </c>
      <c r="F314" s="16">
        <f t="shared" si="380"/>
        <v>40801.424397401286</v>
      </c>
      <c r="G314" s="16">
        <f t="shared" si="380"/>
        <v>29325.49222160651</v>
      </c>
      <c r="H314" s="16">
        <f t="shared" si="380"/>
        <v>11480.915465796686</v>
      </c>
      <c r="I314" s="16">
        <f t="shared" si="380"/>
        <v>14198.002099713824</v>
      </c>
      <c r="J314" s="16">
        <f t="shared" si="295"/>
        <v>311405.40533097269</v>
      </c>
      <c r="L314" s="9">
        <v>21</v>
      </c>
      <c r="M314" s="9">
        <f t="shared" ref="M314:T314" si="381">M119</f>
        <v>5343.1039999999975</v>
      </c>
      <c r="N314" s="9">
        <f t="shared" si="381"/>
        <v>17535.82628571428</v>
      </c>
      <c r="O314" s="9">
        <f t="shared" si="381"/>
        <v>29105.855999999992</v>
      </c>
      <c r="P314" s="9">
        <f t="shared" si="381"/>
        <v>13016.283428571425</v>
      </c>
      <c r="Q314" s="9">
        <f t="shared" si="381"/>
        <v>12313.243428571424</v>
      </c>
      <c r="R314" s="9">
        <f t="shared" si="381"/>
        <v>8838.2171428571419</v>
      </c>
      <c r="S314" s="9">
        <f t="shared" si="381"/>
        <v>3454.9394285714279</v>
      </c>
      <c r="T314" s="9">
        <f t="shared" si="381"/>
        <v>4258.4137142857116</v>
      </c>
      <c r="V314">
        <f t="shared" si="304"/>
        <v>6938.8390286454396</v>
      </c>
      <c r="W314">
        <f t="shared" si="339"/>
        <v>22814.327802191368</v>
      </c>
      <c r="X314">
        <f t="shared" si="340"/>
        <v>37827.221460282017</v>
      </c>
      <c r="Y314">
        <f t="shared" si="341"/>
        <v>16721.032001587177</v>
      </c>
      <c r="Z314">
        <f t="shared" si="342"/>
        <v>15570.556357710837</v>
      </c>
      <c r="AA314">
        <f t="shared" si="343"/>
        <v>11044.754137057222</v>
      </c>
      <c r="AB314">
        <f t="shared" si="344"/>
        <v>4184.2517275213995</v>
      </c>
      <c r="AC314">
        <f t="shared" si="345"/>
        <v>5107.4885936871187</v>
      </c>
      <c r="AE314">
        <f t="shared" si="305"/>
        <v>4531.8114152707285</v>
      </c>
      <c r="AF314">
        <f t="shared" si="346"/>
        <v>14900.220445938554</v>
      </c>
      <c r="AG314">
        <f t="shared" si="347"/>
        <v>24705.261689165418</v>
      </c>
      <c r="AH314">
        <f t="shared" si="348"/>
        <v>10920.640093691954</v>
      </c>
      <c r="AI314">
        <f t="shared" si="349"/>
        <v>10169.255224496115</v>
      </c>
      <c r="AJ314">
        <f t="shared" si="350"/>
        <v>7213.4305551073585</v>
      </c>
      <c r="AK314">
        <f t="shared" si="351"/>
        <v>2732.768358635557</v>
      </c>
      <c r="AL314">
        <f t="shared" si="352"/>
        <v>3335.7417597789104</v>
      </c>
      <c r="AN314">
        <f t="shared" si="306"/>
        <v>2959.757759096623</v>
      </c>
      <c r="AO314">
        <f t="shared" si="353"/>
        <v>9731.4382784134887</v>
      </c>
      <c r="AP314">
        <f t="shared" si="354"/>
        <v>16135.179352040983</v>
      </c>
      <c r="AQ314">
        <f t="shared" si="355"/>
        <v>7132.3464923298216</v>
      </c>
      <c r="AR314">
        <f t="shared" si="356"/>
        <v>6641.61177438099</v>
      </c>
      <c r="AS314">
        <f t="shared" si="357"/>
        <v>4711.2741562811943</v>
      </c>
      <c r="AT314">
        <f t="shared" si="358"/>
        <v>1784.7901450687662</v>
      </c>
      <c r="AU314">
        <f t="shared" si="359"/>
        <v>2178.5962943161094</v>
      </c>
      <c r="AW314">
        <f t="shared" si="307"/>
        <v>1933.0104421762494</v>
      </c>
      <c r="AX314">
        <f t="shared" si="360"/>
        <v>6355.578172488149</v>
      </c>
      <c r="AY314">
        <f t="shared" si="361"/>
        <v>10537.845564564537</v>
      </c>
      <c r="AZ314">
        <f t="shared" si="362"/>
        <v>4658.1177816054533</v>
      </c>
      <c r="BA314">
        <f t="shared" si="363"/>
        <v>4337.6201560082009</v>
      </c>
      <c r="BB314">
        <f t="shared" si="364"/>
        <v>3077.7707024607698</v>
      </c>
      <c r="BC314">
        <f t="shared" si="365"/>
        <v>1165.6420113800802</v>
      </c>
      <c r="BD314">
        <f t="shared" si="366"/>
        <v>1422.8358294716925</v>
      </c>
      <c r="BF314">
        <f t="shared" si="308"/>
        <v>1262.3239239851641</v>
      </c>
      <c r="BG314">
        <f t="shared" si="367"/>
        <v>4150.4164710343512</v>
      </c>
      <c r="BH314">
        <f t="shared" si="368"/>
        <v>6881.5844307776852</v>
      </c>
      <c r="BI314">
        <f t="shared" si="369"/>
        <v>3041.9150296163434</v>
      </c>
      <c r="BJ314">
        <f t="shared" si="370"/>
        <v>2832.6187880935231</v>
      </c>
      <c r="BK314">
        <f t="shared" si="371"/>
        <v>2013.7810663235343</v>
      </c>
      <c r="BL314">
        <f t="shared" si="372"/>
        <v>761.20530218692966</v>
      </c>
      <c r="BM314">
        <f t="shared" si="373"/>
        <v>929.16192704231059</v>
      </c>
    </row>
    <row r="315" spans="1:65" hidden="1" x14ac:dyDescent="0.4">
      <c r="A315" s="9">
        <v>22</v>
      </c>
      <c r="B315" s="16">
        <f t="shared" ref="B315:I315" si="382">V315+AE315+AN315+AW315+BF315+B185</f>
        <v>22430.447194744986</v>
      </c>
      <c r="C315" s="16">
        <f t="shared" si="382"/>
        <v>73622.072578052146</v>
      </c>
      <c r="D315" s="16">
        <f t="shared" si="382"/>
        <v>122188.66385246834</v>
      </c>
      <c r="E315" s="16">
        <f t="shared" si="382"/>
        <v>54616.890766333338</v>
      </c>
      <c r="F315" s="16">
        <f t="shared" si="382"/>
        <v>51637.425626273405</v>
      </c>
      <c r="G315" s="16">
        <f t="shared" si="382"/>
        <v>37109.791566367174</v>
      </c>
      <c r="H315" s="16">
        <f t="shared" si="382"/>
        <v>14530.157629421523</v>
      </c>
      <c r="I315" s="16">
        <f t="shared" si="382"/>
        <v>17969.213365453692</v>
      </c>
      <c r="J315" s="16">
        <f t="shared" si="295"/>
        <v>394104.66257911455</v>
      </c>
      <c r="L315" s="9">
        <v>22</v>
      </c>
      <c r="M315" s="9">
        <f t="shared" ref="M315:T315" si="383">M120</f>
        <v>6762.0724485838846</v>
      </c>
      <c r="N315" s="9">
        <f t="shared" si="383"/>
        <v>22192.816720352377</v>
      </c>
      <c r="O315" s="9">
        <f t="shared" si="383"/>
        <v>36835.499917285902</v>
      </c>
      <c r="P315" s="9">
        <f t="shared" si="383"/>
        <v>16473.018596550217</v>
      </c>
      <c r="Q315" s="9">
        <f t="shared" si="383"/>
        <v>15583.272221736548</v>
      </c>
      <c r="R315" s="9">
        <f t="shared" si="383"/>
        <v>11185.382997657556</v>
      </c>
      <c r="S315" s="9">
        <f t="shared" si="383"/>
        <v>4372.4678990843177</v>
      </c>
      <c r="T315" s="9">
        <f t="shared" si="383"/>
        <v>5389.3208988713659</v>
      </c>
      <c r="V315">
        <f t="shared" si="304"/>
        <v>8781.5869421627176</v>
      </c>
      <c r="W315">
        <f t="shared" si="339"/>
        <v>28873.130259235018</v>
      </c>
      <c r="X315">
        <f t="shared" si="340"/>
        <v>47872.999022252392</v>
      </c>
      <c r="Y315">
        <f t="shared" si="341"/>
        <v>21161.637512909361</v>
      </c>
      <c r="Z315">
        <f t="shared" si="342"/>
        <v>19705.629980549449</v>
      </c>
      <c r="AA315">
        <f t="shared" si="343"/>
        <v>13977.909710978765</v>
      </c>
      <c r="AB315">
        <f t="shared" si="344"/>
        <v>5295.4637197134607</v>
      </c>
      <c r="AC315">
        <f t="shared" si="345"/>
        <v>6463.8846579963883</v>
      </c>
      <c r="AE315">
        <f t="shared" si="305"/>
        <v>5735.3252219580845</v>
      </c>
      <c r="AF315">
        <f t="shared" si="346"/>
        <v>18857.274124064963</v>
      </c>
      <c r="AG315">
        <f t="shared" si="347"/>
        <v>31266.241574723717</v>
      </c>
      <c r="AH315">
        <f t="shared" si="348"/>
        <v>13820.836047639568</v>
      </c>
      <c r="AI315">
        <f t="shared" si="349"/>
        <v>12869.905791103474</v>
      </c>
      <c r="AJ315">
        <f t="shared" si="350"/>
        <v>9129.0923460822905</v>
      </c>
      <c r="AK315">
        <f t="shared" si="351"/>
        <v>3458.5100430784782</v>
      </c>
      <c r="AL315">
        <f t="shared" si="352"/>
        <v>4221.6151767330148</v>
      </c>
      <c r="AN315">
        <f t="shared" si="306"/>
        <v>3745.7845871836753</v>
      </c>
      <c r="AO315">
        <f t="shared" si="353"/>
        <v>12315.82936217602</v>
      </c>
      <c r="AP315">
        <f t="shared" si="354"/>
        <v>20420.220520603201</v>
      </c>
      <c r="AQ315">
        <f t="shared" si="355"/>
        <v>9026.493293010888</v>
      </c>
      <c r="AR315">
        <f t="shared" si="356"/>
        <v>8405.4334994385536</v>
      </c>
      <c r="AS315">
        <f t="shared" si="357"/>
        <v>5962.3523556942764</v>
      </c>
      <c r="AT315">
        <f t="shared" si="358"/>
        <v>2258.7792518521619</v>
      </c>
      <c r="AU315">
        <f t="shared" si="359"/>
        <v>2757.1690270475096</v>
      </c>
      <c r="AW315">
        <f t="shared" si="307"/>
        <v>2446.3841006364364</v>
      </c>
      <c r="AX315">
        <f t="shared" si="360"/>
        <v>8043.5082254508179</v>
      </c>
      <c r="AY315">
        <f t="shared" si="361"/>
        <v>13336.512458302761</v>
      </c>
      <c r="AZ315">
        <f t="shared" si="362"/>
        <v>5895.2321369676365</v>
      </c>
      <c r="BA315">
        <f t="shared" si="363"/>
        <v>5489.6159651945954</v>
      </c>
      <c r="BB315">
        <f t="shared" si="364"/>
        <v>3894.5224293709816</v>
      </c>
      <c r="BC315">
        <f t="shared" si="365"/>
        <v>1475.2160782244232</v>
      </c>
      <c r="BD315">
        <f t="shared" si="366"/>
        <v>1800.7160618939006</v>
      </c>
      <c r="BF315">
        <f t="shared" si="308"/>
        <v>1597.6671830807065</v>
      </c>
      <c r="BG315">
        <f t="shared" si="367"/>
        <v>5252.9973217612496</v>
      </c>
      <c r="BH315">
        <f t="shared" si="368"/>
        <v>8709.7149976711116</v>
      </c>
      <c r="BI315">
        <f t="shared" si="369"/>
        <v>3850.0164056108983</v>
      </c>
      <c r="BJ315">
        <f t="shared" si="370"/>
        <v>3585.119472050862</v>
      </c>
      <c r="BK315">
        <f t="shared" si="371"/>
        <v>2545.775884392152</v>
      </c>
      <c r="BL315">
        <f t="shared" si="372"/>
        <v>963.42365678350507</v>
      </c>
      <c r="BM315">
        <f t="shared" si="373"/>
        <v>1175.9988782570015</v>
      </c>
    </row>
    <row r="316" spans="1:65" hidden="1" x14ac:dyDescent="0.4">
      <c r="A316" s="9">
        <v>23</v>
      </c>
      <c r="B316" s="16">
        <f t="shared" ref="B316:I316" si="384">V316+AE316+AN316+AW316+BF316+B186</f>
        <v>28387.387434604898</v>
      </c>
      <c r="C316" s="16">
        <f t="shared" si="384"/>
        <v>93174.167311875717</v>
      </c>
      <c r="D316" s="16">
        <f t="shared" si="384"/>
        <v>154638.77457613972</v>
      </c>
      <c r="E316" s="16">
        <f t="shared" si="384"/>
        <v>69121.721523512038</v>
      </c>
      <c r="F316" s="16">
        <f t="shared" si="384"/>
        <v>65351.007867293243</v>
      </c>
      <c r="G316" s="16">
        <f t="shared" si="384"/>
        <v>46962.804627732578</v>
      </c>
      <c r="H316" s="16">
        <f t="shared" si="384"/>
        <v>18389.122228540771</v>
      </c>
      <c r="I316" s="16">
        <f t="shared" si="384"/>
        <v>22741.832358881304</v>
      </c>
      <c r="J316" s="16">
        <f t="shared" si="295"/>
        <v>498766.81792858033</v>
      </c>
      <c r="L316" s="9">
        <v>23</v>
      </c>
      <c r="M316" s="9">
        <f t="shared" ref="M316:T316" si="385">M121</f>
        <v>8557.8764328557463</v>
      </c>
      <c r="N316" s="9">
        <f t="shared" si="385"/>
        <v>28086.564383019053</v>
      </c>
      <c r="O316" s="9">
        <f t="shared" si="385"/>
        <v>46617.905831608943</v>
      </c>
      <c r="P316" s="9">
        <f t="shared" si="385"/>
        <v>20847.759129663627</v>
      </c>
      <c r="Q316" s="9">
        <f t="shared" si="385"/>
        <v>19721.722756919447</v>
      </c>
      <c r="R316" s="9">
        <f t="shared" si="385"/>
        <v>14155.885828783945</v>
      </c>
      <c r="S316" s="9">
        <f t="shared" si="385"/>
        <v>5533.6644603428158</v>
      </c>
      <c r="T316" s="9">
        <f t="shared" si="385"/>
        <v>6820.5631720504434</v>
      </c>
      <c r="V316">
        <f t="shared" si="304"/>
        <v>11113.713520187943</v>
      </c>
      <c r="W316">
        <f t="shared" si="339"/>
        <v>36540.969217254038</v>
      </c>
      <c r="X316">
        <f t="shared" si="340"/>
        <v>60586.634282586601</v>
      </c>
      <c r="Y316">
        <f t="shared" si="341"/>
        <v>26781.534873538039</v>
      </c>
      <c r="Z316">
        <f t="shared" si="342"/>
        <v>24938.855332304847</v>
      </c>
      <c r="AA316">
        <f t="shared" si="343"/>
        <v>17690.023807097641</v>
      </c>
      <c r="AB316">
        <f t="shared" si="344"/>
        <v>6701.7803416463303</v>
      </c>
      <c r="AC316">
        <f t="shared" si="345"/>
        <v>8180.4988995323629</v>
      </c>
      <c r="AE316">
        <f t="shared" si="305"/>
        <v>7258.4560820604011</v>
      </c>
      <c r="AF316">
        <f t="shared" si="346"/>
        <v>23865.202191649987</v>
      </c>
      <c r="AG316">
        <f t="shared" si="347"/>
        <v>39569.620298488051</v>
      </c>
      <c r="AH316">
        <f t="shared" si="348"/>
        <v>17491.236780274467</v>
      </c>
      <c r="AI316">
        <f t="shared" si="349"/>
        <v>16287.767885826463</v>
      </c>
      <c r="AJ316">
        <f t="shared" si="350"/>
        <v>11553.501028530529</v>
      </c>
      <c r="AK316">
        <f t="shared" si="351"/>
        <v>4376.9868813959692</v>
      </c>
      <c r="AL316">
        <f t="shared" si="352"/>
        <v>5342.7499173647011</v>
      </c>
      <c r="AN316">
        <f t="shared" si="306"/>
        <v>4740.5549045708794</v>
      </c>
      <c r="AO316">
        <f t="shared" si="353"/>
        <v>15586.551743120492</v>
      </c>
      <c r="AP316">
        <f t="shared" si="354"/>
        <v>25843.231047663463</v>
      </c>
      <c r="AQ316">
        <f t="shared" si="355"/>
        <v>11423.664670325228</v>
      </c>
      <c r="AR316">
        <f t="shared" si="356"/>
        <v>10637.669645271015</v>
      </c>
      <c r="AS316">
        <f t="shared" si="357"/>
        <v>7545.7223508882844</v>
      </c>
      <c r="AT316">
        <f t="shared" si="358"/>
        <v>2858.6446474653203</v>
      </c>
      <c r="AU316">
        <f t="shared" si="359"/>
        <v>3489.392101890262</v>
      </c>
      <c r="AW316">
        <f t="shared" si="307"/>
        <v>3096.0843439100563</v>
      </c>
      <c r="AX316">
        <f t="shared" si="360"/>
        <v>10179.66879381342</v>
      </c>
      <c r="AY316">
        <f t="shared" si="361"/>
        <v>16878.366489452979</v>
      </c>
      <c r="AZ316">
        <f t="shared" si="362"/>
        <v>7460.8627149892636</v>
      </c>
      <c r="BA316">
        <f t="shared" si="363"/>
        <v>6947.5247323165731</v>
      </c>
      <c r="BB316">
        <f t="shared" si="364"/>
        <v>4928.437392532629</v>
      </c>
      <c r="BC316">
        <f t="shared" si="365"/>
        <v>1866.9976650382926</v>
      </c>
      <c r="BD316">
        <f t="shared" si="366"/>
        <v>2278.9425444707053</v>
      </c>
      <c r="BF316">
        <f t="shared" si="308"/>
        <v>2022.0256418585714</v>
      </c>
      <c r="BG316">
        <f t="shared" si="367"/>
        <v>6648.2527736060329</v>
      </c>
      <c r="BH316">
        <f t="shared" si="368"/>
        <v>11023.113727986936</v>
      </c>
      <c r="BI316">
        <f t="shared" si="369"/>
        <v>4872.6242712892672</v>
      </c>
      <c r="BJ316">
        <f t="shared" si="370"/>
        <v>4537.3677186227287</v>
      </c>
      <c r="BK316">
        <f t="shared" si="371"/>
        <v>3220.1491568815668</v>
      </c>
      <c r="BL316">
        <f t="shared" si="372"/>
        <v>1219.3198675039641</v>
      </c>
      <c r="BM316">
        <f t="shared" si="373"/>
        <v>1488.3574700754507</v>
      </c>
    </row>
    <row r="317" spans="1:65" hidden="1" x14ac:dyDescent="0.4">
      <c r="A317" s="9">
        <v>24</v>
      </c>
      <c r="B317" s="16">
        <f t="shared" ref="B317:I317" si="386">V317+AE317+AN317+AW317+BF317+B187</f>
        <v>35926.278906851228</v>
      </c>
      <c r="C317" s="16">
        <f t="shared" si="386"/>
        <v>117918.60289018358</v>
      </c>
      <c r="D317" s="16">
        <f t="shared" si="386"/>
        <v>195706.48013174703</v>
      </c>
      <c r="E317" s="16">
        <f t="shared" si="386"/>
        <v>87478.515786717602</v>
      </c>
      <c r="F317" s="16">
        <f t="shared" si="386"/>
        <v>82706.421422615298</v>
      </c>
      <c r="G317" s="16">
        <f t="shared" si="386"/>
        <v>59433.364174093564</v>
      </c>
      <c r="H317" s="16">
        <f t="shared" si="386"/>
        <v>23272.865477372805</v>
      </c>
      <c r="I317" s="16">
        <f t="shared" si="386"/>
        <v>28781.826624647751</v>
      </c>
      <c r="J317" s="16">
        <f t="shared" si="295"/>
        <v>631224.35541422875</v>
      </c>
      <c r="L317" s="9">
        <v>24</v>
      </c>
      <c r="M317" s="9">
        <f t="shared" ref="M317:T317" si="387">M122</f>
        <v>10830.592188547931</v>
      </c>
      <c r="N317" s="9">
        <f t="shared" si="387"/>
        <v>35545.514964670474</v>
      </c>
      <c r="O317" s="9">
        <f t="shared" si="387"/>
        <v>58998.225869195318</v>
      </c>
      <c r="P317" s="9">
        <f t="shared" si="387"/>
        <v>26384.299767590452</v>
      </c>
      <c r="Q317" s="9">
        <f t="shared" si="387"/>
        <v>24959.221848044668</v>
      </c>
      <c r="R317" s="9">
        <f t="shared" si="387"/>
        <v>17915.265274289814</v>
      </c>
      <c r="S317" s="9">
        <f t="shared" si="387"/>
        <v>7003.2400617678377</v>
      </c>
      <c r="T317" s="9">
        <f t="shared" si="387"/>
        <v>8631.9005412487259</v>
      </c>
      <c r="V317">
        <f t="shared" si="304"/>
        <v>14065.183088403483</v>
      </c>
      <c r="W317">
        <f t="shared" si="339"/>
        <v>46245.156610776336</v>
      </c>
      <c r="X317">
        <f t="shared" si="340"/>
        <v>76676.630394222462</v>
      </c>
      <c r="Y317">
        <f t="shared" si="341"/>
        <v>33893.908701220978</v>
      </c>
      <c r="Z317">
        <f t="shared" si="342"/>
        <v>31561.868643357233</v>
      </c>
      <c r="AA317">
        <f t="shared" si="343"/>
        <v>22387.964376131549</v>
      </c>
      <c r="AB317">
        <f t="shared" si="344"/>
        <v>8481.5725501915622</v>
      </c>
      <c r="AC317">
        <f t="shared" si="345"/>
        <v>10352.994484462843</v>
      </c>
      <c r="AE317">
        <f t="shared" si="305"/>
        <v>9186.0848011241724</v>
      </c>
      <c r="AF317">
        <f t="shared" si="346"/>
        <v>30203.085704452013</v>
      </c>
      <c r="AG317">
        <f t="shared" si="347"/>
        <v>50078.127290537326</v>
      </c>
      <c r="AH317">
        <f t="shared" si="348"/>
        <v>22136.385826906255</v>
      </c>
      <c r="AI317">
        <f t="shared" si="349"/>
        <v>20613.311609065655</v>
      </c>
      <c r="AJ317">
        <f t="shared" si="350"/>
        <v>14621.762417814085</v>
      </c>
      <c r="AK317">
        <f t="shared" si="351"/>
        <v>5539.3836115211498</v>
      </c>
      <c r="AL317">
        <f t="shared" si="352"/>
        <v>6761.6244084485315</v>
      </c>
      <c r="AN317">
        <f t="shared" si="306"/>
        <v>5999.5054933156407</v>
      </c>
      <c r="AO317">
        <f t="shared" si="353"/>
        <v>19725.876967385237</v>
      </c>
      <c r="AP317">
        <f t="shared" si="354"/>
        <v>32706.425673075762</v>
      </c>
      <c r="AQ317">
        <f t="shared" si="355"/>
        <v>14457.450725299848</v>
      </c>
      <c r="AR317">
        <f t="shared" si="356"/>
        <v>13462.718765548736</v>
      </c>
      <c r="AS317">
        <f t="shared" si="357"/>
        <v>9549.6116897094053</v>
      </c>
      <c r="AT317">
        <f t="shared" si="358"/>
        <v>3617.8157644306448</v>
      </c>
      <c r="AU317">
        <f t="shared" si="359"/>
        <v>4416.0710096274815</v>
      </c>
      <c r="AW317">
        <f t="shared" si="307"/>
        <v>3918.3196242404679</v>
      </c>
      <c r="AX317">
        <f t="shared" si="360"/>
        <v>12883.110268466957</v>
      </c>
      <c r="AY317">
        <f t="shared" si="361"/>
        <v>21360.798768558219</v>
      </c>
      <c r="AZ317">
        <f t="shared" si="362"/>
        <v>9442.263692657245</v>
      </c>
      <c r="BA317">
        <f t="shared" si="363"/>
        <v>8792.5971887937922</v>
      </c>
      <c r="BB317">
        <f t="shared" si="364"/>
        <v>6237.0798717104572</v>
      </c>
      <c r="BC317">
        <f t="shared" si="365"/>
        <v>2362.8211562518063</v>
      </c>
      <c r="BD317">
        <f t="shared" si="366"/>
        <v>2884.1673231804834</v>
      </c>
      <c r="BF317">
        <f t="shared" si="308"/>
        <v>2559.0549928843138</v>
      </c>
      <c r="BG317">
        <f t="shared" si="367"/>
        <v>8413.9607837097265</v>
      </c>
      <c r="BH317">
        <f t="shared" si="368"/>
        <v>13950.740108719958</v>
      </c>
      <c r="BI317">
        <f t="shared" si="369"/>
        <v>6166.7434931392654</v>
      </c>
      <c r="BJ317">
        <f t="shared" si="370"/>
        <v>5742.4462254696509</v>
      </c>
      <c r="BK317">
        <f t="shared" si="371"/>
        <v>4074.2932747070981</v>
      </c>
      <c r="BL317">
        <f t="shared" si="372"/>
        <v>1543.1587662711286</v>
      </c>
      <c r="BM317">
        <f t="shared" si="373"/>
        <v>1883.6500072730778</v>
      </c>
    </row>
    <row r="318" spans="1:65" hidden="1" x14ac:dyDescent="0.4">
      <c r="A318" s="9">
        <v>25</v>
      </c>
      <c r="B318" s="16">
        <f t="shared" ref="B318:I318" si="388">V318+AE318+AN318+AW318+BF318+B188</f>
        <v>45467.25370608949</v>
      </c>
      <c r="C318" s="16">
        <f t="shared" si="388"/>
        <v>149234.35280601398</v>
      </c>
      <c r="D318" s="16">
        <f t="shared" si="388"/>
        <v>247680.42748183996</v>
      </c>
      <c r="E318" s="16">
        <f t="shared" si="388"/>
        <v>110710.27258563128</v>
      </c>
      <c r="F318" s="16">
        <f t="shared" si="388"/>
        <v>104670.8598028705</v>
      </c>
      <c r="G318" s="16">
        <f t="shared" si="388"/>
        <v>75216.267517353772</v>
      </c>
      <c r="H318" s="16">
        <f t="shared" si="388"/>
        <v>29453.550495793417</v>
      </c>
      <c r="I318" s="16">
        <f t="shared" si="388"/>
        <v>36425.790321029177</v>
      </c>
      <c r="J318" s="16">
        <f t="shared" si="295"/>
        <v>798858.77471662161</v>
      </c>
      <c r="L318" s="9">
        <v>25</v>
      </c>
      <c r="M318" s="9">
        <f t="shared" ref="M318:T318" si="389">M123</f>
        <v>13706.873203296778</v>
      </c>
      <c r="N318" s="9">
        <f t="shared" si="389"/>
        <v>44985.339498037938</v>
      </c>
      <c r="O318" s="9">
        <f t="shared" si="389"/>
        <v>74666.388239011416</v>
      </c>
      <c r="P318" s="9">
        <f t="shared" si="389"/>
        <v>33391.179833595168</v>
      </c>
      <c r="Q318" s="9">
        <f t="shared" si="389"/>
        <v>31587.643885792953</v>
      </c>
      <c r="R318" s="9">
        <f t="shared" si="389"/>
        <v>22673.023343799188</v>
      </c>
      <c r="S318" s="9">
        <f t="shared" si="389"/>
        <v>8863.0909434851383</v>
      </c>
      <c r="T318" s="9">
        <f t="shared" si="389"/>
        <v>10924.274883830514</v>
      </c>
      <c r="V318">
        <f t="shared" si="304"/>
        <v>17800.474603977978</v>
      </c>
      <c r="W318">
        <f t="shared" si="339"/>
        <v>58526.485622914646</v>
      </c>
      <c r="X318">
        <f t="shared" si="340"/>
        <v>97039.647722487513</v>
      </c>
      <c r="Y318">
        <f t="shared" si="341"/>
        <v>42895.116065930648</v>
      </c>
      <c r="Z318">
        <f t="shared" si="342"/>
        <v>39943.755990163954</v>
      </c>
      <c r="AA318">
        <f t="shared" si="343"/>
        <v>28333.537358119116</v>
      </c>
      <c r="AB318">
        <f t="shared" si="344"/>
        <v>10734.024280562617</v>
      </c>
      <c r="AC318">
        <f t="shared" si="345"/>
        <v>13102.43985005411</v>
      </c>
      <c r="AE318">
        <f t="shared" si="305"/>
        <v>11625.633944763827</v>
      </c>
      <c r="AF318">
        <f t="shared" si="346"/>
        <v>38224.12115761418</v>
      </c>
      <c r="AG318">
        <f t="shared" si="347"/>
        <v>63377.378842379898</v>
      </c>
      <c r="AH318">
        <f t="shared" si="348"/>
        <v>28015.147264063617</v>
      </c>
      <c r="AI318">
        <f t="shared" si="349"/>
        <v>26087.590126211442</v>
      </c>
      <c r="AJ318">
        <f t="shared" si="350"/>
        <v>18504.863396972818</v>
      </c>
      <c r="AK318">
        <f t="shared" si="351"/>
        <v>7010.4780808563573</v>
      </c>
      <c r="AL318">
        <f t="shared" si="352"/>
        <v>8557.3094464556889</v>
      </c>
      <c r="AN318">
        <f t="shared" si="306"/>
        <v>7592.7951472199065</v>
      </c>
      <c r="AO318">
        <f t="shared" si="353"/>
        <v>24964.481335918623</v>
      </c>
      <c r="AP318">
        <f t="shared" si="354"/>
        <v>41392.276481806541</v>
      </c>
      <c r="AQ318">
        <f t="shared" si="355"/>
        <v>18296.918276103053</v>
      </c>
      <c r="AR318">
        <f t="shared" si="356"/>
        <v>17038.015187307195</v>
      </c>
      <c r="AS318">
        <f t="shared" si="357"/>
        <v>12085.687053761747</v>
      </c>
      <c r="AT318">
        <f t="shared" si="358"/>
        <v>4578.5996879758968</v>
      </c>
      <c r="AU318">
        <f t="shared" si="359"/>
        <v>5588.8477090380065</v>
      </c>
      <c r="AW318">
        <f t="shared" si="307"/>
        <v>4958.9125587780536</v>
      </c>
      <c r="AX318">
        <f t="shared" si="360"/>
        <v>16304.493617926097</v>
      </c>
      <c r="AY318">
        <f t="shared" si="361"/>
        <v>27033.612220816991</v>
      </c>
      <c r="AZ318">
        <f t="shared" si="362"/>
        <v>11949.857208978545</v>
      </c>
      <c r="BA318">
        <f t="shared" si="363"/>
        <v>11127.657977171264</v>
      </c>
      <c r="BB318">
        <f t="shared" si="364"/>
        <v>7893.3457807099321</v>
      </c>
      <c r="BC318">
        <f t="shared" si="365"/>
        <v>2990.3184603412255</v>
      </c>
      <c r="BD318">
        <f t="shared" si="366"/>
        <v>3650.1191664039825</v>
      </c>
      <c r="BF318">
        <f t="shared" si="308"/>
        <v>3238.6873085623911</v>
      </c>
      <c r="BG318">
        <f t="shared" si="367"/>
        <v>10648.535526088341</v>
      </c>
      <c r="BH318">
        <f t="shared" si="368"/>
        <v>17655.769438639087</v>
      </c>
      <c r="BI318">
        <f t="shared" si="369"/>
        <v>7804.5035928982552</v>
      </c>
      <c r="BJ318">
        <f t="shared" si="370"/>
        <v>7267.521707131722</v>
      </c>
      <c r="BK318">
        <f t="shared" si="371"/>
        <v>5155.6865732087772</v>
      </c>
      <c r="BL318">
        <f t="shared" si="372"/>
        <v>1952.9899612614674</v>
      </c>
      <c r="BM318">
        <f t="shared" si="373"/>
        <v>2383.9086652267806</v>
      </c>
    </row>
    <row r="319" spans="1:65" hidden="1" x14ac:dyDescent="0.4">
      <c r="A319" s="9">
        <v>26</v>
      </c>
      <c r="B319" s="16">
        <f t="shared" ref="B319:I319" si="390">V319+AE319+AN319+AW319+BF319+B189</f>
        <v>57542.013352622962</v>
      </c>
      <c r="C319" s="16">
        <f t="shared" si="390"/>
        <v>188866.58797637722</v>
      </c>
      <c r="D319" s="16">
        <f t="shared" si="390"/>
        <v>313457.03206182009</v>
      </c>
      <c r="E319" s="16">
        <f t="shared" si="390"/>
        <v>140111.65637304081</v>
      </c>
      <c r="F319" s="16">
        <f t="shared" si="390"/>
        <v>132468.36214916941</v>
      </c>
      <c r="G319" s="16">
        <f t="shared" si="390"/>
        <v>95190.962254237034</v>
      </c>
      <c r="H319" s="16">
        <f t="shared" si="390"/>
        <v>37275.615027474625</v>
      </c>
      <c r="I319" s="16">
        <f t="shared" si="390"/>
        <v>46099.702633282162</v>
      </c>
      <c r="J319" s="16">
        <f t="shared" si="295"/>
        <v>1011011.9318280243</v>
      </c>
      <c r="L319" s="9">
        <v>26</v>
      </c>
      <c r="M319" s="9">
        <f t="shared" ref="M319:T319" si="391">M124</f>
        <v>17347.008339019027</v>
      </c>
      <c r="N319" s="9">
        <f t="shared" si="391"/>
        <v>56932.098796855695</v>
      </c>
      <c r="O319" s="9">
        <f t="shared" si="391"/>
        <v>94495.54542570893</v>
      </c>
      <c r="P319" s="9">
        <f t="shared" si="391"/>
        <v>42258.877457459894</v>
      </c>
      <c r="Q319" s="9">
        <f t="shared" si="391"/>
        <v>39976.376360220544</v>
      </c>
      <c r="R319" s="9">
        <f t="shared" si="391"/>
        <v>28694.29950815178</v>
      </c>
      <c r="S319" s="9">
        <f t="shared" si="391"/>
        <v>11216.86253500479</v>
      </c>
      <c r="T319" s="9">
        <f t="shared" si="391"/>
        <v>13825.435217564036</v>
      </c>
      <c r="V319">
        <f t="shared" si="304"/>
        <v>22527.747709438681</v>
      </c>
      <c r="W319">
        <f t="shared" si="339"/>
        <v>74069.367911036752</v>
      </c>
      <c r="X319">
        <f t="shared" si="340"/>
        <v>122810.47277337578</v>
      </c>
      <c r="Y319">
        <f t="shared" si="341"/>
        <v>54286.774605685168</v>
      </c>
      <c r="Z319">
        <f t="shared" si="342"/>
        <v>50551.621658037155</v>
      </c>
      <c r="AA319">
        <f t="shared" si="343"/>
        <v>35858.076539883754</v>
      </c>
      <c r="AB319">
        <f t="shared" si="344"/>
        <v>13584.659750895866</v>
      </c>
      <c r="AC319">
        <f t="shared" si="345"/>
        <v>16582.055584863534</v>
      </c>
      <c r="AE319">
        <f t="shared" si="305"/>
        <v>14713.054274370903</v>
      </c>
      <c r="AF319">
        <f t="shared" si="346"/>
        <v>48375.303390264417</v>
      </c>
      <c r="AG319">
        <f t="shared" si="347"/>
        <v>80208.513282433705</v>
      </c>
      <c r="AH319">
        <f t="shared" si="348"/>
        <v>35455.131664997127</v>
      </c>
      <c r="AI319">
        <f t="shared" si="349"/>
        <v>33015.673058187705</v>
      </c>
      <c r="AJ319">
        <f t="shared" si="350"/>
        <v>23419.200377545967</v>
      </c>
      <c r="AK319">
        <f t="shared" si="351"/>
        <v>8872.2511807094852</v>
      </c>
      <c r="AL319">
        <f t="shared" si="352"/>
        <v>10829.8746482549</v>
      </c>
      <c r="AN319">
        <f t="shared" si="306"/>
        <v>9609.2145459918684</v>
      </c>
      <c r="AO319">
        <f t="shared" si="353"/>
        <v>31594.301246766401</v>
      </c>
      <c r="AP319">
        <f t="shared" si="354"/>
        <v>52384.827662093216</v>
      </c>
      <c r="AQ319">
        <f t="shared" si="355"/>
        <v>23156.032770083337</v>
      </c>
      <c r="AR319">
        <f t="shared" si="356"/>
        <v>21562.802656759319</v>
      </c>
      <c r="AS319">
        <f t="shared" si="357"/>
        <v>15295.275225367282</v>
      </c>
      <c r="AT319">
        <f t="shared" si="358"/>
        <v>5794.5388844161271</v>
      </c>
      <c r="AU319">
        <f t="shared" si="359"/>
        <v>7073.0785777468463</v>
      </c>
      <c r="AW319">
        <f t="shared" si="307"/>
        <v>6275.8538529989801</v>
      </c>
      <c r="AX319">
        <f t="shared" si="360"/>
        <v>20634.487476922361</v>
      </c>
      <c r="AY319">
        <f t="shared" si="361"/>
        <v>34212.944351311773</v>
      </c>
      <c r="AZ319">
        <f t="shared" si="362"/>
        <v>15123.387742540799</v>
      </c>
      <c r="BA319">
        <f t="shared" si="363"/>
        <v>14082.83658223923</v>
      </c>
      <c r="BB319">
        <f t="shared" si="364"/>
        <v>9989.5164172358382</v>
      </c>
      <c r="BC319">
        <f t="shared" si="365"/>
        <v>3784.4590741585612</v>
      </c>
      <c r="BD319">
        <f t="shared" si="366"/>
        <v>4619.4834377209936</v>
      </c>
      <c r="BF319">
        <f t="shared" si="308"/>
        <v>4098.7999336702214</v>
      </c>
      <c r="BG319">
        <f t="shared" si="367"/>
        <v>13476.51457200722</v>
      </c>
      <c r="BH319">
        <f t="shared" si="368"/>
        <v>22344.690829728039</v>
      </c>
      <c r="BI319">
        <f t="shared" si="369"/>
        <v>9877.1804009383995</v>
      </c>
      <c r="BJ319">
        <f t="shared" si="370"/>
        <v>9197.5898421514939</v>
      </c>
      <c r="BK319">
        <f t="shared" si="371"/>
        <v>6524.5161769593551</v>
      </c>
      <c r="BL319">
        <f t="shared" si="372"/>
        <v>2471.6542108013468</v>
      </c>
      <c r="BM319">
        <f t="shared" si="373"/>
        <v>3017.0139158153811</v>
      </c>
    </row>
    <row r="320" spans="1:65" hidden="1" x14ac:dyDescent="0.4">
      <c r="A320" s="9">
        <v>27</v>
      </c>
      <c r="B320" s="16">
        <f t="shared" ref="B320:I320" si="392">V320+AE320+AN320+AW320+BF320+B190</f>
        <v>72823.460198452027</v>
      </c>
      <c r="C320" s="16">
        <f t="shared" si="392"/>
        <v>239023.9340715507</v>
      </c>
      <c r="D320" s="16">
        <f t="shared" si="392"/>
        <v>396701.89327370853</v>
      </c>
      <c r="E320" s="16">
        <f t="shared" si="392"/>
        <v>177321.1478800693</v>
      </c>
      <c r="F320" s="16">
        <f t="shared" si="392"/>
        <v>167648.02815949649</v>
      </c>
      <c r="G320" s="16">
        <f t="shared" si="392"/>
        <v>120470.53365099117</v>
      </c>
      <c r="H320" s="16">
        <f t="shared" si="392"/>
        <v>47174.966633982112</v>
      </c>
      <c r="I320" s="16">
        <f t="shared" si="392"/>
        <v>58342.667128819216</v>
      </c>
      <c r="J320" s="16">
        <f t="shared" si="295"/>
        <v>1279506.6309970696</v>
      </c>
      <c r="L320" s="9">
        <v>27</v>
      </c>
      <c r="M320" s="9">
        <f t="shared" ref="M320:T320" si="393">M125</f>
        <v>21953.854380269502</v>
      </c>
      <c r="N320" s="9">
        <f t="shared" si="393"/>
        <v>72051.559676598801</v>
      </c>
      <c r="O320" s="9">
        <f t="shared" si="393"/>
        <v>119590.73307146812</v>
      </c>
      <c r="P320" s="9">
        <f t="shared" si="393"/>
        <v>53481.570069227972</v>
      </c>
      <c r="Q320" s="9">
        <f t="shared" si="393"/>
        <v>50592.905019192505</v>
      </c>
      <c r="R320" s="9">
        <f t="shared" si="393"/>
        <v>36314.646343302949</v>
      </c>
      <c r="S320" s="9">
        <f t="shared" si="393"/>
        <v>14195.725388745701</v>
      </c>
      <c r="T320" s="9">
        <f t="shared" si="393"/>
        <v>17497.056874500508</v>
      </c>
      <c r="V320">
        <f t="shared" si="304"/>
        <v>28510.44301545545</v>
      </c>
      <c r="W320">
        <f t="shared" si="339"/>
        <v>93739.974375407095</v>
      </c>
      <c r="X320">
        <f t="shared" si="340"/>
        <v>155425.25737002387</v>
      </c>
      <c r="Y320">
        <f t="shared" si="341"/>
        <v>68703.716583251167</v>
      </c>
      <c r="Z320">
        <f t="shared" si="342"/>
        <v>63976.618843990189</v>
      </c>
      <c r="AA320">
        <f t="shared" si="343"/>
        <v>45380.908055637694</v>
      </c>
      <c r="AB320">
        <f t="shared" si="344"/>
        <v>17192.338653100007</v>
      </c>
      <c r="AC320">
        <f t="shared" si="345"/>
        <v>20985.753077893743</v>
      </c>
      <c r="AE320">
        <f t="shared" si="305"/>
        <v>18620.400991904793</v>
      </c>
      <c r="AF320">
        <f t="shared" si="346"/>
        <v>61222.335650650581</v>
      </c>
      <c r="AG320">
        <f t="shared" si="347"/>
        <v>101509.49302790473</v>
      </c>
      <c r="AH320">
        <f t="shared" si="348"/>
        <v>44870.953135341151</v>
      </c>
      <c r="AI320">
        <f t="shared" si="349"/>
        <v>41783.64735811243</v>
      </c>
      <c r="AJ320">
        <f t="shared" si="350"/>
        <v>29638.63845871486</v>
      </c>
      <c r="AK320">
        <f t="shared" si="351"/>
        <v>11228.455465802675</v>
      </c>
      <c r="AL320">
        <f t="shared" si="352"/>
        <v>13705.965116559217</v>
      </c>
      <c r="AN320">
        <f t="shared" si="306"/>
        <v>12161.134410181385</v>
      </c>
      <c r="AO320">
        <f t="shared" si="353"/>
        <v>39984.802318515402</v>
      </c>
      <c r="AP320">
        <f t="shared" si="354"/>
        <v>66296.67047226346</v>
      </c>
      <c r="AQ320">
        <f t="shared" si="355"/>
        <v>29305.582217540232</v>
      </c>
      <c r="AR320">
        <f t="shared" si="356"/>
        <v>27289.237857473512</v>
      </c>
      <c r="AS320">
        <f t="shared" si="357"/>
        <v>19357.237801456627</v>
      </c>
      <c r="AT320">
        <f t="shared" si="358"/>
        <v>7333.3950325628066</v>
      </c>
      <c r="AU320">
        <f t="shared" si="359"/>
        <v>8951.476613000872</v>
      </c>
      <c r="AW320">
        <f t="shared" si="307"/>
        <v>7942.5341994954242</v>
      </c>
      <c r="AX320">
        <f t="shared" si="360"/>
        <v>26114.394361844377</v>
      </c>
      <c r="AY320">
        <f t="shared" si="361"/>
        <v>43298.886006702494</v>
      </c>
      <c r="AZ320">
        <f t="shared" si="362"/>
        <v>19139.710256312068</v>
      </c>
      <c r="BA320">
        <f t="shared" si="363"/>
        <v>17822.819619499274</v>
      </c>
      <c r="BB320">
        <f t="shared" si="364"/>
        <v>12642.395821301559</v>
      </c>
      <c r="BC320">
        <f t="shared" si="365"/>
        <v>4789.4989792873439</v>
      </c>
      <c r="BD320">
        <f t="shared" si="366"/>
        <v>5846.28100773392</v>
      </c>
      <c r="BF320">
        <f t="shared" si="308"/>
        <v>5187.3268933346008</v>
      </c>
      <c r="BG320">
        <f t="shared" si="367"/>
        <v>17055.501024464793</v>
      </c>
      <c r="BH320">
        <f t="shared" si="368"/>
        <v>28278.817590519906</v>
      </c>
      <c r="BI320">
        <f t="shared" si="369"/>
        <v>12500.284071739599</v>
      </c>
      <c r="BJ320">
        <f t="shared" si="370"/>
        <v>11640.213212195362</v>
      </c>
      <c r="BK320">
        <f t="shared" si="371"/>
        <v>8257.016297097598</v>
      </c>
      <c r="BL320">
        <f t="shared" si="372"/>
        <v>3128.0566424799536</v>
      </c>
      <c r="BM320">
        <f t="shared" si="373"/>
        <v>3818.2486767681867</v>
      </c>
    </row>
    <row r="321" spans="1:65" hidden="1" x14ac:dyDescent="0.4">
      <c r="A321" s="9">
        <v>28</v>
      </c>
      <c r="B321" s="16">
        <f t="shared" ref="B321:I321" si="394">V321+AE321+AN321+AW321+BF321+B191</f>
        <v>92163.197354233067</v>
      </c>
      <c r="C321" s="16">
        <f t="shared" si="394"/>
        <v>302501.55520222569</v>
      </c>
      <c r="D321" s="16">
        <f t="shared" si="394"/>
        <v>502054.07332475542</v>
      </c>
      <c r="E321" s="16">
        <f t="shared" si="394"/>
        <v>224412.35439586127</v>
      </c>
      <c r="F321" s="16">
        <f t="shared" si="394"/>
        <v>212170.34727385972</v>
      </c>
      <c r="G321" s="16">
        <f t="shared" si="394"/>
        <v>152463.7200296736</v>
      </c>
      <c r="H321" s="16">
        <f t="shared" si="394"/>
        <v>59703.275144040381</v>
      </c>
      <c r="I321" s="16">
        <f t="shared" si="394"/>
        <v>73836.9550907472</v>
      </c>
      <c r="J321" s="16">
        <f t="shared" si="295"/>
        <v>1619305.4778153962</v>
      </c>
      <c r="L321" s="9">
        <v>28</v>
      </c>
      <c r="M321" s="9">
        <f t="shared" ref="M321:T321" si="395">M126</f>
        <v>27784.140799999979</v>
      </c>
      <c r="N321" s="9">
        <f t="shared" si="395"/>
        <v>91186.296685714246</v>
      </c>
      <c r="O321" s="9">
        <f t="shared" si="395"/>
        <v>151350.45119999995</v>
      </c>
      <c r="P321" s="9">
        <f t="shared" si="395"/>
        <v>67684.673828571395</v>
      </c>
      <c r="Q321" s="9">
        <f t="shared" si="395"/>
        <v>64028.86582857139</v>
      </c>
      <c r="R321" s="9">
        <f t="shared" si="395"/>
        <v>45958.729142857126</v>
      </c>
      <c r="S321" s="9">
        <f t="shared" si="395"/>
        <v>17965.685028571424</v>
      </c>
      <c r="T321" s="9">
        <f t="shared" si="395"/>
        <v>22143.751314285702</v>
      </c>
      <c r="V321">
        <f t="shared" si="304"/>
        <v>36081.963071135469</v>
      </c>
      <c r="W321">
        <f t="shared" si="339"/>
        <v>118634.50497311016</v>
      </c>
      <c r="X321">
        <f t="shared" si="340"/>
        <v>196701.55225952878</v>
      </c>
      <c r="Y321">
        <f t="shared" si="341"/>
        <v>86949.366702677493</v>
      </c>
      <c r="Z321">
        <f t="shared" si="342"/>
        <v>80966.893334262946</v>
      </c>
      <c r="AA321">
        <f t="shared" si="343"/>
        <v>57432.718513025597</v>
      </c>
      <c r="AB321">
        <f t="shared" si="344"/>
        <v>21758.109056787649</v>
      </c>
      <c r="AC321">
        <f t="shared" si="345"/>
        <v>26558.940777105749</v>
      </c>
      <c r="AE321">
        <f t="shared" si="305"/>
        <v>23565.42200368012</v>
      </c>
      <c r="AF321">
        <f t="shared" si="346"/>
        <v>77481.155013028838</v>
      </c>
      <c r="AG321">
        <f t="shared" si="347"/>
        <v>128467.37519896429</v>
      </c>
      <c r="AH321">
        <f t="shared" si="348"/>
        <v>56787.33485929617</v>
      </c>
      <c r="AI321">
        <f t="shared" si="349"/>
        <v>52880.133101051302</v>
      </c>
      <c r="AJ321">
        <f t="shared" si="350"/>
        <v>37509.773257176275</v>
      </c>
      <c r="AK321">
        <f t="shared" si="351"/>
        <v>14210.397059451341</v>
      </c>
      <c r="AL321">
        <f t="shared" si="352"/>
        <v>17345.859097226483</v>
      </c>
      <c r="AN321">
        <f t="shared" si="306"/>
        <v>15390.767701043087</v>
      </c>
      <c r="AO321">
        <f t="shared" si="353"/>
        <v>50603.568984582991</v>
      </c>
      <c r="AP321">
        <f t="shared" si="354"/>
        <v>83903.081750084093</v>
      </c>
      <c r="AQ321">
        <f t="shared" si="355"/>
        <v>37088.267676440693</v>
      </c>
      <c r="AR321">
        <f t="shared" si="356"/>
        <v>34536.442607792967</v>
      </c>
      <c r="AS321">
        <f t="shared" si="357"/>
        <v>24497.938130085746</v>
      </c>
      <c r="AT321">
        <f t="shared" si="358"/>
        <v>9280.925249182741</v>
      </c>
      <c r="AU321">
        <f t="shared" si="359"/>
        <v>11328.720864780043</v>
      </c>
      <c r="AW321">
        <f t="shared" si="307"/>
        <v>10051.834304838403</v>
      </c>
      <c r="AX321">
        <f t="shared" si="360"/>
        <v>33049.598340179888</v>
      </c>
      <c r="AY321">
        <f t="shared" si="361"/>
        <v>54797.778239482985</v>
      </c>
      <c r="AZ321">
        <f t="shared" si="362"/>
        <v>24222.64623692615</v>
      </c>
      <c r="BA321">
        <f t="shared" si="363"/>
        <v>22556.028738486391</v>
      </c>
      <c r="BB321">
        <f t="shared" si="364"/>
        <v>15999.816811379096</v>
      </c>
      <c r="BC321">
        <f t="shared" si="365"/>
        <v>6061.4470059250752</v>
      </c>
      <c r="BD321">
        <f t="shared" si="366"/>
        <v>7398.878810367396</v>
      </c>
      <c r="BF321">
        <f t="shared" si="308"/>
        <v>6564.9305464150129</v>
      </c>
      <c r="BG321">
        <f t="shared" si="367"/>
        <v>21584.947693154583</v>
      </c>
      <c r="BH321">
        <f t="shared" si="368"/>
        <v>35788.851798611198</v>
      </c>
      <c r="BI321">
        <f t="shared" si="369"/>
        <v>15819.997164025832</v>
      </c>
      <c r="BJ321">
        <f t="shared" si="370"/>
        <v>14731.51641584732</v>
      </c>
      <c r="BK321">
        <f t="shared" si="371"/>
        <v>10449.706059199578</v>
      </c>
      <c r="BL321">
        <f t="shared" si="372"/>
        <v>3958.7778108836487</v>
      </c>
      <c r="BM321">
        <f t="shared" si="373"/>
        <v>4832.2648422510538</v>
      </c>
    </row>
    <row r="322" spans="1:65" hidden="1" x14ac:dyDescent="0.4">
      <c r="A322" s="9">
        <v>29</v>
      </c>
      <c r="B322" s="16">
        <f t="shared" ref="B322:I322" si="396">V322+AE322+AN322+AW322+BF322+B192</f>
        <v>116638.98702188962</v>
      </c>
      <c r="C322" s="16">
        <f t="shared" si="396"/>
        <v>382836.92346420081</v>
      </c>
      <c r="D322" s="16">
        <f t="shared" si="396"/>
        <v>635384.62394615659</v>
      </c>
      <c r="E322" s="16">
        <f t="shared" si="396"/>
        <v>284009.56822416553</v>
      </c>
      <c r="F322" s="16">
        <f t="shared" si="396"/>
        <v>268516.45326821168</v>
      </c>
      <c r="G322" s="16">
        <f t="shared" si="396"/>
        <v>192953.4095129632</v>
      </c>
      <c r="H322" s="16">
        <f t="shared" si="396"/>
        <v>75558.716176857051</v>
      </c>
      <c r="I322" s="16">
        <f t="shared" si="396"/>
        <v>93446.027148402194</v>
      </c>
      <c r="J322" s="16">
        <f t="shared" si="295"/>
        <v>2049344.7087628467</v>
      </c>
      <c r="L322" s="9">
        <v>29</v>
      </c>
      <c r="M322" s="9">
        <f t="shared" ref="M322:T322" si="397">M127</f>
        <v>35162.776732636186</v>
      </c>
      <c r="N322" s="9">
        <f t="shared" si="397"/>
        <v>115402.64694583234</v>
      </c>
      <c r="O322" s="9">
        <f t="shared" si="397"/>
        <v>191544.59956988669</v>
      </c>
      <c r="P322" s="9">
        <f t="shared" si="397"/>
        <v>85659.696702061119</v>
      </c>
      <c r="Q322" s="9">
        <f t="shared" si="397"/>
        <v>81033.015553030025</v>
      </c>
      <c r="R322" s="9">
        <f t="shared" si="397"/>
        <v>58163.991587819284</v>
      </c>
      <c r="S322" s="9">
        <f t="shared" si="397"/>
        <v>22736.83307523845</v>
      </c>
      <c r="T322" s="9">
        <f t="shared" si="397"/>
        <v>28024.468674131105</v>
      </c>
      <c r="V322">
        <f t="shared" si="304"/>
        <v>45664.252160335716</v>
      </c>
      <c r="W322">
        <f t="shared" si="339"/>
        <v>150140.27754887962</v>
      </c>
      <c r="X322">
        <f t="shared" si="340"/>
        <v>248939.5952487436</v>
      </c>
      <c r="Y322">
        <f t="shared" si="341"/>
        <v>110040.51521434073</v>
      </c>
      <c r="Z322">
        <f t="shared" si="342"/>
        <v>102469.27603594042</v>
      </c>
      <c r="AA322">
        <f t="shared" si="343"/>
        <v>72685.128997253574</v>
      </c>
      <c r="AB322">
        <f t="shared" si="344"/>
        <v>27536.411379348181</v>
      </c>
      <c r="AC322">
        <f t="shared" si="345"/>
        <v>33612.200266547588</v>
      </c>
      <c r="AE322">
        <f t="shared" si="305"/>
        <v>29823.692537407795</v>
      </c>
      <c r="AF322">
        <f t="shared" si="346"/>
        <v>98057.829993069492</v>
      </c>
      <c r="AG322">
        <f t="shared" si="347"/>
        <v>162584.46372924652</v>
      </c>
      <c r="AH322">
        <f t="shared" si="348"/>
        <v>71868.350780986832</v>
      </c>
      <c r="AI322">
        <f t="shared" si="349"/>
        <v>66923.513217657121</v>
      </c>
      <c r="AJ322">
        <f t="shared" si="350"/>
        <v>47471.245885100943</v>
      </c>
      <c r="AK322">
        <f t="shared" si="351"/>
        <v>17984.253058119495</v>
      </c>
      <c r="AL322">
        <f t="shared" si="352"/>
        <v>21952.399937166119</v>
      </c>
      <c r="AN322">
        <f t="shared" si="306"/>
        <v>19478.094852361606</v>
      </c>
      <c r="AO322">
        <f t="shared" si="353"/>
        <v>64042.361998805907</v>
      </c>
      <c r="AP322">
        <f t="shared" si="354"/>
        <v>106185.22847452421</v>
      </c>
      <c r="AQ322">
        <f t="shared" si="355"/>
        <v>46937.801267868432</v>
      </c>
      <c r="AR322">
        <f t="shared" si="356"/>
        <v>43708.287854422131</v>
      </c>
      <c r="AS322">
        <f t="shared" si="357"/>
        <v>31003.855693631012</v>
      </c>
      <c r="AT322">
        <f t="shared" si="358"/>
        <v>11745.66115431704</v>
      </c>
      <c r="AU322">
        <f t="shared" si="359"/>
        <v>14337.289981003261</v>
      </c>
      <c r="AW322">
        <f t="shared" si="307"/>
        <v>12721.301002940745</v>
      </c>
      <c r="AX322">
        <f t="shared" si="360"/>
        <v>41826.583662381439</v>
      </c>
      <c r="AY322">
        <f t="shared" si="361"/>
        <v>69350.429994783539</v>
      </c>
      <c r="AZ322">
        <f t="shared" si="362"/>
        <v>30655.456956683422</v>
      </c>
      <c r="BA322">
        <f t="shared" si="363"/>
        <v>28546.235673139679</v>
      </c>
      <c r="BB322">
        <f t="shared" si="364"/>
        <v>20248.877470732423</v>
      </c>
      <c r="BC322">
        <f t="shared" si="365"/>
        <v>7671.1861275539086</v>
      </c>
      <c r="BD322">
        <f t="shared" si="366"/>
        <v>9363.7998375737188</v>
      </c>
      <c r="BF322">
        <f t="shared" si="308"/>
        <v>8308.3824256267089</v>
      </c>
      <c r="BG322">
        <f t="shared" si="367"/>
        <v>27317.273016667234</v>
      </c>
      <c r="BH322">
        <f t="shared" si="368"/>
        <v>45293.315019047091</v>
      </c>
      <c r="BI322">
        <f t="shared" si="369"/>
        <v>20021.321700475994</v>
      </c>
      <c r="BJ322">
        <f t="shared" si="370"/>
        <v>18643.772577166856</v>
      </c>
      <c r="BK322">
        <f t="shared" si="371"/>
        <v>13224.76143528934</v>
      </c>
      <c r="BL322">
        <f t="shared" si="372"/>
        <v>5010.1124084043622</v>
      </c>
      <c r="BM322">
        <f t="shared" si="373"/>
        <v>6115.571826309224</v>
      </c>
    </row>
    <row r="323" spans="1:65" hidden="1" x14ac:dyDescent="0.4">
      <c r="A323" s="9">
        <v>30</v>
      </c>
      <c r="B323" s="16">
        <f t="shared" ref="B323:I323" si="398">V323+AE323+AN323+AW323+BF323+B193</f>
        <v>147614.81204986776</v>
      </c>
      <c r="C323" s="16">
        <f t="shared" si="398"/>
        <v>484506.95525998867</v>
      </c>
      <c r="D323" s="16">
        <f t="shared" si="398"/>
        <v>804123.76849084266</v>
      </c>
      <c r="E323" s="16">
        <f t="shared" si="398"/>
        <v>359434.01330025599</v>
      </c>
      <c r="F323" s="16">
        <f t="shared" si="398"/>
        <v>339826.39292829396</v>
      </c>
      <c r="G323" s="16">
        <f t="shared" si="398"/>
        <v>244195.99074849041</v>
      </c>
      <c r="H323" s="16">
        <f t="shared" si="398"/>
        <v>95624.879046470305</v>
      </c>
      <c r="I323" s="16">
        <f t="shared" si="398"/>
        <v>118262.65211565273</v>
      </c>
      <c r="J323" s="16">
        <f t="shared" si="295"/>
        <v>2593589.4639398623</v>
      </c>
      <c r="L323" s="9">
        <v>30</v>
      </c>
      <c r="M323" s="9">
        <f t="shared" ref="M323:T323" si="399">M128</f>
        <v>44500.957450849863</v>
      </c>
      <c r="N323" s="9">
        <f t="shared" si="399"/>
        <v>146050.13479169906</v>
      </c>
      <c r="O323" s="9">
        <f t="shared" si="399"/>
        <v>242413.11032436648</v>
      </c>
      <c r="P323" s="9">
        <f t="shared" si="399"/>
        <v>108408.34747425084</v>
      </c>
      <c r="Q323" s="9">
        <f t="shared" si="399"/>
        <v>102552.95833598111</v>
      </c>
      <c r="R323" s="9">
        <f t="shared" si="399"/>
        <v>73610.606309676514</v>
      </c>
      <c r="S323" s="9">
        <f t="shared" si="399"/>
        <v>28775.055193782639</v>
      </c>
      <c r="T323" s="9">
        <f t="shared" si="399"/>
        <v>35466.928494662308</v>
      </c>
      <c r="V323">
        <f t="shared" si="304"/>
        <v>57791.310335522081</v>
      </c>
      <c r="W323">
        <f t="shared" si="339"/>
        <v>190013.04003014974</v>
      </c>
      <c r="X323">
        <f t="shared" si="340"/>
        <v>315050.49843596597</v>
      </c>
      <c r="Y323">
        <f t="shared" si="341"/>
        <v>139263.98141600384</v>
      </c>
      <c r="Z323">
        <f t="shared" si="342"/>
        <v>129682.04779652679</v>
      </c>
      <c r="AA323">
        <f t="shared" si="343"/>
        <v>91988.123046989713</v>
      </c>
      <c r="AB323">
        <f t="shared" si="344"/>
        <v>34849.257794980018</v>
      </c>
      <c r="AC323">
        <f t="shared" si="345"/>
        <v>42538.594300051467</v>
      </c>
      <c r="AE323">
        <f t="shared" si="305"/>
        <v>37743.972348871757</v>
      </c>
      <c r="AF323">
        <f t="shared" si="346"/>
        <v>124099.05377097455</v>
      </c>
      <c r="AG323">
        <f t="shared" si="347"/>
        <v>205762.02948899509</v>
      </c>
      <c r="AH323">
        <f t="shared" si="348"/>
        <v>90954.432997663782</v>
      </c>
      <c r="AI323">
        <f t="shared" si="349"/>
        <v>84696.394626798778</v>
      </c>
      <c r="AJ323">
        <f t="shared" si="350"/>
        <v>60078.187441177259</v>
      </c>
      <c r="AK323">
        <f t="shared" si="351"/>
        <v>22760.332218733838</v>
      </c>
      <c r="AL323">
        <f t="shared" si="352"/>
        <v>27782.300101856854</v>
      </c>
      <c r="AN323">
        <f t="shared" si="306"/>
        <v>24650.893694884697</v>
      </c>
      <c r="AO323">
        <f t="shared" si="353"/>
        <v>81050.095995937707</v>
      </c>
      <c r="AP323">
        <f t="shared" si="354"/>
        <v>134384.84610188537</v>
      </c>
      <c r="AQ323">
        <f t="shared" si="355"/>
        <v>59403.076024427632</v>
      </c>
      <c r="AR323">
        <f t="shared" si="356"/>
        <v>55315.900536039633</v>
      </c>
      <c r="AS323">
        <f t="shared" si="357"/>
        <v>39237.550789365981</v>
      </c>
      <c r="AT323">
        <f t="shared" si="358"/>
        <v>14864.957106218268</v>
      </c>
      <c r="AU323">
        <f t="shared" si="359"/>
        <v>18144.84495908469</v>
      </c>
      <c r="AW323">
        <f t="shared" si="307"/>
        <v>16099.697927651177</v>
      </c>
      <c r="AX323">
        <f t="shared" si="360"/>
        <v>52934.472830593681</v>
      </c>
      <c r="AY323">
        <f t="shared" si="361"/>
        <v>87767.82923465388</v>
      </c>
      <c r="AZ323">
        <f t="shared" si="362"/>
        <v>38796.629112275928</v>
      </c>
      <c r="BA323">
        <f t="shared" si="363"/>
        <v>36127.261763780902</v>
      </c>
      <c r="BB323">
        <f t="shared" si="364"/>
        <v>25626.366582181719</v>
      </c>
      <c r="BC323">
        <f t="shared" si="365"/>
        <v>9708.4236409354744</v>
      </c>
      <c r="BD323">
        <f t="shared" si="366"/>
        <v>11850.54490928849</v>
      </c>
      <c r="BF323">
        <f t="shared" si="308"/>
        <v>10514.841714283728</v>
      </c>
      <c r="BG323">
        <f t="shared" si="367"/>
        <v>34571.92833952434</v>
      </c>
      <c r="BH323">
        <f t="shared" si="368"/>
        <v>57321.872506915315</v>
      </c>
      <c r="BI323">
        <f t="shared" si="369"/>
        <v>25338.389328579709</v>
      </c>
      <c r="BJ323">
        <f t="shared" si="370"/>
        <v>23595.004125153264</v>
      </c>
      <c r="BK323">
        <f t="shared" si="371"/>
        <v>16736.819453010881</v>
      </c>
      <c r="BL323">
        <f t="shared" si="372"/>
        <v>6340.6492679791354</v>
      </c>
      <c r="BM323">
        <f t="shared" si="373"/>
        <v>7739.6858319414714</v>
      </c>
    </row>
    <row r="324" spans="1:65" hidden="1" x14ac:dyDescent="0.4">
      <c r="A324" s="9">
        <v>31</v>
      </c>
      <c r="B324" s="16">
        <f t="shared" ref="B324:I324" si="400">V324+AE324+AN324+AW324+BF324+B194</f>
        <v>186816.8878566231</v>
      </c>
      <c r="C324" s="16">
        <f t="shared" si="400"/>
        <v>613177.50052619004</v>
      </c>
      <c r="D324" s="16">
        <f t="shared" si="400"/>
        <v>1017674.9728064921</v>
      </c>
      <c r="E324" s="16">
        <f t="shared" si="400"/>
        <v>454888.93008420127</v>
      </c>
      <c r="F324" s="16">
        <f t="shared" si="400"/>
        <v>430074.11431815446</v>
      </c>
      <c r="G324" s="16">
        <f t="shared" si="400"/>
        <v>309047.09297568357</v>
      </c>
      <c r="H324" s="16">
        <f t="shared" si="400"/>
        <v>121020.00732486253</v>
      </c>
      <c r="I324" s="16">
        <f t="shared" si="400"/>
        <v>149669.80462709436</v>
      </c>
      <c r="J324" s="16">
        <f t="shared" si="295"/>
        <v>3282369.3105193013</v>
      </c>
      <c r="L324" s="9">
        <v>31</v>
      </c>
      <c r="M324" s="9">
        <f t="shared" ref="M324:T324" si="401">M129</f>
        <v>56319.079380449213</v>
      </c>
      <c r="N324" s="9">
        <f t="shared" si="401"/>
        <v>184836.67781628642</v>
      </c>
      <c r="O324" s="9">
        <f t="shared" si="401"/>
        <v>306790.77451981563</v>
      </c>
      <c r="P324" s="9">
        <f t="shared" si="401"/>
        <v>137198.35879147032</v>
      </c>
      <c r="Q324" s="9">
        <f t="shared" si="401"/>
        <v>129787.95360983226</v>
      </c>
      <c r="R324" s="9">
        <f t="shared" si="401"/>
        <v>93159.37942630703</v>
      </c>
      <c r="S324" s="9">
        <f t="shared" si="401"/>
        <v>36416.848321192752</v>
      </c>
      <c r="T324" s="9">
        <f t="shared" si="401"/>
        <v>44885.882814493372</v>
      </c>
      <c r="V324">
        <f t="shared" si="304"/>
        <v>73138.952074970482</v>
      </c>
      <c r="W324">
        <f t="shared" si="339"/>
        <v>240474.81442625134</v>
      </c>
      <c r="X324">
        <f t="shared" si="340"/>
        <v>398718.47813321452</v>
      </c>
      <c r="Y324">
        <f t="shared" si="341"/>
        <v>176248.32528315208</v>
      </c>
      <c r="Z324">
        <f t="shared" si="342"/>
        <v>164121.71697972837</v>
      </c>
      <c r="AA324">
        <f t="shared" si="343"/>
        <v>116417.41438092504</v>
      </c>
      <c r="AB324">
        <f t="shared" si="344"/>
        <v>44104.177270205677</v>
      </c>
      <c r="AC324">
        <f t="shared" si="345"/>
        <v>53835.571330448372</v>
      </c>
      <c r="AE324">
        <f t="shared" si="305"/>
        <v>47767.641342196919</v>
      </c>
      <c r="AF324">
        <f t="shared" si="346"/>
        <v>157056.04690056216</v>
      </c>
      <c r="AG324">
        <f t="shared" si="347"/>
        <v>260406.26396248053</v>
      </c>
      <c r="AH324">
        <f t="shared" si="348"/>
        <v>115109.20720683379</v>
      </c>
      <c r="AI324">
        <f t="shared" si="349"/>
        <v>107189.22121166279</v>
      </c>
      <c r="AJ324">
        <f t="shared" si="350"/>
        <v>76033.155244083493</v>
      </c>
      <c r="AK324">
        <f t="shared" si="351"/>
        <v>28804.795006856926</v>
      </c>
      <c r="AL324">
        <f t="shared" si="352"/>
        <v>35160.447200954164</v>
      </c>
      <c r="AN324">
        <f t="shared" si="306"/>
        <v>31197.433021878227</v>
      </c>
      <c r="AO324">
        <f t="shared" si="353"/>
        <v>102574.57488345614</v>
      </c>
      <c r="AP324">
        <f t="shared" si="354"/>
        <v>170073.43779544023</v>
      </c>
      <c r="AQ324">
        <f t="shared" si="355"/>
        <v>75178.754511045714</v>
      </c>
      <c r="AR324">
        <f t="shared" si="356"/>
        <v>70006.147581419194</v>
      </c>
      <c r="AS324">
        <f t="shared" si="357"/>
        <v>49657.86911527162</v>
      </c>
      <c r="AT324">
        <f t="shared" si="358"/>
        <v>18812.644662476054</v>
      </c>
      <c r="AU324">
        <f t="shared" si="359"/>
        <v>22963.572530470774</v>
      </c>
      <c r="AW324">
        <f t="shared" si="307"/>
        <v>20375.295811267937</v>
      </c>
      <c r="AX324">
        <f t="shared" si="360"/>
        <v>66992.28441326569</v>
      </c>
      <c r="AY324">
        <f t="shared" si="361"/>
        <v>111076.33766826963</v>
      </c>
      <c r="AZ324">
        <f t="shared" si="362"/>
        <v>49099.85256835178</v>
      </c>
      <c r="BA324">
        <f t="shared" si="363"/>
        <v>45721.581149910271</v>
      </c>
      <c r="BB324">
        <f t="shared" si="364"/>
        <v>32431.95868577385</v>
      </c>
      <c r="BC324">
        <f t="shared" si="365"/>
        <v>12286.69037357687</v>
      </c>
      <c r="BD324">
        <f t="shared" si="366"/>
        <v>14997.694934186591</v>
      </c>
      <c r="BF324">
        <f t="shared" si="308"/>
        <v>13307.269820967453</v>
      </c>
      <c r="BG324">
        <f t="shared" si="367"/>
        <v>43753.200585059007</v>
      </c>
      <c r="BH324">
        <f t="shared" si="368"/>
        <v>72544.850870784605</v>
      </c>
      <c r="BI324">
        <f t="shared" si="369"/>
        <v>32067.509220427819</v>
      </c>
      <c r="BJ324">
        <f t="shared" si="370"/>
        <v>29861.132944467085</v>
      </c>
      <c r="BK324">
        <f t="shared" si="371"/>
        <v>21181.5930175963</v>
      </c>
      <c r="BL324">
        <f t="shared" si="372"/>
        <v>8024.5364544573049</v>
      </c>
      <c r="BM324">
        <f t="shared" si="373"/>
        <v>9795.1153706149798</v>
      </c>
    </row>
    <row r="325" spans="1:65" hidden="1" x14ac:dyDescent="0.4">
      <c r="A325" s="9">
        <v>32</v>
      </c>
      <c r="B325" s="16">
        <f t="shared" ref="B325:I325" si="402">V325+AE325+AN325+AW325+BF325+B195</f>
        <v>236429.86073157587</v>
      </c>
      <c r="C325" s="16">
        <f t="shared" si="402"/>
        <v>776019.08845748764</v>
      </c>
      <c r="D325" s="16">
        <f t="shared" si="402"/>
        <v>1287938.9803168615</v>
      </c>
      <c r="E325" s="16">
        <f t="shared" si="402"/>
        <v>575693.81318147865</v>
      </c>
      <c r="F325" s="16">
        <f t="shared" si="402"/>
        <v>544288.92642631847</v>
      </c>
      <c r="G325" s="16">
        <f t="shared" si="402"/>
        <v>391120.7218417346</v>
      </c>
      <c r="H325" s="16">
        <f t="shared" si="402"/>
        <v>153159.31614926923</v>
      </c>
      <c r="I325" s="16">
        <f t="shared" si="402"/>
        <v>189417.73528528988</v>
      </c>
      <c r="J325" s="16">
        <f t="shared" si="295"/>
        <v>4154068.4423900158</v>
      </c>
      <c r="L325" s="9">
        <v>32</v>
      </c>
      <c r="M325" s="9">
        <f t="shared" ref="M325:T325" si="403">M130</f>
        <v>71275.740657143222</v>
      </c>
      <c r="N325" s="9">
        <f t="shared" si="403"/>
        <v>233923.76538979722</v>
      </c>
      <c r="O325" s="9">
        <f t="shared" si="403"/>
        <v>388265.21884285932</v>
      </c>
      <c r="P325" s="9">
        <f t="shared" si="403"/>
        <v>173634.13513469484</v>
      </c>
      <c r="Q325" s="9">
        <f t="shared" si="403"/>
        <v>164255.74820612333</v>
      </c>
      <c r="R325" s="9">
        <f t="shared" si="403"/>
        <v>117899.72138775577</v>
      </c>
      <c r="S325" s="9">
        <f t="shared" si="403"/>
        <v>46088.072906122718</v>
      </c>
      <c r="T325" s="9">
        <f t="shared" si="403"/>
        <v>56806.229395918672</v>
      </c>
      <c r="V325">
        <f t="shared" si="304"/>
        <v>92562.467948321661</v>
      </c>
      <c r="W325">
        <f t="shared" si="339"/>
        <v>304337.72526426328</v>
      </c>
      <c r="X325">
        <f t="shared" si="340"/>
        <v>504606.16819856392</v>
      </c>
      <c r="Y325">
        <f t="shared" si="341"/>
        <v>223054.60356124083</v>
      </c>
      <c r="Z325">
        <f t="shared" si="342"/>
        <v>207707.53116598792</v>
      </c>
      <c r="AA325">
        <f t="shared" si="343"/>
        <v>147334.39407473989</v>
      </c>
      <c r="AB325">
        <f t="shared" si="344"/>
        <v>55816.926263530368</v>
      </c>
      <c r="AC325">
        <f t="shared" si="345"/>
        <v>68132.687225902162</v>
      </c>
      <c r="AE325">
        <f t="shared" si="305"/>
        <v>60453.296708583708</v>
      </c>
      <c r="AF325">
        <f t="shared" si="346"/>
        <v>198765.43066340679</v>
      </c>
      <c r="AG325">
        <f t="shared" si="347"/>
        <v>329562.37104784756</v>
      </c>
      <c r="AH325">
        <f t="shared" si="348"/>
        <v>145678.76624499296</v>
      </c>
      <c r="AI325">
        <f t="shared" si="349"/>
        <v>135655.46909569556</v>
      </c>
      <c r="AJ325">
        <f t="shared" si="350"/>
        <v>96225.284812504251</v>
      </c>
      <c r="AK325">
        <f t="shared" si="351"/>
        <v>36454.486138531298</v>
      </c>
      <c r="AL325">
        <f t="shared" si="352"/>
        <v>44498.009265701272</v>
      </c>
      <c r="AN325">
        <f t="shared" si="306"/>
        <v>39482.537182037573</v>
      </c>
      <c r="AO325">
        <f t="shared" si="353"/>
        <v>129815.31089200916</v>
      </c>
      <c r="AP325">
        <f t="shared" si="354"/>
        <v>215239.85087896039</v>
      </c>
      <c r="AQ325">
        <f t="shared" si="355"/>
        <v>95143.980858939758</v>
      </c>
      <c r="AR325">
        <f t="shared" si="356"/>
        <v>88597.684396540979</v>
      </c>
      <c r="AS325">
        <f t="shared" si="357"/>
        <v>62845.512179677557</v>
      </c>
      <c r="AT325">
        <f t="shared" si="358"/>
        <v>23808.719834666488</v>
      </c>
      <c r="AU325">
        <f t="shared" si="359"/>
        <v>29062.009865712469</v>
      </c>
      <c r="AW325">
        <f t="shared" si="307"/>
        <v>25786.364416573088</v>
      </c>
      <c r="AX325">
        <f t="shared" si="360"/>
        <v>84783.429648360907</v>
      </c>
      <c r="AY325">
        <f t="shared" si="361"/>
        <v>140574.88773185492</v>
      </c>
      <c r="AZ325">
        <f t="shared" si="362"/>
        <v>62139.30353969874</v>
      </c>
      <c r="BA325">
        <f t="shared" si="363"/>
        <v>57863.864365664725</v>
      </c>
      <c r="BB325">
        <f t="shared" si="364"/>
        <v>41044.913900522741</v>
      </c>
      <c r="BC325">
        <f t="shared" si="365"/>
        <v>15549.667518026461</v>
      </c>
      <c r="BD325">
        <f t="shared" si="366"/>
        <v>18980.633732328683</v>
      </c>
      <c r="BF325">
        <f t="shared" si="308"/>
        <v>16841.282816117695</v>
      </c>
      <c r="BG325">
        <f t="shared" si="367"/>
        <v>55372.742499162356</v>
      </c>
      <c r="BH325">
        <f t="shared" si="368"/>
        <v>91810.594269527122</v>
      </c>
      <c r="BI325">
        <f t="shared" si="369"/>
        <v>40583.6808943898</v>
      </c>
      <c r="BJ325">
        <f t="shared" si="370"/>
        <v>37791.357047188678</v>
      </c>
      <c r="BK325">
        <f t="shared" si="371"/>
        <v>26806.775851685074</v>
      </c>
      <c r="BL325">
        <f t="shared" si="372"/>
        <v>10155.613414017087</v>
      </c>
      <c r="BM325">
        <f t="shared" si="373"/>
        <v>12396.405152400788</v>
      </c>
    </row>
    <row r="326" spans="1:65" hidden="1" x14ac:dyDescent="0.4">
      <c r="A326" s="9">
        <v>33</v>
      </c>
      <c r="B326" s="16">
        <f t="shared" ref="B326:I326" si="404">V326+AE326+AN326+AW326+BF326+B196</f>
        <v>299218.55345474189</v>
      </c>
      <c r="C326" s="16">
        <f t="shared" si="404"/>
        <v>982106.52561258024</v>
      </c>
      <c r="D326" s="16">
        <f t="shared" si="404"/>
        <v>1629977.0147510218</v>
      </c>
      <c r="E326" s="16">
        <f t="shared" si="404"/>
        <v>728580.85529019171</v>
      </c>
      <c r="F326" s="16">
        <f t="shared" si="404"/>
        <v>688835.77169699559</v>
      </c>
      <c r="G326" s="16">
        <f t="shared" si="404"/>
        <v>494990.65873494418</v>
      </c>
      <c r="H326" s="16">
        <f t="shared" si="404"/>
        <v>193833.85909148891</v>
      </c>
      <c r="I326" s="16">
        <f t="shared" si="404"/>
        <v>239721.50828307235</v>
      </c>
      <c r="J326" s="16">
        <f t="shared" si="295"/>
        <v>5257264.7469150359</v>
      </c>
      <c r="L326" s="9">
        <v>33</v>
      </c>
      <c r="M326" s="9">
        <f t="shared" ref="M326:T326" si="405">M131</f>
        <v>90204.443362898906</v>
      </c>
      <c r="N326" s="9">
        <f t="shared" si="405"/>
        <v>296046.91374364955</v>
      </c>
      <c r="O326" s="9">
        <f t="shared" si="405"/>
        <v>491376.83621368639</v>
      </c>
      <c r="P326" s="9">
        <f t="shared" si="405"/>
        <v>219746.16277879142</v>
      </c>
      <c r="Q326" s="9">
        <f t="shared" si="405"/>
        <v>207877.15707314678</v>
      </c>
      <c r="R326" s="9">
        <f t="shared" si="405"/>
        <v>149210.35744238924</v>
      </c>
      <c r="S326" s="9">
        <f t="shared" si="405"/>
        <v>58327.685182024899</v>
      </c>
      <c r="T326" s="9">
        <f t="shared" si="405"/>
        <v>71892.263131332977</v>
      </c>
      <c r="V326">
        <f t="shared" si="304"/>
        <v>117144.28809289919</v>
      </c>
      <c r="W326">
        <f t="shared" si="339"/>
        <v>385160.71314994455</v>
      </c>
      <c r="X326">
        <f t="shared" si="340"/>
        <v>638614.45844236843</v>
      </c>
      <c r="Y326">
        <f t="shared" si="341"/>
        <v>282291.22795876354</v>
      </c>
      <c r="Z326">
        <f t="shared" si="342"/>
        <v>262868.43263036082</v>
      </c>
      <c r="AA326">
        <f t="shared" si="343"/>
        <v>186461.9979136558</v>
      </c>
      <c r="AB326">
        <f t="shared" si="344"/>
        <v>70640.23070696088</v>
      </c>
      <c r="AC326">
        <f t="shared" si="345"/>
        <v>86226.689044100756</v>
      </c>
      <c r="AE326">
        <f t="shared" si="305"/>
        <v>76507.882328452688</v>
      </c>
      <c r="AF326">
        <f t="shared" si="346"/>
        <v>251551.57796383501</v>
      </c>
      <c r="AG326">
        <f t="shared" si="347"/>
        <v>417084.26962320571</v>
      </c>
      <c r="AH326">
        <f t="shared" si="348"/>
        <v>184366.6849031169</v>
      </c>
      <c r="AI326">
        <f t="shared" si="349"/>
        <v>171681.50013084174</v>
      </c>
      <c r="AJ326">
        <f t="shared" si="350"/>
        <v>121779.83944362207</v>
      </c>
      <c r="AK326">
        <f t="shared" si="351"/>
        <v>46135.706201030829</v>
      </c>
      <c r="AL326">
        <f t="shared" si="352"/>
        <v>56315.348245801717</v>
      </c>
      <c r="AN326">
        <f t="shared" si="306"/>
        <v>49967.916945310644</v>
      </c>
      <c r="AO326">
        <f t="shared" si="353"/>
        <v>164290.37077770795</v>
      </c>
      <c r="AP326">
        <f t="shared" si="354"/>
        <v>272401.11096340395</v>
      </c>
      <c r="AQ326">
        <f t="shared" si="355"/>
        <v>120411.37355196636</v>
      </c>
      <c r="AR326">
        <f t="shared" si="356"/>
        <v>112126.57674611825</v>
      </c>
      <c r="AS326">
        <f t="shared" si="357"/>
        <v>79535.3984960909</v>
      </c>
      <c r="AT326">
        <f t="shared" si="358"/>
        <v>30131.602986598893</v>
      </c>
      <c r="AU326">
        <f t="shared" si="359"/>
        <v>36780.009565706874</v>
      </c>
      <c r="AW326">
        <f t="shared" si="307"/>
        <v>32634.45079930533</v>
      </c>
      <c r="AX326">
        <f t="shared" si="360"/>
        <v>107299.37027018504</v>
      </c>
      <c r="AY326">
        <f t="shared" si="361"/>
        <v>177907.36930540766</v>
      </c>
      <c r="AZ326">
        <f t="shared" si="362"/>
        <v>78641.642199319249</v>
      </c>
      <c r="BA326">
        <f t="shared" si="363"/>
        <v>73230.774381102849</v>
      </c>
      <c r="BB326">
        <f t="shared" si="364"/>
        <v>51945.213040100149</v>
      </c>
      <c r="BC326">
        <f t="shared" si="365"/>
        <v>19679.193676346476</v>
      </c>
      <c r="BD326">
        <f t="shared" si="366"/>
        <v>24021.321799020574</v>
      </c>
      <c r="BF326">
        <f t="shared" si="308"/>
        <v>21313.823616345391</v>
      </c>
      <c r="BG326">
        <f t="shared" si="367"/>
        <v>70078.086073761631</v>
      </c>
      <c r="BH326">
        <f t="shared" si="368"/>
        <v>116192.74100069102</v>
      </c>
      <c r="BI326">
        <f t="shared" si="369"/>
        <v>51361.492217044259</v>
      </c>
      <c r="BJ326">
        <f t="shared" si="370"/>
        <v>47827.610706426698</v>
      </c>
      <c r="BK326">
        <f t="shared" si="371"/>
        <v>33925.844876103911</v>
      </c>
      <c r="BL326">
        <f t="shared" si="372"/>
        <v>12852.640466021776</v>
      </c>
      <c r="BM326">
        <f t="shared" si="373"/>
        <v>15688.519442364737</v>
      </c>
    </row>
    <row r="327" spans="1:65" hidden="1" x14ac:dyDescent="0.4">
      <c r="A327" s="9">
        <v>34</v>
      </c>
      <c r="B327" s="16">
        <f t="shared" ref="B327:I327" si="406">V327+AE327+AN327+AW327+BF327+B197</f>
        <v>378682.04286531487</v>
      </c>
      <c r="C327" s="16">
        <f t="shared" si="406"/>
        <v>1242924.6151738029</v>
      </c>
      <c r="D327" s="16">
        <f t="shared" si="406"/>
        <v>2062850.1094298663</v>
      </c>
      <c r="E327" s="16">
        <f t="shared" si="406"/>
        <v>922070.11767953739</v>
      </c>
      <c r="F327" s="16">
        <f t="shared" si="406"/>
        <v>871769.93045123119</v>
      </c>
      <c r="G327" s="16">
        <f t="shared" si="406"/>
        <v>626445.34684953839</v>
      </c>
      <c r="H327" s="16">
        <f t="shared" si="406"/>
        <v>245310.33967398945</v>
      </c>
      <c r="I327" s="16">
        <f t="shared" si="406"/>
        <v>303384.4420674257</v>
      </c>
      <c r="J327" s="16">
        <f t="shared" si="295"/>
        <v>6653436.9441907061</v>
      </c>
      <c r="L327" s="9">
        <v>34</v>
      </c>
      <c r="M327" s="9">
        <f t="shared" ref="M327:T327" si="407">M132</f>
        <v>114160.04277740138</v>
      </c>
      <c r="N327" s="9">
        <f t="shared" si="407"/>
        <v>374668.1103183137</v>
      </c>
      <c r="O327" s="9">
        <f t="shared" si="407"/>
        <v>621871.81197163416</v>
      </c>
      <c r="P327" s="9">
        <f t="shared" si="407"/>
        <v>278104.16435998544</v>
      </c>
      <c r="Q327" s="9">
        <f t="shared" si="407"/>
        <v>263083.10609980096</v>
      </c>
      <c r="R327" s="9">
        <f t="shared" si="407"/>
        <v>188836.16098517532</v>
      </c>
      <c r="S327" s="9">
        <f t="shared" si="407"/>
        <v>73817.772021477635</v>
      </c>
      <c r="T327" s="9">
        <f t="shared" si="407"/>
        <v>90984.695747402613</v>
      </c>
      <c r="V327">
        <f t="shared" si="304"/>
        <v>148254.30368227733</v>
      </c>
      <c r="W327">
        <f t="shared" si="339"/>
        <v>487447.86675839347</v>
      </c>
      <c r="X327">
        <f t="shared" si="340"/>
        <v>808211.33833453129</v>
      </c>
      <c r="Y327">
        <f t="shared" si="341"/>
        <v>357259.32623750647</v>
      </c>
      <c r="Z327">
        <f t="shared" si="342"/>
        <v>332678.41799303278</v>
      </c>
      <c r="AA327">
        <f t="shared" si="343"/>
        <v>235980.72184244613</v>
      </c>
      <c r="AB327">
        <f t="shared" si="344"/>
        <v>89400.160997271218</v>
      </c>
      <c r="AC327">
        <f t="shared" si="345"/>
        <v>109125.91600645267</v>
      </c>
      <c r="AE327">
        <f t="shared" si="305"/>
        <v>96826.085210675941</v>
      </c>
      <c r="AF327">
        <f t="shared" si="346"/>
        <v>318356.14555688977</v>
      </c>
      <c r="AG327">
        <f t="shared" si="347"/>
        <v>527849.36403278704</v>
      </c>
      <c r="AH327">
        <f t="shared" si="348"/>
        <v>233328.95643094019</v>
      </c>
      <c r="AI327">
        <f t="shared" si="349"/>
        <v>217274.96638060128</v>
      </c>
      <c r="AJ327">
        <f t="shared" si="350"/>
        <v>154120.91867863893</v>
      </c>
      <c r="AK327">
        <f t="shared" si="351"/>
        <v>58387.968453995847</v>
      </c>
      <c r="AL327">
        <f t="shared" si="352"/>
        <v>71271.01864495124</v>
      </c>
      <c r="AN327">
        <f t="shared" si="306"/>
        <v>63237.899636881666</v>
      </c>
      <c r="AO327">
        <f t="shared" si="353"/>
        <v>207920.97437077147</v>
      </c>
      <c r="AP327">
        <f t="shared" si="354"/>
        <v>344742.69029330486</v>
      </c>
      <c r="AQ327">
        <f t="shared" si="355"/>
        <v>152389.02922754164</v>
      </c>
      <c r="AR327">
        <f t="shared" si="356"/>
        <v>141904.03843848</v>
      </c>
      <c r="AS327">
        <f t="shared" si="357"/>
        <v>100657.61896985647</v>
      </c>
      <c r="AT327">
        <f t="shared" si="358"/>
        <v>38133.654593814856</v>
      </c>
      <c r="AU327">
        <f t="shared" si="359"/>
        <v>46547.678905754299</v>
      </c>
      <c r="AW327">
        <f t="shared" si="307"/>
        <v>41301.183872307993</v>
      </c>
      <c r="AX327">
        <f t="shared" si="360"/>
        <v>135794.87052394648</v>
      </c>
      <c r="AY327">
        <f t="shared" si="361"/>
        <v>225154.24013440579</v>
      </c>
      <c r="AZ327">
        <f t="shared" si="362"/>
        <v>99526.507875642797</v>
      </c>
      <c r="BA327">
        <f t="shared" si="363"/>
        <v>92678.675563610552</v>
      </c>
      <c r="BB327">
        <f t="shared" si="364"/>
        <v>65740.305768095524</v>
      </c>
      <c r="BC327">
        <f t="shared" si="365"/>
        <v>24905.398331472687</v>
      </c>
      <c r="BD327">
        <f t="shared" si="366"/>
        <v>30400.665682363724</v>
      </c>
      <c r="BF327">
        <f t="shared" si="308"/>
        <v>26974.137207825359</v>
      </c>
      <c r="BG327">
        <f t="shared" si="367"/>
        <v>88688.728171973344</v>
      </c>
      <c r="BH327">
        <f t="shared" si="368"/>
        <v>147050.05515304932</v>
      </c>
      <c r="BI327">
        <f t="shared" si="369"/>
        <v>65001.567208181761</v>
      </c>
      <c r="BJ327">
        <f t="shared" si="370"/>
        <v>60529.192543764773</v>
      </c>
      <c r="BK327">
        <f t="shared" si="371"/>
        <v>42935.528958102033</v>
      </c>
      <c r="BL327">
        <f t="shared" si="372"/>
        <v>16265.917071184125</v>
      </c>
      <c r="BM327">
        <f t="shared" si="373"/>
        <v>19854.920620692654</v>
      </c>
    </row>
    <row r="328" spans="1:65" hidden="1" x14ac:dyDescent="0.4">
      <c r="A328" s="9">
        <v>35</v>
      </c>
      <c r="B328" s="16">
        <f t="shared" ref="B328:I328" si="408">V328+AE328+AN328+AW328+BF328+B198</f>
        <v>479248.65579367976</v>
      </c>
      <c r="C328" s="16">
        <f t="shared" si="408"/>
        <v>1573008.1800168443</v>
      </c>
      <c r="D328" s="16">
        <f t="shared" si="408"/>
        <v>2610681.3371420125</v>
      </c>
      <c r="E328" s="16">
        <f t="shared" si="408"/>
        <v>1166944.3346504897</v>
      </c>
      <c r="F328" s="16">
        <f t="shared" si="408"/>
        <v>1103285.9241190702</v>
      </c>
      <c r="G328" s="16">
        <f t="shared" si="408"/>
        <v>792810.46801957698</v>
      </c>
      <c r="H328" s="16">
        <f t="shared" si="408"/>
        <v>310457.42981451366</v>
      </c>
      <c r="I328" s="16">
        <f t="shared" si="408"/>
        <v>383954.33212807996</v>
      </c>
      <c r="J328" s="16">
        <f t="shared" si="295"/>
        <v>8420390.6616842672</v>
      </c>
      <c r="L328" s="9">
        <v>35</v>
      </c>
      <c r="M328" s="9">
        <f t="shared" ref="M328:T328" si="409">M133</f>
        <v>144477.53215999986</v>
      </c>
      <c r="N328" s="9">
        <f t="shared" si="409"/>
        <v>474168.74276571401</v>
      </c>
      <c r="O328" s="9">
        <f t="shared" si="409"/>
        <v>787022.34623999964</v>
      </c>
      <c r="P328" s="9">
        <f t="shared" si="409"/>
        <v>351960.30390857125</v>
      </c>
      <c r="Q328" s="9">
        <f t="shared" si="409"/>
        <v>332950.10230857116</v>
      </c>
      <c r="R328" s="9">
        <f t="shared" si="409"/>
        <v>238985.39154285705</v>
      </c>
      <c r="S328" s="9">
        <f t="shared" si="409"/>
        <v>93421.562148571407</v>
      </c>
      <c r="T328" s="9">
        <f t="shared" si="409"/>
        <v>115147.50683428561</v>
      </c>
      <c r="V328">
        <f t="shared" si="304"/>
        <v>187626.2079708589</v>
      </c>
      <c r="W328">
        <f t="shared" si="339"/>
        <v>616899.42586331116</v>
      </c>
      <c r="X328">
        <f t="shared" si="340"/>
        <v>1022848.0717547532</v>
      </c>
      <c r="Y328">
        <f t="shared" si="341"/>
        <v>452136.70685622317</v>
      </c>
      <c r="Z328">
        <f t="shared" si="342"/>
        <v>421027.8453403092</v>
      </c>
      <c r="AA328">
        <f t="shared" si="343"/>
        <v>298650.13624429819</v>
      </c>
      <c r="AB328">
        <f t="shared" si="344"/>
        <v>113142.16709587134</v>
      </c>
      <c r="AC328">
        <f t="shared" si="345"/>
        <v>138106.4920416525</v>
      </c>
      <c r="AE328">
        <f t="shared" si="305"/>
        <v>122540.19444647664</v>
      </c>
      <c r="AF328">
        <f t="shared" si="346"/>
        <v>402902.00615764165</v>
      </c>
      <c r="AG328">
        <f t="shared" si="347"/>
        <v>668030.35118365916</v>
      </c>
      <c r="AH328">
        <f t="shared" si="348"/>
        <v>295294.14133422333</v>
      </c>
      <c r="AI328">
        <f t="shared" si="349"/>
        <v>274976.69218681706</v>
      </c>
      <c r="AJ328">
        <f t="shared" si="350"/>
        <v>195050.82026054253</v>
      </c>
      <c r="AK328">
        <f t="shared" si="351"/>
        <v>73894.064725633521</v>
      </c>
      <c r="AL328">
        <f t="shared" si="352"/>
        <v>90198.46732570196</v>
      </c>
      <c r="AN328">
        <f t="shared" si="306"/>
        <v>80031.992423778807</v>
      </c>
      <c r="AO328">
        <f t="shared" si="353"/>
        <v>263138.55996383063</v>
      </c>
      <c r="AP328">
        <f t="shared" si="354"/>
        <v>436296.02716304595</v>
      </c>
      <c r="AQ328">
        <f t="shared" si="355"/>
        <v>192858.99282924092</v>
      </c>
      <c r="AR328">
        <f t="shared" si="356"/>
        <v>179589.50240954064</v>
      </c>
      <c r="AS328">
        <f t="shared" si="357"/>
        <v>127389.2688242477</v>
      </c>
      <c r="AT328">
        <f t="shared" si="358"/>
        <v>48260.811523905344</v>
      </c>
      <c r="AU328">
        <f t="shared" si="359"/>
        <v>58909.348775352773</v>
      </c>
      <c r="AW328">
        <f t="shared" si="307"/>
        <v>52269.541754594829</v>
      </c>
      <c r="AX328">
        <f t="shared" si="360"/>
        <v>171857.92244735896</v>
      </c>
      <c r="AY328">
        <f t="shared" si="361"/>
        <v>284948.46521385532</v>
      </c>
      <c r="AZ328">
        <f t="shared" si="362"/>
        <v>125957.76855159222</v>
      </c>
      <c r="BA328">
        <f t="shared" si="363"/>
        <v>117291.35700104528</v>
      </c>
      <c r="BB328">
        <f t="shared" si="364"/>
        <v>83198.962368976005</v>
      </c>
      <c r="BC328">
        <f t="shared" si="365"/>
        <v>31519.526462643767</v>
      </c>
      <c r="BD328">
        <f t="shared" si="366"/>
        <v>38474.172294059012</v>
      </c>
      <c r="BF328">
        <f t="shared" si="308"/>
        <v>34137.660540066674</v>
      </c>
      <c r="BG328">
        <f t="shared" si="367"/>
        <v>112241.79934795991</v>
      </c>
      <c r="BH328">
        <f t="shared" si="368"/>
        <v>186102.14764372754</v>
      </c>
      <c r="BI328">
        <f t="shared" si="369"/>
        <v>82264.037541912287</v>
      </c>
      <c r="BJ328">
        <f t="shared" si="370"/>
        <v>76603.93405368767</v>
      </c>
      <c r="BK328">
        <f t="shared" si="371"/>
        <v>54337.917363098772</v>
      </c>
      <c r="BL328">
        <f t="shared" si="372"/>
        <v>20585.657701328404</v>
      </c>
      <c r="BM328">
        <f t="shared" si="373"/>
        <v>25127.793151528185</v>
      </c>
    </row>
    <row r="329" spans="1:65" hidden="1" x14ac:dyDescent="0.4">
      <c r="A329" s="9">
        <v>36</v>
      </c>
      <c r="B329" s="16">
        <f t="shared" ref="B329:I329" si="410">V329+AE329+AN329+AW329+BF329+B199</f>
        <v>606522.7500593724</v>
      </c>
      <c r="C329" s="16">
        <f t="shared" si="410"/>
        <v>1990752.0566951644</v>
      </c>
      <c r="D329" s="16">
        <f t="shared" si="410"/>
        <v>3304000.1363879321</v>
      </c>
      <c r="E329" s="16">
        <f t="shared" si="410"/>
        <v>1476849.811806692</v>
      </c>
      <c r="F329" s="16">
        <f t="shared" si="410"/>
        <v>1396285.6336910841</v>
      </c>
      <c r="G329" s="16">
        <f t="shared" si="410"/>
        <v>1003357.1866977555</v>
      </c>
      <c r="H329" s="16">
        <f t="shared" si="410"/>
        <v>392905.63465256407</v>
      </c>
      <c r="I329" s="16">
        <f t="shared" si="410"/>
        <v>485921.16186813137</v>
      </c>
      <c r="J329" s="16">
        <f t="shared" si="295"/>
        <v>10656594.371858696</v>
      </c>
      <c r="L329" s="9">
        <v>36</v>
      </c>
      <c r="M329" s="9">
        <f t="shared" ref="M329:T329" si="411">M134</f>
        <v>182846.43900970815</v>
      </c>
      <c r="N329" s="9">
        <f t="shared" si="411"/>
        <v>600093.76411832811</v>
      </c>
      <c r="O329" s="9">
        <f t="shared" si="411"/>
        <v>996031.9177634106</v>
      </c>
      <c r="P329" s="9">
        <f t="shared" si="411"/>
        <v>445430.42285071779</v>
      </c>
      <c r="Q329" s="9">
        <f t="shared" si="411"/>
        <v>421371.68087575608</v>
      </c>
      <c r="R329" s="9">
        <f t="shared" si="411"/>
        <v>302452.75625666027</v>
      </c>
      <c r="S329" s="9">
        <f t="shared" si="411"/>
        <v>118231.53199123994</v>
      </c>
      <c r="T329" s="9">
        <f t="shared" si="411"/>
        <v>145727.23710548168</v>
      </c>
      <c r="V329">
        <f t="shared" si="304"/>
        <v>237454.11123422295</v>
      </c>
      <c r="W329">
        <f t="shared" si="339"/>
        <v>780729.44325574324</v>
      </c>
      <c r="X329">
        <f t="shared" si="340"/>
        <v>1294485.8952960684</v>
      </c>
      <c r="Y329">
        <f t="shared" si="341"/>
        <v>572210.67911572196</v>
      </c>
      <c r="Z329">
        <f t="shared" si="342"/>
        <v>532840.23538796103</v>
      </c>
      <c r="AA329">
        <f t="shared" si="343"/>
        <v>377962.67077400116</v>
      </c>
      <c r="AB329">
        <f t="shared" si="344"/>
        <v>143189.3391728983</v>
      </c>
      <c r="AC329">
        <f t="shared" si="345"/>
        <v>174783.44138639871</v>
      </c>
      <c r="AE329">
        <f t="shared" si="305"/>
        <v>155083.20120866777</v>
      </c>
      <c r="AF329">
        <f t="shared" si="346"/>
        <v>509900.7160104764</v>
      </c>
      <c r="AG329">
        <f t="shared" si="347"/>
        <v>845439.21146920614</v>
      </c>
      <c r="AH329">
        <f t="shared" si="348"/>
        <v>373715.42409522325</v>
      </c>
      <c r="AI329">
        <f t="shared" si="349"/>
        <v>348002.26876356313</v>
      </c>
      <c r="AJ329">
        <f t="shared" si="350"/>
        <v>246850.47825242038</v>
      </c>
      <c r="AK329">
        <f t="shared" si="351"/>
        <v>93518.115910752414</v>
      </c>
      <c r="AL329">
        <f t="shared" si="352"/>
        <v>114152.47968367723</v>
      </c>
      <c r="AN329">
        <f t="shared" si="306"/>
        <v>101286.09343512772</v>
      </c>
      <c r="AO329">
        <f t="shared" si="353"/>
        <v>333020.28306073614</v>
      </c>
      <c r="AP329">
        <f t="shared" si="354"/>
        <v>552163.18917335256</v>
      </c>
      <c r="AQ329">
        <f t="shared" si="355"/>
        <v>244076.56708173212</v>
      </c>
      <c r="AR329">
        <f t="shared" si="356"/>
        <v>227283.09729817885</v>
      </c>
      <c r="AS329">
        <f t="shared" si="357"/>
        <v>161220.04454239513</v>
      </c>
      <c r="AT329">
        <f t="shared" si="358"/>
        <v>61077.43812476944</v>
      </c>
      <c r="AU329">
        <f t="shared" si="359"/>
        <v>74553.90805052736</v>
      </c>
      <c r="AW329">
        <f t="shared" si="307"/>
        <v>66150.767089186818</v>
      </c>
      <c r="AX329">
        <f t="shared" si="360"/>
        <v>217498.24120559479</v>
      </c>
      <c r="AY329">
        <f t="shared" si="361"/>
        <v>360622.2461884506</v>
      </c>
      <c r="AZ329">
        <f t="shared" si="362"/>
        <v>159408.38069041655</v>
      </c>
      <c r="BA329">
        <f t="shared" si="363"/>
        <v>148440.42970529298</v>
      </c>
      <c r="BB329">
        <f t="shared" si="364"/>
        <v>105294.11559661185</v>
      </c>
      <c r="BC329">
        <f t="shared" si="365"/>
        <v>39890.168993274558</v>
      </c>
      <c r="BD329">
        <f t="shared" si="366"/>
        <v>48691.760534705885</v>
      </c>
      <c r="BF329">
        <f t="shared" si="308"/>
        <v>43203.601147330752</v>
      </c>
      <c r="BG329">
        <f t="shared" si="367"/>
        <v>142049.86089765944</v>
      </c>
      <c r="BH329">
        <f t="shared" si="368"/>
        <v>235525.30642879146</v>
      </c>
      <c r="BI329">
        <f t="shared" si="369"/>
        <v>104110.90304675227</v>
      </c>
      <c r="BJ329">
        <f t="shared" si="370"/>
        <v>96947.645527366461</v>
      </c>
      <c r="BK329">
        <f t="shared" si="371"/>
        <v>68768.439866037399</v>
      </c>
      <c r="BL329">
        <f t="shared" si="372"/>
        <v>26052.592081986088</v>
      </c>
      <c r="BM329">
        <f t="shared" si="373"/>
        <v>31800.982722793597</v>
      </c>
    </row>
    <row r="330" spans="1:65" hidden="1" x14ac:dyDescent="0.4">
      <c r="A330" s="9">
        <v>37</v>
      </c>
      <c r="B330" s="16">
        <f t="shared" ref="B330:I330" si="412">V330+AE330+AN330+AW330+BF330+B200</f>
        <v>767597.03310426883</v>
      </c>
      <c r="C330" s="16">
        <f t="shared" si="412"/>
        <v>2519436.1995454622</v>
      </c>
      <c r="D330" s="16">
        <f t="shared" si="412"/>
        <v>4181443.650375539</v>
      </c>
      <c r="E330" s="16">
        <f t="shared" si="412"/>
        <v>1869056.9048917054</v>
      </c>
      <c r="F330" s="16">
        <f t="shared" si="412"/>
        <v>1767097.2933972329</v>
      </c>
      <c r="G330" s="16">
        <f t="shared" si="412"/>
        <v>1269818.8115475948</v>
      </c>
      <c r="H330" s="16">
        <f t="shared" si="412"/>
        <v>497249.61267682054</v>
      </c>
      <c r="I330" s="16">
        <f t="shared" si="412"/>
        <v>614967.31955298502</v>
      </c>
      <c r="J330" s="16">
        <f t="shared" si="295"/>
        <v>13486666.825091608</v>
      </c>
      <c r="L330" s="9">
        <v>37</v>
      </c>
      <c r="M330" s="9">
        <f t="shared" ref="M330:T330" si="413">M135</f>
        <v>231404.97874441929</v>
      </c>
      <c r="N330" s="9">
        <f t="shared" si="413"/>
        <v>759460.70091683499</v>
      </c>
      <c r="O330" s="9">
        <f t="shared" si="413"/>
        <v>1260548.1736867055</v>
      </c>
      <c r="P330" s="9">
        <f t="shared" si="413"/>
        <v>563723.40686610434</v>
      </c>
      <c r="Q330" s="9">
        <f t="shared" si="413"/>
        <v>533275.38334710163</v>
      </c>
      <c r="R330" s="9">
        <f t="shared" si="413"/>
        <v>382775.15281031781</v>
      </c>
      <c r="S330" s="9">
        <f t="shared" si="413"/>
        <v>149630.28700766971</v>
      </c>
      <c r="T330" s="9">
        <f t="shared" si="413"/>
        <v>184428.02817224394</v>
      </c>
      <c r="V330">
        <f t="shared" si="304"/>
        <v>300514.81374495337</v>
      </c>
      <c r="W330">
        <f t="shared" si="339"/>
        <v>988067.80815756309</v>
      </c>
      <c r="X330">
        <f t="shared" si="340"/>
        <v>1638262.5918683235</v>
      </c>
      <c r="Y330">
        <f t="shared" si="341"/>
        <v>724172.70336379495</v>
      </c>
      <c r="Z330">
        <f t="shared" si="342"/>
        <v>674346.64854247472</v>
      </c>
      <c r="AA330">
        <f t="shared" si="343"/>
        <v>478338.23983848782</v>
      </c>
      <c r="AB330">
        <f t="shared" si="344"/>
        <v>181216.14053403994</v>
      </c>
      <c r="AC330">
        <f t="shared" si="345"/>
        <v>221200.6903604432</v>
      </c>
      <c r="AE330">
        <f t="shared" si="305"/>
        <v>196268.65622144533</v>
      </c>
      <c r="AF330">
        <f t="shared" si="346"/>
        <v>645315.07963310974</v>
      </c>
      <c r="AG330">
        <f t="shared" si="347"/>
        <v>1069962.5533826374</v>
      </c>
      <c r="AH330">
        <f t="shared" si="348"/>
        <v>472963.05160547257</v>
      </c>
      <c r="AI330">
        <f t="shared" si="349"/>
        <v>440421.25207576202</v>
      </c>
      <c r="AJ330">
        <f t="shared" si="350"/>
        <v>312406.5745132108</v>
      </c>
      <c r="AK330">
        <f t="shared" si="351"/>
        <v>118353.72754182534</v>
      </c>
      <c r="AL330">
        <f t="shared" si="352"/>
        <v>144467.96053503797</v>
      </c>
      <c r="AN330">
        <f t="shared" si="306"/>
        <v>128184.64732189775</v>
      </c>
      <c r="AO330">
        <f t="shared" si="353"/>
        <v>421460.4995356063</v>
      </c>
      <c r="AP330">
        <f t="shared" si="354"/>
        <v>698801.20032127947</v>
      </c>
      <c r="AQ330">
        <f t="shared" si="355"/>
        <v>308895.9955884777</v>
      </c>
      <c r="AR330">
        <f t="shared" si="356"/>
        <v>287642.68303087098</v>
      </c>
      <c r="AS330">
        <f t="shared" si="357"/>
        <v>204035.26139740774</v>
      </c>
      <c r="AT330">
        <f t="shared" si="358"/>
        <v>77297.777017760935</v>
      </c>
      <c r="AU330">
        <f t="shared" si="359"/>
        <v>94353.193867102309</v>
      </c>
      <c r="AW330">
        <f t="shared" si="307"/>
        <v>83718.430262157271</v>
      </c>
      <c r="AX330">
        <f t="shared" si="360"/>
        <v>275259.2621331655</v>
      </c>
      <c r="AY330">
        <f t="shared" si="361"/>
        <v>456392.71768090152</v>
      </c>
      <c r="AZ330">
        <f t="shared" si="362"/>
        <v>201742.47388607432</v>
      </c>
      <c r="BA330">
        <f t="shared" si="363"/>
        <v>187861.7635017359</v>
      </c>
      <c r="BB330">
        <f t="shared" si="364"/>
        <v>133257.08006950348</v>
      </c>
      <c r="BC330">
        <f t="shared" si="365"/>
        <v>50483.803559021995</v>
      </c>
      <c r="BD330">
        <f t="shared" si="366"/>
        <v>61622.834292616622</v>
      </c>
      <c r="BF330">
        <f t="shared" si="308"/>
        <v>54677.184118258781</v>
      </c>
      <c r="BG330">
        <f t="shared" si="367"/>
        <v>179774.05105162712</v>
      </c>
      <c r="BH330">
        <f t="shared" si="368"/>
        <v>298073.77630862105</v>
      </c>
      <c r="BI330">
        <f t="shared" si="369"/>
        <v>131759.64186858441</v>
      </c>
      <c r="BJ330">
        <f t="shared" si="370"/>
        <v>122694.03761632972</v>
      </c>
      <c r="BK330">
        <f t="shared" si="371"/>
        <v>87031.277731324633</v>
      </c>
      <c r="BL330">
        <f t="shared" si="372"/>
        <v>32971.380537630321</v>
      </c>
      <c r="BM330">
        <f t="shared" si="373"/>
        <v>40246.371628749737</v>
      </c>
    </row>
    <row r="331" spans="1:65" hidden="1" x14ac:dyDescent="0.4">
      <c r="A331" s="9">
        <v>38</v>
      </c>
      <c r="B331" s="16">
        <f t="shared" ref="B331:I331" si="414">V331+AE331+AN331+AW331+BF331+B201</f>
        <v>971447.82309844473</v>
      </c>
      <c r="C331" s="16">
        <f t="shared" si="414"/>
        <v>3188523.0217341078</v>
      </c>
      <c r="D331" s="16">
        <f t="shared" si="414"/>
        <v>5291909.8906852184</v>
      </c>
      <c r="E331" s="16">
        <f t="shared" si="414"/>
        <v>2365422.4590224922</v>
      </c>
      <c r="F331" s="16">
        <f t="shared" si="414"/>
        <v>2236385.4275654186</v>
      </c>
      <c r="G331" s="16">
        <f t="shared" si="414"/>
        <v>1607044.6670251261</v>
      </c>
      <c r="H331" s="16">
        <f t="shared" si="414"/>
        <v>629304.22601321444</v>
      </c>
      <c r="I331" s="16">
        <f t="shared" si="414"/>
        <v>778284.26538231969</v>
      </c>
      <c r="J331" s="16">
        <f t="shared" si="295"/>
        <v>17068321.78052634</v>
      </c>
      <c r="L331" s="9">
        <v>38</v>
      </c>
      <c r="M331" s="9">
        <f t="shared" ref="M331:T331" si="415">M136</f>
        <v>292859.2127783359</v>
      </c>
      <c r="N331" s="9">
        <f t="shared" si="415"/>
        <v>961150.72464468924</v>
      </c>
      <c r="O331" s="9">
        <f t="shared" si="415"/>
        <v>1595312.0275030411</v>
      </c>
      <c r="P331" s="9">
        <f t="shared" si="415"/>
        <v>713431.4657156457</v>
      </c>
      <c r="Q331" s="9">
        <f t="shared" si="415"/>
        <v>674897.35877112753</v>
      </c>
      <c r="R331" s="9">
        <f t="shared" si="415"/>
        <v>484428.77301679651</v>
      </c>
      <c r="S331" s="9">
        <f t="shared" si="415"/>
        <v>189367.61127020229</v>
      </c>
      <c r="T331" s="9">
        <f t="shared" si="415"/>
        <v>233406.59063536546</v>
      </c>
      <c r="V331">
        <f t="shared" si="304"/>
        <v>380322.55078996578</v>
      </c>
      <c r="W331">
        <f t="shared" si="339"/>
        <v>1250469.0350168988</v>
      </c>
      <c r="X331">
        <f t="shared" si="340"/>
        <v>2073336.0862933658</v>
      </c>
      <c r="Y331">
        <f t="shared" si="341"/>
        <v>916491.29147267854</v>
      </c>
      <c r="Z331">
        <f t="shared" si="342"/>
        <v>853432.92829485505</v>
      </c>
      <c r="AA331">
        <f t="shared" si="343"/>
        <v>605370.5547778809</v>
      </c>
      <c r="AB331">
        <f t="shared" si="344"/>
        <v>229341.72180514142</v>
      </c>
      <c r="AC331">
        <f t="shared" si="345"/>
        <v>279944.97091841925</v>
      </c>
      <c r="AE331">
        <f t="shared" si="305"/>
        <v>248391.73498319933</v>
      </c>
      <c r="AF331">
        <f t="shared" si="346"/>
        <v>816691.44389533647</v>
      </c>
      <c r="AG331">
        <f t="shared" si="347"/>
        <v>1354112.5726254804</v>
      </c>
      <c r="AH331">
        <f t="shared" si="348"/>
        <v>598567.8774846337</v>
      </c>
      <c r="AI331">
        <f t="shared" si="349"/>
        <v>557383.95030911837</v>
      </c>
      <c r="AJ331">
        <f t="shared" si="350"/>
        <v>395372.40717584925</v>
      </c>
      <c r="AK331">
        <f t="shared" si="351"/>
        <v>149784.93403793263</v>
      </c>
      <c r="AL331">
        <f t="shared" si="352"/>
        <v>182834.32544774059</v>
      </c>
      <c r="AN331">
        <f t="shared" si="306"/>
        <v>162226.65177167155</v>
      </c>
      <c r="AO331">
        <f t="shared" si="353"/>
        <v>533387.78958435799</v>
      </c>
      <c r="AP331">
        <f t="shared" si="354"/>
        <v>884381.87685195846</v>
      </c>
      <c r="AQ331">
        <f t="shared" si="355"/>
        <v>390929.52359697514</v>
      </c>
      <c r="AR331">
        <f t="shared" si="356"/>
        <v>364031.9675533165</v>
      </c>
      <c r="AS331">
        <f t="shared" si="357"/>
        <v>258220.91795530927</v>
      </c>
      <c r="AT331">
        <f t="shared" si="358"/>
        <v>97825.752279793131</v>
      </c>
      <c r="AU331">
        <f t="shared" si="359"/>
        <v>119410.57720107012</v>
      </c>
      <c r="AW331">
        <f t="shared" si="307"/>
        <v>105951.53879202751</v>
      </c>
      <c r="AX331">
        <f t="shared" si="360"/>
        <v>348359.88083438587</v>
      </c>
      <c r="AY331">
        <f t="shared" si="361"/>
        <v>577596.95900109049</v>
      </c>
      <c r="AZ331">
        <f t="shared" si="362"/>
        <v>255319.23473727601</v>
      </c>
      <c r="BA331">
        <f t="shared" si="363"/>
        <v>237752.22326630342</v>
      </c>
      <c r="BB331">
        <f t="shared" si="364"/>
        <v>168646.17073345563</v>
      </c>
      <c r="BC331">
        <f t="shared" si="365"/>
        <v>63890.790288391465</v>
      </c>
      <c r="BD331">
        <f t="shared" si="366"/>
        <v>77988.014079859451</v>
      </c>
      <c r="BF331">
        <f t="shared" si="308"/>
        <v>69197.807190208026</v>
      </c>
      <c r="BG331">
        <f t="shared" si="367"/>
        <v>227516.65659239632</v>
      </c>
      <c r="BH331">
        <f t="shared" si="368"/>
        <v>377233.24699476128</v>
      </c>
      <c r="BI331">
        <f t="shared" si="369"/>
        <v>166751.05787732935</v>
      </c>
      <c r="BJ331">
        <f t="shared" si="370"/>
        <v>155277.9005590328</v>
      </c>
      <c r="BK331">
        <f t="shared" si="371"/>
        <v>110144.17890041404</v>
      </c>
      <c r="BL331">
        <f t="shared" si="372"/>
        <v>41727.592048326158</v>
      </c>
      <c r="BM331">
        <f t="shared" si="373"/>
        <v>50934.602960683187</v>
      </c>
    </row>
    <row r="332" spans="1:65" hidden="1" x14ac:dyDescent="0.4">
      <c r="A332" s="9">
        <v>39</v>
      </c>
      <c r="B332" s="16">
        <f t="shared" ref="B332:I332" si="416">V332+AE332+AN332+AW332+BF332+B202</f>
        <v>1229435.2795583496</v>
      </c>
      <c r="C332" s="16">
        <f t="shared" si="416"/>
        <v>4035299.2712324667</v>
      </c>
      <c r="D332" s="16">
        <f t="shared" si="416"/>
        <v>6697282.7167208754</v>
      </c>
      <c r="E332" s="16">
        <f t="shared" si="416"/>
        <v>2993607.8429592475</v>
      </c>
      <c r="F332" s="16">
        <f t="shared" si="416"/>
        <v>2830302.4394569723</v>
      </c>
      <c r="G332" s="16">
        <f t="shared" si="416"/>
        <v>2033827.613758092</v>
      </c>
      <c r="H332" s="16">
        <f t="shared" si="416"/>
        <v>796428.58999761613</v>
      </c>
      <c r="I332" s="16">
        <f t="shared" si="416"/>
        <v>984973.29584966705</v>
      </c>
      <c r="J332" s="16">
        <f t="shared" si="295"/>
        <v>21601157.049533285</v>
      </c>
      <c r="L332" s="9">
        <v>39</v>
      </c>
      <c r="M332" s="9">
        <f t="shared" ref="M332:T332" si="417">M137</f>
        <v>370633.8514171447</v>
      </c>
      <c r="N332" s="9">
        <f t="shared" si="417"/>
        <v>1216403.5800269453</v>
      </c>
      <c r="O332" s="9">
        <f t="shared" si="417"/>
        <v>2018979.1379828681</v>
      </c>
      <c r="P332" s="9">
        <f t="shared" si="417"/>
        <v>902897.50270041311</v>
      </c>
      <c r="Q332" s="9">
        <f t="shared" si="417"/>
        <v>854129.8906718411</v>
      </c>
      <c r="R332" s="9">
        <f t="shared" si="417"/>
        <v>613078.55121632991</v>
      </c>
      <c r="S332" s="9">
        <f t="shared" si="417"/>
        <v>239657.9791118381</v>
      </c>
      <c r="T332" s="9">
        <f t="shared" si="417"/>
        <v>295392.39285877696</v>
      </c>
      <c r="V332">
        <f t="shared" si="304"/>
        <v>481324.83333133231</v>
      </c>
      <c r="W332">
        <f t="shared" si="339"/>
        <v>1582556.1713743648</v>
      </c>
      <c r="X332">
        <f t="shared" si="340"/>
        <v>2623952.0746328575</v>
      </c>
      <c r="Y332">
        <f t="shared" si="341"/>
        <v>1159883.9385185961</v>
      </c>
      <c r="Z332">
        <f t="shared" si="342"/>
        <v>1080079.1620632706</v>
      </c>
      <c r="AA332">
        <f t="shared" si="343"/>
        <v>766138.84918718284</v>
      </c>
      <c r="AB332">
        <f t="shared" si="344"/>
        <v>290248.01657039387</v>
      </c>
      <c r="AC332">
        <f t="shared" si="345"/>
        <v>354289.97357473499</v>
      </c>
      <c r="AE332">
        <f t="shared" si="305"/>
        <v>314357.14288658253</v>
      </c>
      <c r="AF332">
        <f t="shared" si="346"/>
        <v>1033580.2394561175</v>
      </c>
      <c r="AG332">
        <f t="shared" si="347"/>
        <v>1713724.3294594232</v>
      </c>
      <c r="AH332">
        <f t="shared" si="348"/>
        <v>757529.5844786563</v>
      </c>
      <c r="AI332">
        <f t="shared" si="349"/>
        <v>705408.43930198671</v>
      </c>
      <c r="AJ332">
        <f t="shared" si="350"/>
        <v>500371.48097686516</v>
      </c>
      <c r="AK332">
        <f t="shared" si="351"/>
        <v>189563.32792153698</v>
      </c>
      <c r="AL332">
        <f t="shared" si="352"/>
        <v>231389.6481830799</v>
      </c>
      <c r="AN332">
        <f t="shared" si="306"/>
        <v>205309.19337743547</v>
      </c>
      <c r="AO332">
        <f t="shared" si="353"/>
        <v>675039.61673984723</v>
      </c>
      <c r="AP332">
        <f t="shared" si="354"/>
        <v>1119247.2247387194</v>
      </c>
      <c r="AQ332">
        <f t="shared" si="355"/>
        <v>494748.70054080448</v>
      </c>
      <c r="AR332">
        <f t="shared" si="356"/>
        <v>460707.95893121749</v>
      </c>
      <c r="AS332">
        <f t="shared" si="357"/>
        <v>326796.66256557923</v>
      </c>
      <c r="AT332">
        <f t="shared" si="358"/>
        <v>123805.34315886287</v>
      </c>
      <c r="AU332">
        <f t="shared" si="359"/>
        <v>151122.45132440532</v>
      </c>
      <c r="AW332">
        <f t="shared" si="307"/>
        <v>134089.09528184953</v>
      </c>
      <c r="AX332">
        <f t="shared" si="360"/>
        <v>440873.83520937193</v>
      </c>
      <c r="AY332">
        <f t="shared" si="361"/>
        <v>730989.41792652453</v>
      </c>
      <c r="AZ332">
        <f t="shared" si="362"/>
        <v>323124.37916712562</v>
      </c>
      <c r="BA332">
        <f t="shared" si="363"/>
        <v>300892.09540980996</v>
      </c>
      <c r="BB332">
        <f t="shared" si="364"/>
        <v>213433.54434438245</v>
      </c>
      <c r="BC332">
        <f t="shared" si="365"/>
        <v>80858.271284092305</v>
      </c>
      <c r="BD332">
        <f t="shared" si="366"/>
        <v>98699.29564046477</v>
      </c>
      <c r="BF332">
        <f t="shared" si="308"/>
        <v>87574.672991117768</v>
      </c>
      <c r="BG332">
        <f t="shared" si="367"/>
        <v>287938.26871339109</v>
      </c>
      <c r="BH332">
        <f t="shared" si="368"/>
        <v>477415.10299792583</v>
      </c>
      <c r="BI332">
        <f t="shared" si="369"/>
        <v>211035.14630730267</v>
      </c>
      <c r="BJ332">
        <f t="shared" si="370"/>
        <v>196515.06191266811</v>
      </c>
      <c r="BK332">
        <f t="shared" si="371"/>
        <v>139395.17481693486</v>
      </c>
      <c r="BL332">
        <f t="shared" si="372"/>
        <v>52809.191168358811</v>
      </c>
      <c r="BM332">
        <f t="shared" si="373"/>
        <v>64461.308520271319</v>
      </c>
    </row>
    <row r="333" spans="1:65" hidden="1" x14ac:dyDescent="0.4">
      <c r="A333" s="9">
        <v>40</v>
      </c>
      <c r="B333" s="16">
        <f t="shared" ref="B333:I333" si="418">V333+AE333+AN333+AW333+BF333+B203</f>
        <v>1555936.4802382723</v>
      </c>
      <c r="C333" s="16">
        <f t="shared" si="418"/>
        <v>5106953.9398870738</v>
      </c>
      <c r="D333" s="16">
        <f t="shared" si="418"/>
        <v>8475880.4881065469</v>
      </c>
      <c r="E333" s="16">
        <f t="shared" si="418"/>
        <v>3788620.4568040115</v>
      </c>
      <c r="F333" s="16">
        <f t="shared" si="418"/>
        <v>3581946.0276124743</v>
      </c>
      <c r="G333" s="16">
        <f t="shared" si="418"/>
        <v>2573951.333610429</v>
      </c>
      <c r="H333" s="16">
        <f t="shared" si="418"/>
        <v>1007936.1806085948</v>
      </c>
      <c r="I333" s="16">
        <f t="shared" si="418"/>
        <v>1246552.7391122459</v>
      </c>
      <c r="J333" s="16">
        <f t="shared" si="295"/>
        <v>27337777.645979654</v>
      </c>
      <c r="L333" s="9">
        <v>40</v>
      </c>
      <c r="M333" s="9">
        <f t="shared" ref="M333:T333" si="419">M138</f>
        <v>469063.10548707424</v>
      </c>
      <c r="N333" s="9">
        <f t="shared" si="419"/>
        <v>1539443.9514669774</v>
      </c>
      <c r="O333" s="9">
        <f t="shared" si="419"/>
        <v>2555159.5483111688</v>
      </c>
      <c r="P333" s="9">
        <f t="shared" si="419"/>
        <v>1142680.0464497153</v>
      </c>
      <c r="Q333" s="9">
        <f t="shared" si="419"/>
        <v>1080961.2167803631</v>
      </c>
      <c r="R333" s="9">
        <f t="shared" si="419"/>
        <v>775893.85870042397</v>
      </c>
      <c r="S333" s="9">
        <f t="shared" si="419"/>
        <v>303303.96294652944</v>
      </c>
      <c r="T333" s="9">
        <f t="shared" si="419"/>
        <v>373839.76828293136</v>
      </c>
      <c r="V333">
        <f t="shared" si="304"/>
        <v>609150.29808310559</v>
      </c>
      <c r="W333">
        <f t="shared" si="339"/>
        <v>2002835.7083798097</v>
      </c>
      <c r="X333">
        <f t="shared" si="340"/>
        <v>3320795.1839004783</v>
      </c>
      <c r="Y333">
        <f t="shared" si="341"/>
        <v>1467914.3853856423</v>
      </c>
      <c r="Z333">
        <f t="shared" si="342"/>
        <v>1366915.8496779427</v>
      </c>
      <c r="AA333">
        <f t="shared" si="343"/>
        <v>969602.38915027794</v>
      </c>
      <c r="AB333">
        <f t="shared" si="344"/>
        <v>367329.19967621448</v>
      </c>
      <c r="AC333">
        <f t="shared" si="345"/>
        <v>448378.78302934568</v>
      </c>
      <c r="AE333">
        <f t="shared" si="305"/>
        <v>397840.98810895742</v>
      </c>
      <c r="AF333">
        <f t="shared" si="346"/>
        <v>1308068.2054152412</v>
      </c>
      <c r="AG333">
        <f t="shared" si="347"/>
        <v>2168838.2020461401</v>
      </c>
      <c r="AH333">
        <f t="shared" si="348"/>
        <v>958706.76149862609</v>
      </c>
      <c r="AI333">
        <f t="shared" si="349"/>
        <v>892743.80068262876</v>
      </c>
      <c r="AJ333">
        <f t="shared" si="350"/>
        <v>633255.16508202394</v>
      </c>
      <c r="AK333">
        <f t="shared" si="351"/>
        <v>239905.67224596546</v>
      </c>
      <c r="AL333">
        <f t="shared" si="352"/>
        <v>292839.81087890745</v>
      </c>
      <c r="AN333">
        <f t="shared" si="306"/>
        <v>259833.16813200898</v>
      </c>
      <c r="AO333">
        <f t="shared" si="353"/>
        <v>854309.92809798243</v>
      </c>
      <c r="AP333">
        <f t="shared" si="354"/>
        <v>1416485.7770990713</v>
      </c>
      <c r="AQ333">
        <f t="shared" si="355"/>
        <v>626139.14250973042</v>
      </c>
      <c r="AR333">
        <f t="shared" si="356"/>
        <v>583058.19911660207</v>
      </c>
      <c r="AS333">
        <f t="shared" si="357"/>
        <v>413584.07177122217</v>
      </c>
      <c r="AT333">
        <f t="shared" si="358"/>
        <v>156684.33554019994</v>
      </c>
      <c r="AU333">
        <f t="shared" si="359"/>
        <v>191256.04975374261</v>
      </c>
      <c r="AW333">
        <f t="shared" si="307"/>
        <v>169699.14432964253</v>
      </c>
      <c r="AX333">
        <f t="shared" si="360"/>
        <v>557956.72597460961</v>
      </c>
      <c r="AY333">
        <f t="shared" si="361"/>
        <v>925118.32133262197</v>
      </c>
      <c r="AZ333">
        <f t="shared" si="362"/>
        <v>408936.53985396505</v>
      </c>
      <c r="BA333">
        <f t="shared" si="363"/>
        <v>380800.0271705137</v>
      </c>
      <c r="BB333">
        <f t="shared" si="364"/>
        <v>270115.10345498082</v>
      </c>
      <c r="BC333">
        <f t="shared" si="365"/>
        <v>102331.80722147757</v>
      </c>
      <c r="BD333">
        <f t="shared" si="366"/>
        <v>124910.87348243507</v>
      </c>
      <c r="BF333">
        <f t="shared" si="308"/>
        <v>110831.88413648366</v>
      </c>
      <c r="BG333">
        <f t="shared" si="367"/>
        <v>364406.05196138145</v>
      </c>
      <c r="BH333">
        <f t="shared" si="368"/>
        <v>604202.26046222518</v>
      </c>
      <c r="BI333">
        <f t="shared" si="369"/>
        <v>267079.76273721416</v>
      </c>
      <c r="BJ333">
        <f t="shared" si="370"/>
        <v>248703.57866123904</v>
      </c>
      <c r="BK333">
        <f t="shared" si="371"/>
        <v>176414.35958065867</v>
      </c>
      <c r="BL333">
        <f t="shared" si="372"/>
        <v>66833.731226225558</v>
      </c>
      <c r="BM333">
        <f t="shared" si="373"/>
        <v>81580.302080368041</v>
      </c>
    </row>
    <row r="334" spans="1:65" hidden="1" x14ac:dyDescent="0.4">
      <c r="A334" s="9">
        <v>41</v>
      </c>
      <c r="B334" s="16">
        <f t="shared" ref="B334:I334" si="420">V334+AE334+AN334+AW334+BF334+B204</f>
        <v>1969146.6242886116</v>
      </c>
      <c r="C334" s="16">
        <f t="shared" si="420"/>
        <v>6463208.0029222164</v>
      </c>
      <c r="D334" s="16">
        <f t="shared" si="420"/>
        <v>10726820.575900214</v>
      </c>
      <c r="E334" s="16">
        <f t="shared" si="420"/>
        <v>4794764.6179879</v>
      </c>
      <c r="F334" s="16">
        <f t="shared" si="420"/>
        <v>4533203.6483401852</v>
      </c>
      <c r="G334" s="16">
        <f t="shared" si="420"/>
        <v>3257515.7423326792</v>
      </c>
      <c r="H334" s="16">
        <f t="shared" si="420"/>
        <v>1275613.8541522829</v>
      </c>
      <c r="I334" s="16">
        <f t="shared" si="420"/>
        <v>1577599.8462614643</v>
      </c>
      <c r="J334" s="16">
        <f t="shared" si="295"/>
        <v>34597872.912185557</v>
      </c>
      <c r="L334" s="9">
        <v>41</v>
      </c>
      <c r="M334" s="9">
        <f t="shared" ref="M334:T334" si="421">M139</f>
        <v>593632.22244248702</v>
      </c>
      <c r="N334" s="9">
        <f t="shared" si="421"/>
        <v>1948274.173655231</v>
      </c>
      <c r="O334" s="9">
        <f t="shared" si="421"/>
        <v>3233733.4222524967</v>
      </c>
      <c r="P334" s="9">
        <f t="shared" si="421"/>
        <v>1446141.6546719242</v>
      </c>
      <c r="Q334" s="9">
        <f t="shared" si="421"/>
        <v>1368032.151718965</v>
      </c>
      <c r="R334" s="9">
        <f t="shared" si="421"/>
        <v>981948.03712291142</v>
      </c>
      <c r="S334" s="9">
        <f t="shared" si="421"/>
        <v>383852.41451168369</v>
      </c>
      <c r="T334" s="9">
        <f t="shared" si="421"/>
        <v>473120.41788649344</v>
      </c>
      <c r="V334">
        <f t="shared" si="304"/>
        <v>770922.37914785696</v>
      </c>
      <c r="W334">
        <f t="shared" si="339"/>
        <v>2534728.9071436948</v>
      </c>
      <c r="X334">
        <f t="shared" si="340"/>
        <v>4202698.9593396429</v>
      </c>
      <c r="Y334">
        <f t="shared" si="341"/>
        <v>1857748.4964350692</v>
      </c>
      <c r="Z334">
        <f t="shared" si="342"/>
        <v>1729927.7735638036</v>
      </c>
      <c r="AA334">
        <f t="shared" si="343"/>
        <v>1227099.7535803537</v>
      </c>
      <c r="AB334">
        <f t="shared" si="344"/>
        <v>464880.83718581928</v>
      </c>
      <c r="AC334">
        <f t="shared" si="345"/>
        <v>567454.76323356456</v>
      </c>
      <c r="AE334">
        <f t="shared" si="305"/>
        <v>503495.6430960315</v>
      </c>
      <c r="AF334">
        <f t="shared" si="346"/>
        <v>1655451.9568975251</v>
      </c>
      <c r="AG334">
        <f t="shared" si="347"/>
        <v>2744816.6929733092</v>
      </c>
      <c r="AH334">
        <f t="shared" si="348"/>
        <v>1213310.5734421341</v>
      </c>
      <c r="AI334">
        <f t="shared" si="349"/>
        <v>1129829.8251802856</v>
      </c>
      <c r="AJ334">
        <f t="shared" si="350"/>
        <v>801428.77711615083</v>
      </c>
      <c r="AK334">
        <f t="shared" si="351"/>
        <v>303617.43596108997</v>
      </c>
      <c r="AL334">
        <f t="shared" si="352"/>
        <v>370609.29695412656</v>
      </c>
      <c r="AN334">
        <f t="shared" si="306"/>
        <v>328837.0781204832</v>
      </c>
      <c r="AO334">
        <f t="shared" si="353"/>
        <v>1081189.0667566119</v>
      </c>
      <c r="AP334">
        <f t="shared" si="354"/>
        <v>1792661.989572606</v>
      </c>
      <c r="AQ334">
        <f t="shared" si="355"/>
        <v>792422.95200417819</v>
      </c>
      <c r="AR334">
        <f t="shared" si="356"/>
        <v>737900.99989961542</v>
      </c>
      <c r="AS334">
        <f t="shared" si="357"/>
        <v>523419.61842662306</v>
      </c>
      <c r="AT334">
        <f t="shared" si="358"/>
        <v>198295.0038930827</v>
      </c>
      <c r="AU334">
        <f t="shared" si="359"/>
        <v>242047.93031632499</v>
      </c>
      <c r="AW334">
        <f t="shared" si="307"/>
        <v>214766.15623082576</v>
      </c>
      <c r="AX334">
        <f t="shared" si="360"/>
        <v>706133.32703629602</v>
      </c>
      <c r="AY334">
        <f t="shared" si="361"/>
        <v>1170802.0492158467</v>
      </c>
      <c r="AZ334">
        <f t="shared" si="362"/>
        <v>517537.84118184767</v>
      </c>
      <c r="BA334">
        <f t="shared" si="363"/>
        <v>481929.11314355792</v>
      </c>
      <c r="BB334">
        <f t="shared" si="364"/>
        <v>341849.58761310147</v>
      </c>
      <c r="BC334">
        <f t="shared" si="365"/>
        <v>129508.07138083878</v>
      </c>
      <c r="BD334">
        <f t="shared" si="366"/>
        <v>158083.46161808886</v>
      </c>
      <c r="BF334">
        <f t="shared" si="308"/>
        <v>140265.51423306309</v>
      </c>
      <c r="BG334">
        <f t="shared" si="367"/>
        <v>461181.38896799553</v>
      </c>
      <c r="BH334">
        <f t="shared" si="368"/>
        <v>764660.29089742352</v>
      </c>
      <c r="BI334">
        <f t="shared" si="369"/>
        <v>338008.15129558963</v>
      </c>
      <c r="BJ334">
        <f t="shared" si="370"/>
        <v>314751.80291587638</v>
      </c>
      <c r="BK334">
        <f t="shared" si="371"/>
        <v>223264.73151781978</v>
      </c>
      <c r="BL334">
        <f t="shared" si="372"/>
        <v>84582.769223851559</v>
      </c>
      <c r="BM334">
        <f t="shared" si="373"/>
        <v>103245.58778140155</v>
      </c>
    </row>
    <row r="335" spans="1:65" hidden="1" x14ac:dyDescent="0.4">
      <c r="A335" s="9">
        <v>42</v>
      </c>
      <c r="B335" s="16">
        <f t="shared" ref="B335:I335" si="422">V335+AE335+AN335+AW335+BF335+B205</f>
        <v>2492093.0109841251</v>
      </c>
      <c r="C335" s="16">
        <f t="shared" si="422"/>
        <v>8179642.5385173447</v>
      </c>
      <c r="D335" s="16">
        <f t="shared" si="422"/>
        <v>13575542.95730806</v>
      </c>
      <c r="E335" s="16">
        <f t="shared" si="422"/>
        <v>6068110.5441647107</v>
      </c>
      <c r="F335" s="16">
        <f t="shared" si="422"/>
        <v>5737086.812215603</v>
      </c>
      <c r="G335" s="16">
        <f t="shared" si="422"/>
        <v>4122614.3921462544</v>
      </c>
      <c r="H335" s="16">
        <f t="shared" si="422"/>
        <v>1614378.7030333856</v>
      </c>
      <c r="I335" s="16">
        <f t="shared" si="422"/>
        <v>1996563.1496929852</v>
      </c>
      <c r="J335" s="16">
        <f t="shared" si="295"/>
        <v>43786032.108062461</v>
      </c>
      <c r="L335" s="9">
        <v>42</v>
      </c>
      <c r="M335" s="9">
        <f t="shared" ref="M335:T335" si="423">M140</f>
        <v>751283.1672319991</v>
      </c>
      <c r="N335" s="9">
        <f t="shared" si="423"/>
        <v>2465677.4623817126</v>
      </c>
      <c r="O335" s="9">
        <f t="shared" si="423"/>
        <v>4092516.2004479971</v>
      </c>
      <c r="P335" s="9">
        <f t="shared" si="423"/>
        <v>1830193.5803245704</v>
      </c>
      <c r="Q335" s="9">
        <f t="shared" si="423"/>
        <v>1731340.5320045701</v>
      </c>
      <c r="R335" s="9">
        <f t="shared" si="423"/>
        <v>1242724.0360228564</v>
      </c>
      <c r="S335" s="9">
        <f t="shared" si="423"/>
        <v>485792.1231725713</v>
      </c>
      <c r="T335" s="9">
        <f t="shared" si="423"/>
        <v>598767.03553828504</v>
      </c>
      <c r="V335">
        <f t="shared" si="304"/>
        <v>975656.28144847346</v>
      </c>
      <c r="W335">
        <f t="shared" si="339"/>
        <v>3207877.0144892419</v>
      </c>
      <c r="X335">
        <f t="shared" si="340"/>
        <v>5318809.9731247565</v>
      </c>
      <c r="Y335">
        <f t="shared" si="341"/>
        <v>2351110.875652378</v>
      </c>
      <c r="Z335">
        <f t="shared" si="342"/>
        <v>2189344.7957696244</v>
      </c>
      <c r="AA335">
        <f t="shared" si="343"/>
        <v>1552980.7084701669</v>
      </c>
      <c r="AB335">
        <f t="shared" si="344"/>
        <v>588339.26889853552</v>
      </c>
      <c r="AC335">
        <f t="shared" si="345"/>
        <v>718153.75861659821</v>
      </c>
      <c r="AE335">
        <f t="shared" si="305"/>
        <v>637209.01112194429</v>
      </c>
      <c r="AF335">
        <f t="shared" si="346"/>
        <v>2095090.4320206102</v>
      </c>
      <c r="AG335">
        <f t="shared" si="347"/>
        <v>3473757.826156476</v>
      </c>
      <c r="AH335">
        <f t="shared" si="348"/>
        <v>1535529.5349386018</v>
      </c>
      <c r="AI335">
        <f t="shared" si="349"/>
        <v>1429878.7993720446</v>
      </c>
      <c r="AJ335">
        <f t="shared" si="350"/>
        <v>1014264.2653482523</v>
      </c>
      <c r="AK335">
        <f t="shared" si="351"/>
        <v>384249.1365734546</v>
      </c>
      <c r="AL335">
        <f t="shared" si="352"/>
        <v>469032.03009384556</v>
      </c>
      <c r="AN335">
        <f t="shared" si="306"/>
        <v>416166.3606082573</v>
      </c>
      <c r="AO335">
        <f t="shared" si="353"/>
        <v>1368320.5118270684</v>
      </c>
      <c r="AP335">
        <f t="shared" si="354"/>
        <v>2268739.3412729576</v>
      </c>
      <c r="AQ335">
        <f t="shared" si="355"/>
        <v>1002866.7627231561</v>
      </c>
      <c r="AR335">
        <f t="shared" si="356"/>
        <v>933865.41253995057</v>
      </c>
      <c r="AS335">
        <f t="shared" si="357"/>
        <v>662424.19777138694</v>
      </c>
      <c r="AT335">
        <f t="shared" si="358"/>
        <v>250956.21992708632</v>
      </c>
      <c r="AU335">
        <f t="shared" si="359"/>
        <v>306328.6136352258</v>
      </c>
      <c r="AW335">
        <f t="shared" si="307"/>
        <v>271801.61717565451</v>
      </c>
      <c r="AX335">
        <f t="shared" si="360"/>
        <v>893661.19689645385</v>
      </c>
      <c r="AY335">
        <f t="shared" si="361"/>
        <v>1481732.0193942264</v>
      </c>
      <c r="AZ335">
        <f t="shared" si="362"/>
        <v>654980.39659301285</v>
      </c>
      <c r="BA335">
        <f t="shared" si="363"/>
        <v>609915.05652158672</v>
      </c>
      <c r="BB335">
        <f t="shared" si="364"/>
        <v>432634.60301986226</v>
      </c>
      <c r="BC335">
        <f t="shared" si="365"/>
        <v>163901.53763696074</v>
      </c>
      <c r="BD335">
        <f t="shared" si="366"/>
        <v>200065.69596720691</v>
      </c>
      <c r="BF335">
        <f t="shared" si="308"/>
        <v>177515.83523194442</v>
      </c>
      <c r="BG335">
        <f t="shared" si="367"/>
        <v>583657.35800214577</v>
      </c>
      <c r="BH335">
        <f t="shared" si="368"/>
        <v>967731.17005663505</v>
      </c>
      <c r="BI335">
        <f t="shared" si="369"/>
        <v>427772.99623871868</v>
      </c>
      <c r="BJ335">
        <f t="shared" si="370"/>
        <v>398340.45802971715</v>
      </c>
      <c r="BK335">
        <f t="shared" si="371"/>
        <v>282557.15956546058</v>
      </c>
      <c r="BL335">
        <f t="shared" si="372"/>
        <v>107045.42030234516</v>
      </c>
      <c r="BM335">
        <f t="shared" si="373"/>
        <v>130664.52469974519</v>
      </c>
    </row>
    <row r="336" spans="1:65" hidden="1" x14ac:dyDescent="0.4">
      <c r="A336" s="9">
        <v>43</v>
      </c>
      <c r="B336" s="16">
        <f t="shared" ref="B336:I336" si="424">V336+AE336+AN336+AW336+BF336+B206</f>
        <v>3153918.300843264</v>
      </c>
      <c r="C336" s="16">
        <f t="shared" si="424"/>
        <v>10351910.696298333</v>
      </c>
      <c r="D336" s="16">
        <f t="shared" si="424"/>
        <v>17180800.711775098</v>
      </c>
      <c r="E336" s="16">
        <f t="shared" si="424"/>
        <v>7679619.0240380252</v>
      </c>
      <c r="F336" s="16">
        <f t="shared" si="424"/>
        <v>7260685.2998405406</v>
      </c>
      <c r="G336" s="16">
        <f t="shared" si="424"/>
        <v>5217457.342242403</v>
      </c>
      <c r="H336" s="16">
        <f t="shared" si="424"/>
        <v>2043109.3527505128</v>
      </c>
      <c r="I336" s="16">
        <f t="shared" si="424"/>
        <v>2526790.5595345725</v>
      </c>
      <c r="J336" s="16">
        <f t="shared" si="295"/>
        <v>55414291.287322745</v>
      </c>
      <c r="L336" s="9">
        <v>43</v>
      </c>
      <c r="M336" s="9">
        <f t="shared" ref="M336:T336" si="425">M141</f>
        <v>950801.48285048211</v>
      </c>
      <c r="N336" s="9">
        <f t="shared" si="425"/>
        <v>3120487.5734153059</v>
      </c>
      <c r="O336" s="9">
        <f t="shared" si="425"/>
        <v>5179365.9723697342</v>
      </c>
      <c r="P336" s="9">
        <f t="shared" si="425"/>
        <v>2316238.1988237323</v>
      </c>
      <c r="Q336" s="9">
        <f t="shared" si="425"/>
        <v>2191132.7405539313</v>
      </c>
      <c r="R336" s="9">
        <f t="shared" si="425"/>
        <v>1572754.3325346329</v>
      </c>
      <c r="S336" s="9">
        <f t="shared" si="425"/>
        <v>614803.96635444765</v>
      </c>
      <c r="T336" s="9">
        <f t="shared" si="425"/>
        <v>757781.63294850464</v>
      </c>
      <c r="V336">
        <f t="shared" si="304"/>
        <v>1234761.3784179627</v>
      </c>
      <c r="W336">
        <f t="shared" si="339"/>
        <v>4059793.104929876</v>
      </c>
      <c r="X336">
        <f t="shared" si="340"/>
        <v>6731326.6555395741</v>
      </c>
      <c r="Y336">
        <f t="shared" si="341"/>
        <v>2975495.5314017627</v>
      </c>
      <c r="Z336">
        <f t="shared" si="342"/>
        <v>2770769.2240174059</v>
      </c>
      <c r="AA336">
        <f t="shared" si="343"/>
        <v>1965405.8880247143</v>
      </c>
      <c r="AB336">
        <f t="shared" si="344"/>
        <v>744584.56369907351</v>
      </c>
      <c r="AC336">
        <f t="shared" si="345"/>
        <v>908873.89520927565</v>
      </c>
      <c r="AE336">
        <f t="shared" si="305"/>
        <v>806432.64628520899</v>
      </c>
      <c r="AF336">
        <f t="shared" si="346"/>
        <v>2651483.723254926</v>
      </c>
      <c r="AG336">
        <f t="shared" si="347"/>
        <v>4396283.899640616</v>
      </c>
      <c r="AH336">
        <f t="shared" si="348"/>
        <v>1943320.2052954901</v>
      </c>
      <c r="AI336">
        <f t="shared" si="349"/>
        <v>1809611.7975708344</v>
      </c>
      <c r="AJ336">
        <f t="shared" si="350"/>
        <v>1283622.4869092095</v>
      </c>
      <c r="AK336">
        <f t="shared" si="351"/>
        <v>486294.20273599506</v>
      </c>
      <c r="AL336">
        <f t="shared" si="352"/>
        <v>593592.89435522188</v>
      </c>
      <c r="AN336">
        <f t="shared" si="306"/>
        <v>526687.68586510071</v>
      </c>
      <c r="AO336">
        <f t="shared" si="353"/>
        <v>1731705.4719238393</v>
      </c>
      <c r="AP336">
        <f t="shared" si="354"/>
        <v>2871248.5837147171</v>
      </c>
      <c r="AQ336">
        <f t="shared" si="355"/>
        <v>1269198.148830879</v>
      </c>
      <c r="AR336">
        <f t="shared" si="356"/>
        <v>1181872.1059559975</v>
      </c>
      <c r="AS336">
        <f t="shared" si="357"/>
        <v>838344.23155981966</v>
      </c>
      <c r="AT336">
        <f t="shared" si="358"/>
        <v>317602.67825027043</v>
      </c>
      <c r="AU336">
        <f t="shared" si="359"/>
        <v>387680.32186453574</v>
      </c>
      <c r="AW336">
        <f t="shared" si="307"/>
        <v>343983.98889195593</v>
      </c>
      <c r="AX336">
        <f t="shared" si="360"/>
        <v>1130990.8543617611</v>
      </c>
      <c r="AY336">
        <f t="shared" si="361"/>
        <v>1875235.680333592</v>
      </c>
      <c r="AZ336">
        <f t="shared" si="362"/>
        <v>828923.57965808455</v>
      </c>
      <c r="BA336">
        <f t="shared" si="363"/>
        <v>771890.23453076859</v>
      </c>
      <c r="BB336">
        <f t="shared" si="364"/>
        <v>547529.40039562469</v>
      </c>
      <c r="BC336">
        <f t="shared" si="365"/>
        <v>207428.8787820235</v>
      </c>
      <c r="BD336">
        <f t="shared" si="366"/>
        <v>253197.15480121635</v>
      </c>
      <c r="BF336">
        <f t="shared" si="308"/>
        <v>224658.72620379948</v>
      </c>
      <c r="BG336">
        <f t="shared" si="367"/>
        <v>738659.27744929981</v>
      </c>
      <c r="BH336">
        <f t="shared" si="368"/>
        <v>1224731.5947254307</v>
      </c>
      <c r="BI336">
        <f t="shared" si="369"/>
        <v>541376.69641586579</v>
      </c>
      <c r="BJ336">
        <f t="shared" si="370"/>
        <v>504127.75727565191</v>
      </c>
      <c r="BK336">
        <f t="shared" si="371"/>
        <v>357595.88129266142</v>
      </c>
      <c r="BL336">
        <f t="shared" si="372"/>
        <v>135473.47896965296</v>
      </c>
      <c r="BM336">
        <f t="shared" si="373"/>
        <v>165365.11033347607</v>
      </c>
    </row>
    <row r="337" spans="1:65" hidden="1" x14ac:dyDescent="0.4">
      <c r="A337" s="9">
        <v>44</v>
      </c>
      <c r="B337" s="16">
        <f t="shared" ref="B337:I337" si="426">V337+AE337+AN337+AW337+BF337+B207</f>
        <v>3991504.5724794306</v>
      </c>
      <c r="C337" s="16">
        <f t="shared" si="426"/>
        <v>13101068.23855198</v>
      </c>
      <c r="D337" s="16">
        <f t="shared" si="426"/>
        <v>21743506.983539183</v>
      </c>
      <c r="E337" s="16">
        <f t="shared" si="426"/>
        <v>9719095.9072059076</v>
      </c>
      <c r="F337" s="16">
        <f t="shared" si="426"/>
        <v>9188905.9288570173</v>
      </c>
      <c r="G337" s="16">
        <f t="shared" si="426"/>
        <v>6603057.800132554</v>
      </c>
      <c r="H337" s="16">
        <f t="shared" si="426"/>
        <v>2585698.026482645</v>
      </c>
      <c r="I337" s="16">
        <f t="shared" si="426"/>
        <v>3197830.4917009771</v>
      </c>
      <c r="J337" s="16">
        <f t="shared" si="295"/>
        <v>70130667.948949695</v>
      </c>
      <c r="L337" s="9">
        <v>44</v>
      </c>
      <c r="M337" s="9">
        <f t="shared" ref="M337:T337" si="427">M142</f>
        <v>1203305.8894709798</v>
      </c>
      <c r="N337" s="9">
        <f t="shared" si="427"/>
        <v>3949195.6447675419</v>
      </c>
      <c r="O337" s="9">
        <f t="shared" si="427"/>
        <v>6554850.5031708675</v>
      </c>
      <c r="P337" s="9">
        <f t="shared" si="427"/>
        <v>2931361.7157037426</v>
      </c>
      <c r="Q337" s="9">
        <f t="shared" si="427"/>
        <v>2773031.9934049281</v>
      </c>
      <c r="R337" s="9">
        <f t="shared" si="427"/>
        <v>1990430.7946136519</v>
      </c>
      <c r="S337" s="9">
        <f t="shared" si="427"/>
        <v>778077.49243988248</v>
      </c>
      <c r="T337" s="9">
        <f t="shared" si="427"/>
        <v>959025.74649566831</v>
      </c>
      <c r="V337">
        <f t="shared" si="304"/>
        <v>1562677.0314737593</v>
      </c>
      <c r="W337">
        <f t="shared" si="339"/>
        <v>5137952.6024193335</v>
      </c>
      <c r="X337">
        <f t="shared" si="340"/>
        <v>8518965.4777152911</v>
      </c>
      <c r="Y337">
        <f t="shared" si="341"/>
        <v>3765698.0574917374</v>
      </c>
      <c r="Z337">
        <f t="shared" si="342"/>
        <v>3506602.5724208727</v>
      </c>
      <c r="AA337">
        <f t="shared" si="343"/>
        <v>2487358.8471600907</v>
      </c>
      <c r="AB337">
        <f t="shared" si="344"/>
        <v>942323.93077700888</v>
      </c>
      <c r="AC337">
        <f t="shared" si="345"/>
        <v>1150243.589874306</v>
      </c>
      <c r="AE337">
        <f t="shared" si="305"/>
        <v>1020597.012351586</v>
      </c>
      <c r="AF337">
        <f t="shared" si="346"/>
        <v>3355638.414092401</v>
      </c>
      <c r="AG337">
        <f t="shared" si="347"/>
        <v>5563805.2775900951</v>
      </c>
      <c r="AH337">
        <f t="shared" si="348"/>
        <v>2459407.8683486264</v>
      </c>
      <c r="AI337">
        <f t="shared" si="349"/>
        <v>2290190.5107941199</v>
      </c>
      <c r="AJ337">
        <f t="shared" si="350"/>
        <v>1624514.1874669618</v>
      </c>
      <c r="AK337">
        <f t="shared" si="351"/>
        <v>615439.38321753428</v>
      </c>
      <c r="AL337">
        <f t="shared" si="352"/>
        <v>751233.39478224877</v>
      </c>
      <c r="AN337">
        <f t="shared" si="306"/>
        <v>666560.16607515479</v>
      </c>
      <c r="AO337">
        <f t="shared" si="353"/>
        <v>2191594.5975893829</v>
      </c>
      <c r="AP337">
        <f t="shared" si="354"/>
        <v>3633766.2416776665</v>
      </c>
      <c r="AQ337">
        <f t="shared" si="355"/>
        <v>1606259.1770631846</v>
      </c>
      <c r="AR337">
        <f t="shared" si="356"/>
        <v>1495741.9517634159</v>
      </c>
      <c r="AS337">
        <f t="shared" si="357"/>
        <v>1060983.3592345146</v>
      </c>
      <c r="AT337">
        <f t="shared" si="358"/>
        <v>401948.44049313269</v>
      </c>
      <c r="AU337">
        <f t="shared" si="359"/>
        <v>490636.60810987873</v>
      </c>
      <c r="AW337">
        <f t="shared" si="307"/>
        <v>435335.83737852832</v>
      </c>
      <c r="AX337">
        <f t="shared" si="360"/>
        <v>1431348.1631428003</v>
      </c>
      <c r="AY337">
        <f t="shared" si="361"/>
        <v>2373242.1320241545</v>
      </c>
      <c r="AZ337">
        <f t="shared" si="362"/>
        <v>1049060.8642444818</v>
      </c>
      <c r="BA337">
        <f t="shared" si="363"/>
        <v>976881.17024338304</v>
      </c>
      <c r="BB337">
        <f t="shared" si="364"/>
        <v>692936.81597772217</v>
      </c>
      <c r="BC337">
        <f t="shared" si="365"/>
        <v>262515.77851614694</v>
      </c>
      <c r="BD337">
        <f t="shared" si="366"/>
        <v>320438.73833287606</v>
      </c>
      <c r="BF337">
        <f t="shared" si="308"/>
        <v>284321.35754787771</v>
      </c>
      <c r="BG337">
        <f t="shared" si="367"/>
        <v>934825.06590553035</v>
      </c>
      <c r="BH337">
        <f t="shared" si="368"/>
        <v>1549983.6375295115</v>
      </c>
      <c r="BI337">
        <f t="shared" si="369"/>
        <v>685150.13803697517</v>
      </c>
      <c r="BJ337">
        <f t="shared" si="370"/>
        <v>638008.99590321025</v>
      </c>
      <c r="BK337">
        <f t="shared" si="371"/>
        <v>452562.64084414311</v>
      </c>
      <c r="BL337">
        <f t="shared" si="372"/>
        <v>171451.17887583823</v>
      </c>
      <c r="BM337">
        <f t="shared" si="373"/>
        <v>209281.13256734621</v>
      </c>
    </row>
    <row r="338" spans="1:65" hidden="1" x14ac:dyDescent="0.4">
      <c r="A338" s="9">
        <v>45</v>
      </c>
      <c r="B338" s="16">
        <f t="shared" ref="B338:I338" si="428">V338+AE338+AN338+AW338+BF338+B208</f>
        <v>5051528.6803271575</v>
      </c>
      <c r="C338" s="16">
        <f t="shared" si="428"/>
        <v>16580319.713589028</v>
      </c>
      <c r="D338" s="16">
        <f t="shared" si="428"/>
        <v>27517931.432558469</v>
      </c>
      <c r="E338" s="16">
        <f t="shared" si="428"/>
        <v>12300196.788109582</v>
      </c>
      <c r="F338" s="16">
        <f t="shared" si="428"/>
        <v>11629204.225539891</v>
      </c>
      <c r="G338" s="16">
        <f t="shared" si="428"/>
        <v>8356632.2545063365</v>
      </c>
      <c r="H338" s="16">
        <f t="shared" si="428"/>
        <v>3272382.0065294188</v>
      </c>
      <c r="I338" s="16">
        <f t="shared" si="428"/>
        <v>4047078.5366016827</v>
      </c>
      <c r="J338" s="16">
        <f t="shared" si="295"/>
        <v>88755273.637761563</v>
      </c>
      <c r="L338" s="9">
        <v>45</v>
      </c>
      <c r="M338" s="9">
        <f t="shared" ref="M338:T338" si="429">M143</f>
        <v>1522867.9064473461</v>
      </c>
      <c r="N338" s="9">
        <f t="shared" si="429"/>
        <v>4997983.7681523841</v>
      </c>
      <c r="O338" s="9">
        <f t="shared" si="429"/>
        <v>8295622.5430158116</v>
      </c>
      <c r="P338" s="9">
        <f t="shared" si="429"/>
        <v>3709843.6217213576</v>
      </c>
      <c r="Q338" s="9">
        <f t="shared" si="429"/>
        <v>3509466.2656098627</v>
      </c>
      <c r="R338" s="9">
        <f t="shared" si="429"/>
        <v>2519029.6196873412</v>
      </c>
      <c r="S338" s="9">
        <f t="shared" si="429"/>
        <v>984711.57860505197</v>
      </c>
      <c r="T338" s="9">
        <f t="shared" si="429"/>
        <v>1213714.2713039003</v>
      </c>
      <c r="V338">
        <f t="shared" si="304"/>
        <v>1977677.2641078224</v>
      </c>
      <c r="W338">
        <f t="shared" si="339"/>
        <v>6502438.9820878757</v>
      </c>
      <c r="X338">
        <f t="shared" si="340"/>
        <v>10781347.648725506</v>
      </c>
      <c r="Y338">
        <f t="shared" si="341"/>
        <v>4765754.715657929</v>
      </c>
      <c r="Z338">
        <f t="shared" si="342"/>
        <v>4437851.227133248</v>
      </c>
      <c r="AA338">
        <f t="shared" si="343"/>
        <v>3147926.8848449565</v>
      </c>
      <c r="AB338">
        <f t="shared" si="344"/>
        <v>1192576.9533867361</v>
      </c>
      <c r="AC338">
        <f t="shared" si="345"/>
        <v>1455713.8487757808</v>
      </c>
      <c r="AE338">
        <f t="shared" si="305"/>
        <v>1291637.0219126728</v>
      </c>
      <c r="AF338">
        <f t="shared" si="346"/>
        <v>4246795.5082558673</v>
      </c>
      <c r="AG338">
        <f t="shared" si="347"/>
        <v>7041385.3776526935</v>
      </c>
      <c r="AH338">
        <f t="shared" si="348"/>
        <v>3112552.9629201824</v>
      </c>
      <c r="AI338">
        <f t="shared" si="349"/>
        <v>2898396.5416074963</v>
      </c>
      <c r="AJ338">
        <f t="shared" si="350"/>
        <v>2055936.5173135262</v>
      </c>
      <c r="AK338">
        <f t="shared" si="351"/>
        <v>778881.6569972717</v>
      </c>
      <c r="AL338">
        <f t="shared" si="352"/>
        <v>950738.49232827732</v>
      </c>
      <c r="AN338">
        <f t="shared" si="306"/>
        <v>843578.58921337058</v>
      </c>
      <c r="AO338">
        <f t="shared" si="353"/>
        <v>2773616.505840892</v>
      </c>
      <c r="AP338">
        <f t="shared" si="354"/>
        <v>4598785.759633881</v>
      </c>
      <c r="AQ338">
        <f t="shared" si="355"/>
        <v>2032833.5227059056</v>
      </c>
      <c r="AR338">
        <f t="shared" si="356"/>
        <v>1892966.2312787678</v>
      </c>
      <c r="AS338">
        <f t="shared" si="357"/>
        <v>1342748.7733507382</v>
      </c>
      <c r="AT338">
        <f t="shared" si="358"/>
        <v>508693.91185533348</v>
      </c>
      <c r="AU338">
        <f t="shared" si="359"/>
        <v>620935.00144606363</v>
      </c>
      <c r="AW338">
        <f t="shared" si="307"/>
        <v>550948.00172684155</v>
      </c>
      <c r="AX338">
        <f t="shared" si="360"/>
        <v>1811471.3803660916</v>
      </c>
      <c r="AY338">
        <f t="shared" si="361"/>
        <v>3003504.186850911</v>
      </c>
      <c r="AZ338">
        <f t="shared" si="362"/>
        <v>1327660.0206538332</v>
      </c>
      <c r="BA338">
        <f t="shared" si="363"/>
        <v>1236311.5610033995</v>
      </c>
      <c r="BB338">
        <f t="shared" si="364"/>
        <v>876960.08760611841</v>
      </c>
      <c r="BC338">
        <f t="shared" si="365"/>
        <v>332232.10950463981</v>
      </c>
      <c r="BD338">
        <f t="shared" si="366"/>
        <v>405537.67322137742</v>
      </c>
      <c r="BF338">
        <f t="shared" si="308"/>
        <v>359828.59746320301</v>
      </c>
      <c r="BG338">
        <f t="shared" si="367"/>
        <v>1183086.6145241654</v>
      </c>
      <c r="BH338">
        <f t="shared" si="368"/>
        <v>1961612.8847768332</v>
      </c>
      <c r="BI338">
        <f t="shared" si="369"/>
        <v>867105.50114072836</v>
      </c>
      <c r="BJ338">
        <f t="shared" si="370"/>
        <v>807445.08307329658</v>
      </c>
      <c r="BK338">
        <f t="shared" si="371"/>
        <v>572749.7284109327</v>
      </c>
      <c r="BL338">
        <f t="shared" si="372"/>
        <v>216983.47869599258</v>
      </c>
      <c r="BM338">
        <f t="shared" si="373"/>
        <v>264859.93545011111</v>
      </c>
    </row>
    <row r="339" spans="1:65" hidden="1" x14ac:dyDescent="0.4">
      <c r="A339" s="9">
        <v>46</v>
      </c>
      <c r="B339" s="16">
        <f t="shared" ref="B339:I339" si="430">V339+AE339+AN339+AW339+BF339+B209</f>
        <v>6393063.4538423782</v>
      </c>
      <c r="C339" s="16">
        <f t="shared" si="430"/>
        <v>20983556.210770071</v>
      </c>
      <c r="D339" s="16">
        <f t="shared" si="430"/>
        <v>34825870.127580479</v>
      </c>
      <c r="E339" s="16">
        <f t="shared" si="430"/>
        <v>15566760.784197142</v>
      </c>
      <c r="F339" s="16">
        <f t="shared" si="430"/>
        <v>14717572.68669674</v>
      </c>
      <c r="G339" s="16">
        <f t="shared" si="430"/>
        <v>10575903.581578186</v>
      </c>
      <c r="H339" s="16">
        <f t="shared" si="430"/>
        <v>4141428.6920446851</v>
      </c>
      <c r="I339" s="16">
        <f t="shared" si="430"/>
        <v>5121861.4337536274</v>
      </c>
      <c r="J339" s="16">
        <f t="shared" si="295"/>
        <v>112326016.97046331</v>
      </c>
      <c r="L339" s="9">
        <v>46</v>
      </c>
      <c r="M339" s="9">
        <f t="shared" ref="M339:T339" si="431">M144</f>
        <v>1927296.0273691518</v>
      </c>
      <c r="N339" s="9">
        <f t="shared" si="431"/>
        <v>6325298.616140116</v>
      </c>
      <c r="O339" s="9">
        <f t="shared" si="431"/>
        <v>10498691.517510911</v>
      </c>
      <c r="P339" s="9">
        <f t="shared" si="431"/>
        <v>4695067.0140421484</v>
      </c>
      <c r="Q339" s="9">
        <f t="shared" si="431"/>
        <v>4441475.4314935729</v>
      </c>
      <c r="R339" s="9">
        <f t="shared" si="431"/>
        <v>3188008.4663249147</v>
      </c>
      <c r="S339" s="9">
        <f t="shared" si="431"/>
        <v>1246221.4913815581</v>
      </c>
      <c r="T339" s="9">
        <f t="shared" si="431"/>
        <v>1536040.4428656402</v>
      </c>
      <c r="V339">
        <f t="shared" si="304"/>
        <v>2502889.1333229272</v>
      </c>
      <c r="W339">
        <f t="shared" si="339"/>
        <v>8229292.0911466982</v>
      </c>
      <c r="X339">
        <f t="shared" si="340"/>
        <v>13644550.788090857</v>
      </c>
      <c r="Y339">
        <f t="shared" si="341"/>
        <v>6031396.4802967003</v>
      </c>
      <c r="Z339">
        <f t="shared" si="342"/>
        <v>5616411.6427290086</v>
      </c>
      <c r="AA339">
        <f t="shared" si="343"/>
        <v>3983922.0157733373</v>
      </c>
      <c r="AB339">
        <f t="shared" si="344"/>
        <v>1509289.6861660485</v>
      </c>
      <c r="AC339">
        <f t="shared" si="345"/>
        <v>1842307.8625886221</v>
      </c>
      <c r="AE339">
        <f t="shared" si="305"/>
        <v>1634657.143010248</v>
      </c>
      <c r="AF339">
        <f t="shared" si="346"/>
        <v>5374617.245171872</v>
      </c>
      <c r="AG339">
        <f t="shared" si="347"/>
        <v>8911366.5131890997</v>
      </c>
      <c r="AH339">
        <f t="shared" si="348"/>
        <v>3939153.8392890557</v>
      </c>
      <c r="AI339">
        <f t="shared" si="349"/>
        <v>3668123.8843703722</v>
      </c>
      <c r="AJ339">
        <f t="shared" si="350"/>
        <v>2601931.7010792415</v>
      </c>
      <c r="AK339">
        <f t="shared" si="351"/>
        <v>985729.30519200396</v>
      </c>
      <c r="AL339">
        <f t="shared" si="352"/>
        <v>1203226.170552029</v>
      </c>
      <c r="AN339">
        <f t="shared" si="306"/>
        <v>1067607.8055630219</v>
      </c>
      <c r="AO339">
        <f t="shared" si="353"/>
        <v>3510206.0070483796</v>
      </c>
      <c r="AP339">
        <f t="shared" si="354"/>
        <v>5820085.5686432868</v>
      </c>
      <c r="AQ339">
        <f t="shared" si="355"/>
        <v>2572693.2428130442</v>
      </c>
      <c r="AR339">
        <f t="shared" si="356"/>
        <v>2395681.3864431321</v>
      </c>
      <c r="AS339">
        <f t="shared" si="357"/>
        <v>1699342.6453321325</v>
      </c>
      <c r="AT339">
        <f t="shared" si="358"/>
        <v>643787.78442630265</v>
      </c>
      <c r="AU339">
        <f t="shared" si="359"/>
        <v>785836.74688717048</v>
      </c>
      <c r="AW339">
        <f t="shared" si="307"/>
        <v>697263.29547010607</v>
      </c>
      <c r="AX339">
        <f t="shared" si="360"/>
        <v>2292543.9431034918</v>
      </c>
      <c r="AY339">
        <f t="shared" si="361"/>
        <v>3801144.9732423956</v>
      </c>
      <c r="AZ339">
        <f t="shared" si="362"/>
        <v>1680246.7716798696</v>
      </c>
      <c r="BA339">
        <f t="shared" si="363"/>
        <v>1564638.8961410837</v>
      </c>
      <c r="BB339">
        <f t="shared" si="364"/>
        <v>1109854.4304784283</v>
      </c>
      <c r="BC339">
        <f t="shared" si="365"/>
        <v>420463.01067998668</v>
      </c>
      <c r="BD339">
        <f t="shared" si="366"/>
        <v>513236.33733372053</v>
      </c>
      <c r="BF339">
        <f t="shared" si="308"/>
        <v>455388.29959502228</v>
      </c>
      <c r="BG339">
        <f t="shared" si="367"/>
        <v>1497278.9974451284</v>
      </c>
      <c r="BH339">
        <f t="shared" si="368"/>
        <v>2482558.5358138722</v>
      </c>
      <c r="BI339">
        <f t="shared" si="369"/>
        <v>1097382.7608972806</v>
      </c>
      <c r="BJ339">
        <f t="shared" si="370"/>
        <v>1021878.3220383481</v>
      </c>
      <c r="BK339">
        <f t="shared" si="371"/>
        <v>724854.90800852561</v>
      </c>
      <c r="BL339">
        <f t="shared" si="372"/>
        <v>274607.79410031618</v>
      </c>
      <c r="BM339">
        <f t="shared" si="373"/>
        <v>335198.80433574424</v>
      </c>
    </row>
    <row r="340" spans="1:65" hidden="1" x14ac:dyDescent="0.4">
      <c r="A340" s="9">
        <v>47</v>
      </c>
      <c r="B340" s="16">
        <f t="shared" ref="B340:I340" si="432">V340+AE340+AN340+AW340+BF340+B210</f>
        <v>8090869.6973297037</v>
      </c>
      <c r="C340" s="16">
        <f t="shared" si="432"/>
        <v>26556160.487643793</v>
      </c>
      <c r="D340" s="16">
        <f t="shared" si="432"/>
        <v>44074578.538559943</v>
      </c>
      <c r="E340" s="16">
        <f t="shared" si="432"/>
        <v>19700826.375932593</v>
      </c>
      <c r="F340" s="16">
        <f t="shared" si="432"/>
        <v>18626119.344638124</v>
      </c>
      <c r="G340" s="16">
        <f t="shared" si="432"/>
        <v>13384546.927644979</v>
      </c>
      <c r="H340" s="16">
        <f t="shared" si="432"/>
        <v>5241268.1576522589</v>
      </c>
      <c r="I340" s="16">
        <f t="shared" si="432"/>
        <v>6482074.4876544764</v>
      </c>
      <c r="J340" s="16">
        <f t="shared" si="295"/>
        <v>142156444.01705587</v>
      </c>
      <c r="L340" s="9">
        <v>47</v>
      </c>
      <c r="M340" s="9">
        <f t="shared" ref="M340:T340" si="433">M145</f>
        <v>2439128.1485327855</v>
      </c>
      <c r="N340" s="9">
        <f t="shared" si="433"/>
        <v>8005108.5476282826</v>
      </c>
      <c r="O340" s="9">
        <f t="shared" si="433"/>
        <v>13286829.651218075</v>
      </c>
      <c r="P340" s="9">
        <f t="shared" si="433"/>
        <v>5941936.24153852</v>
      </c>
      <c r="Q340" s="9">
        <f t="shared" si="433"/>
        <v>5620998.3272578865</v>
      </c>
      <c r="R340" s="9">
        <f t="shared" si="433"/>
        <v>4034648.0652422039</v>
      </c>
      <c r="S340" s="9">
        <f t="shared" si="433"/>
        <v>1577180.6073219532</v>
      </c>
      <c r="T340" s="9">
        <f t="shared" si="433"/>
        <v>1943966.7950712428</v>
      </c>
      <c r="V340">
        <f t="shared" si="304"/>
        <v>3167581.5500321486</v>
      </c>
      <c r="W340">
        <f t="shared" si="339"/>
        <v>10414745.683575012</v>
      </c>
      <c r="X340">
        <f t="shared" si="340"/>
        <v>17268134.956282482</v>
      </c>
      <c r="Y340">
        <f t="shared" si="341"/>
        <v>7633154.8040053397</v>
      </c>
      <c r="Z340">
        <f t="shared" si="342"/>
        <v>7107962.4183253022</v>
      </c>
      <c r="AA340">
        <f t="shared" si="343"/>
        <v>5041932.4235814363</v>
      </c>
      <c r="AB340">
        <f t="shared" si="344"/>
        <v>1910111.8383163156</v>
      </c>
      <c r="AC340">
        <f t="shared" si="345"/>
        <v>2331569.6717525981</v>
      </c>
      <c r="AE340">
        <f t="shared" si="305"/>
        <v>2068773.1381665876</v>
      </c>
      <c r="AF340">
        <f t="shared" si="346"/>
        <v>6801954.6681592856</v>
      </c>
      <c r="AG340">
        <f t="shared" si="347"/>
        <v>11277958.650639977</v>
      </c>
      <c r="AH340">
        <f t="shared" si="348"/>
        <v>4985275.1597928777</v>
      </c>
      <c r="AI340">
        <f t="shared" si="349"/>
        <v>4642267.7635496911</v>
      </c>
      <c r="AJ340">
        <f t="shared" si="350"/>
        <v>3292926.8584262896</v>
      </c>
      <c r="AK340">
        <f t="shared" si="351"/>
        <v>1247509.4956790262</v>
      </c>
      <c r="AL340">
        <f t="shared" si="352"/>
        <v>1522767.0165703255</v>
      </c>
      <c r="AN340">
        <f t="shared" si="306"/>
        <v>1351132.4742866349</v>
      </c>
      <c r="AO340">
        <f t="shared" si="353"/>
        <v>4442411.6261101253</v>
      </c>
      <c r="AP340">
        <f t="shared" si="354"/>
        <v>7365726.0409161933</v>
      </c>
      <c r="AQ340">
        <f t="shared" si="355"/>
        <v>3255923.5410510502</v>
      </c>
      <c r="AR340">
        <f t="shared" si="356"/>
        <v>3031902.6354067521</v>
      </c>
      <c r="AS340">
        <f t="shared" si="357"/>
        <v>2150637.1732056872</v>
      </c>
      <c r="AT340">
        <f t="shared" si="358"/>
        <v>814758.5448091533</v>
      </c>
      <c r="AU340">
        <f t="shared" si="359"/>
        <v>994531.45871959964</v>
      </c>
      <c r="AW340">
        <f t="shared" si="307"/>
        <v>882435.55051656417</v>
      </c>
      <c r="AX340">
        <f t="shared" si="360"/>
        <v>2901374.9750759359</v>
      </c>
      <c r="AY340">
        <f t="shared" si="361"/>
        <v>4810615.2709428407</v>
      </c>
      <c r="AZ340">
        <f t="shared" si="362"/>
        <v>2126470.0072464566</v>
      </c>
      <c r="BA340">
        <f t="shared" si="363"/>
        <v>1980160.1412921078</v>
      </c>
      <c r="BB340">
        <f t="shared" si="364"/>
        <v>1404598.5379052805</v>
      </c>
      <c r="BC340">
        <f t="shared" si="365"/>
        <v>532125.39755314472</v>
      </c>
      <c r="BD340">
        <f t="shared" si="366"/>
        <v>649536.54211044544</v>
      </c>
      <c r="BF340">
        <f t="shared" si="308"/>
        <v>576325.79753256415</v>
      </c>
      <c r="BG340">
        <f t="shared" si="367"/>
        <v>1894911.4702743099</v>
      </c>
      <c r="BH340">
        <f t="shared" si="368"/>
        <v>3141851.7545281341</v>
      </c>
      <c r="BI340">
        <f t="shared" si="369"/>
        <v>1388814.7662885753</v>
      </c>
      <c r="BJ340">
        <f t="shared" si="370"/>
        <v>1293258.6090897159</v>
      </c>
      <c r="BK340">
        <f t="shared" si="371"/>
        <v>917354.66924347705</v>
      </c>
      <c r="BL340">
        <f t="shared" si="372"/>
        <v>347535.4023901514</v>
      </c>
      <c r="BM340">
        <f t="shared" si="373"/>
        <v>424217.57083473232</v>
      </c>
    </row>
    <row r="341" spans="1:65" hidden="1" x14ac:dyDescent="0.4">
      <c r="A341" s="9">
        <v>48</v>
      </c>
      <c r="B341" s="16">
        <f t="shared" ref="B341:I341" si="434">V341+AE341+AN341+AW341+BF341+B211</f>
        <v>10239562.446360558</v>
      </c>
      <c r="C341" s="16">
        <f t="shared" si="434"/>
        <v>33608681.615344979</v>
      </c>
      <c r="D341" s="16">
        <f t="shared" si="434"/>
        <v>55779466.994944759</v>
      </c>
      <c r="E341" s="16">
        <f t="shared" si="434"/>
        <v>24932776.01391495</v>
      </c>
      <c r="F341" s="16">
        <f t="shared" si="434"/>
        <v>23572658.972099721</v>
      </c>
      <c r="G341" s="16">
        <f t="shared" si="434"/>
        <v>16939081.855000883</v>
      </c>
      <c r="H341" s="16">
        <f t="shared" si="434"/>
        <v>6633192.0557800774</v>
      </c>
      <c r="I341" s="16">
        <f t="shared" si="434"/>
        <v>8203519.4023453183</v>
      </c>
      <c r="J341" s="16">
        <f t="shared" si="295"/>
        <v>179908939.35579127</v>
      </c>
      <c r="L341" s="9">
        <v>48</v>
      </c>
      <c r="M341" s="9">
        <f t="shared" ref="M341:T341" si="435">M146</f>
        <v>3086887.5567009319</v>
      </c>
      <c r="N341" s="9">
        <f t="shared" si="435"/>
        <v>10131025.703007201</v>
      </c>
      <c r="O341" s="9">
        <f t="shared" si="435"/>
        <v>16815413.795712981</v>
      </c>
      <c r="P341" s="9">
        <f t="shared" si="435"/>
        <v>7519936.6042940058</v>
      </c>
      <c r="Q341" s="9">
        <f t="shared" si="435"/>
        <v>7113767.1889386158</v>
      </c>
      <c r="R341" s="9">
        <f t="shared" si="435"/>
        <v>5106129.7930391384</v>
      </c>
      <c r="S341" s="9">
        <f t="shared" si="435"/>
        <v>1996032.5554607552</v>
      </c>
      <c r="T341" s="9">
        <f t="shared" si="435"/>
        <v>2460226.1730097658</v>
      </c>
      <c r="V341">
        <f t="shared" si="304"/>
        <v>4008796.3715688558</v>
      </c>
      <c r="W341">
        <f t="shared" si="339"/>
        <v>13180590.317147214</v>
      </c>
      <c r="X341">
        <f t="shared" si="340"/>
        <v>21854034.588566139</v>
      </c>
      <c r="Y341">
        <f t="shared" si="341"/>
        <v>9660292.1814623587</v>
      </c>
      <c r="Z341">
        <f t="shared" si="342"/>
        <v>8995624.422531778</v>
      </c>
      <c r="AA341">
        <f t="shared" si="343"/>
        <v>6380918.7186178342</v>
      </c>
      <c r="AB341">
        <f t="shared" si="344"/>
        <v>2417380.3533662604</v>
      </c>
      <c r="AC341">
        <f t="shared" si="345"/>
        <v>2950764.7688145358</v>
      </c>
      <c r="AE341">
        <f t="shared" si="305"/>
        <v>2618177.344099368</v>
      </c>
      <c r="AF341">
        <f t="shared" si="346"/>
        <v>8608350.1758671477</v>
      </c>
      <c r="AG341">
        <f t="shared" si="347"/>
        <v>14273046.803461229</v>
      </c>
      <c r="AH341">
        <f t="shared" si="348"/>
        <v>6309214.9818991087</v>
      </c>
      <c r="AI341">
        <f t="shared" si="349"/>
        <v>5875115.0909374962</v>
      </c>
      <c r="AJ341">
        <f t="shared" si="350"/>
        <v>4167429.641003863</v>
      </c>
      <c r="AK341">
        <f t="shared" si="351"/>
        <v>1578810.6669976707</v>
      </c>
      <c r="AL341">
        <f t="shared" si="352"/>
        <v>1927168.3441614618</v>
      </c>
      <c r="AN341">
        <f t="shared" si="306"/>
        <v>1709952.8062266114</v>
      </c>
      <c r="AO341">
        <f t="shared" si="353"/>
        <v>5622183.1471347054</v>
      </c>
      <c r="AP341">
        <f t="shared" si="354"/>
        <v>9321842.3457780853</v>
      </c>
      <c r="AQ341">
        <f t="shared" si="355"/>
        <v>4120599.3504219642</v>
      </c>
      <c r="AR341">
        <f t="shared" si="356"/>
        <v>3837085.1994782216</v>
      </c>
      <c r="AS341">
        <f t="shared" si="357"/>
        <v>2721782.0158159882</v>
      </c>
      <c r="AT341">
        <f t="shared" si="358"/>
        <v>1031134.0202440899</v>
      </c>
      <c r="AU341">
        <f t="shared" si="359"/>
        <v>1258649.2376449627</v>
      </c>
      <c r="AW341">
        <f t="shared" si="307"/>
        <v>1116784.0124015994</v>
      </c>
      <c r="AX341">
        <f t="shared" si="360"/>
        <v>3671893.3005930306</v>
      </c>
      <c r="AY341">
        <f t="shared" si="361"/>
        <v>6088170.655929517</v>
      </c>
      <c r="AZ341">
        <f t="shared" si="362"/>
        <v>2691196.7741487529</v>
      </c>
      <c r="BA341">
        <f t="shared" si="363"/>
        <v>2506031.3883494297</v>
      </c>
      <c r="BB341">
        <f t="shared" si="364"/>
        <v>1777617.8555554836</v>
      </c>
      <c r="BC341">
        <f t="shared" si="365"/>
        <v>673441.97118114901</v>
      </c>
      <c r="BD341">
        <f t="shared" si="366"/>
        <v>822034.00041502248</v>
      </c>
      <c r="BF341">
        <f t="shared" si="308"/>
        <v>729380.67402456421</v>
      </c>
      <c r="BG341">
        <f t="shared" si="367"/>
        <v>2398143.2226751228</v>
      </c>
      <c r="BH341">
        <f t="shared" si="368"/>
        <v>3976233.5127354874</v>
      </c>
      <c r="BI341">
        <f t="shared" si="369"/>
        <v>1757642.3867675157</v>
      </c>
      <c r="BJ341">
        <f t="shared" si="370"/>
        <v>1636709.3751909116</v>
      </c>
      <c r="BK341">
        <f t="shared" si="371"/>
        <v>1160976.6035743789</v>
      </c>
      <c r="BL341">
        <f t="shared" si="372"/>
        <v>439830.39997164806</v>
      </c>
      <c r="BM341">
        <f t="shared" si="373"/>
        <v>536877.05647258891</v>
      </c>
    </row>
    <row r="342" spans="1:65" hidden="1" x14ac:dyDescent="0.4">
      <c r="A342" s="9">
        <v>49</v>
      </c>
      <c r="B342" s="16">
        <f t="shared" ref="B342:I342" si="436">V342+AE342+AN342+AW342+BF342+B212</f>
        <v>12958883.657157209</v>
      </c>
      <c r="C342" s="16">
        <f t="shared" si="436"/>
        <v>42534141.200387932</v>
      </c>
      <c r="D342" s="16">
        <f t="shared" si="436"/>
        <v>70592823.378174931</v>
      </c>
      <c r="E342" s="16">
        <f t="shared" si="436"/>
        <v>31554174.829916179</v>
      </c>
      <c r="F342" s="16">
        <f t="shared" si="436"/>
        <v>29832851.424028706</v>
      </c>
      <c r="G342" s="16">
        <f t="shared" si="436"/>
        <v>21437594.835455231</v>
      </c>
      <c r="H342" s="16">
        <f t="shared" si="436"/>
        <v>8394769.266648028</v>
      </c>
      <c r="I342" s="16">
        <f t="shared" si="436"/>
        <v>10382128.544896223</v>
      </c>
      <c r="J342" s="16">
        <f t="shared" si="295"/>
        <v>227687367.13666442</v>
      </c>
      <c r="L342" s="9">
        <v>49</v>
      </c>
      <c r="M342" s="9">
        <f t="shared" ref="M342:T342" si="437">M147</f>
        <v>3906672.4696063944</v>
      </c>
      <c r="N342" s="9">
        <f t="shared" si="437"/>
        <v>12821522.804384904</v>
      </c>
      <c r="O342" s="9">
        <f t="shared" si="437"/>
        <v>21281084.242329583</v>
      </c>
      <c r="P342" s="9">
        <f t="shared" si="437"/>
        <v>9517006.6176877655</v>
      </c>
      <c r="Q342" s="9">
        <f t="shared" si="437"/>
        <v>9002970.7664237618</v>
      </c>
      <c r="R342" s="9">
        <f t="shared" si="437"/>
        <v>6462164.987318852</v>
      </c>
      <c r="S342" s="9">
        <f t="shared" si="437"/>
        <v>2526119.0404973705</v>
      </c>
      <c r="T342" s="9">
        <f t="shared" si="437"/>
        <v>3113588.584799082</v>
      </c>
      <c r="V342">
        <f t="shared" si="304"/>
        <v>5073412.6635320615</v>
      </c>
      <c r="W342">
        <f t="shared" si="339"/>
        <v>16680960.47534406</v>
      </c>
      <c r="X342">
        <f t="shared" si="340"/>
        <v>27657811.86024873</v>
      </c>
      <c r="Y342">
        <f t="shared" si="341"/>
        <v>12225776.553392367</v>
      </c>
      <c r="Z342">
        <f t="shared" si="342"/>
        <v>11384592.938002046</v>
      </c>
      <c r="AA342">
        <f t="shared" si="343"/>
        <v>8075499.6840448659</v>
      </c>
      <c r="AB342">
        <f t="shared" si="344"/>
        <v>3059364.1982723842</v>
      </c>
      <c r="AC342">
        <f t="shared" si="345"/>
        <v>3734399.54480631</v>
      </c>
      <c r="AE342">
        <f t="shared" si="305"/>
        <v>3313486.8578341124</v>
      </c>
      <c r="AF342">
        <f t="shared" si="346"/>
        <v>10894470.246507181</v>
      </c>
      <c r="AG342">
        <f t="shared" si="347"/>
        <v>18063540.696013685</v>
      </c>
      <c r="AH342">
        <f t="shared" si="348"/>
        <v>7984753.5816807337</v>
      </c>
      <c r="AI342">
        <f t="shared" si="349"/>
        <v>7435369.7567346375</v>
      </c>
      <c r="AJ342">
        <f t="shared" si="350"/>
        <v>5274174.1798108481</v>
      </c>
      <c r="AK342">
        <f t="shared" si="351"/>
        <v>1998095.5101819655</v>
      </c>
      <c r="AL342">
        <f t="shared" si="352"/>
        <v>2438966.5564879989</v>
      </c>
      <c r="AN342">
        <f t="shared" si="306"/>
        <v>2164065.07516299</v>
      </c>
      <c r="AO342">
        <f t="shared" si="353"/>
        <v>7115266.6615009271</v>
      </c>
      <c r="AP342">
        <f t="shared" si="354"/>
        <v>11797444.574619658</v>
      </c>
      <c r="AQ342">
        <f t="shared" si="355"/>
        <v>5214907.1661605369</v>
      </c>
      <c r="AR342">
        <f t="shared" si="356"/>
        <v>4856100.1452078586</v>
      </c>
      <c r="AS342">
        <f t="shared" si="357"/>
        <v>3444605.8284099251</v>
      </c>
      <c r="AT342">
        <f t="shared" si="358"/>
        <v>1304972.3436208803</v>
      </c>
      <c r="AU342">
        <f t="shared" si="359"/>
        <v>1592908.790903212</v>
      </c>
      <c r="AW342">
        <f t="shared" si="307"/>
        <v>1413368.4093141053</v>
      </c>
      <c r="AX342">
        <f t="shared" si="360"/>
        <v>4647038.223863868</v>
      </c>
      <c r="AY342">
        <f t="shared" si="361"/>
        <v>7705006.5008538011</v>
      </c>
      <c r="AZ342">
        <f t="shared" si="362"/>
        <v>3405898.062285359</v>
      </c>
      <c r="BA342">
        <f t="shared" si="363"/>
        <v>3171558.2939138259</v>
      </c>
      <c r="BB342">
        <f t="shared" si="364"/>
        <v>2249699.9356857361</v>
      </c>
      <c r="BC342">
        <f t="shared" si="365"/>
        <v>852287.99571261951</v>
      </c>
      <c r="BD342">
        <f t="shared" si="366"/>
        <v>1040341.6190299927</v>
      </c>
      <c r="BF342">
        <f t="shared" si="308"/>
        <v>923082.34321308183</v>
      </c>
      <c r="BG342">
        <f t="shared" si="367"/>
        <v>3035018.2616340769</v>
      </c>
      <c r="BH342">
        <f t="shared" si="368"/>
        <v>5032202.0843325024</v>
      </c>
      <c r="BI342">
        <f t="shared" si="369"/>
        <v>2224419.5804581344</v>
      </c>
      <c r="BJ342">
        <f t="shared" si="370"/>
        <v>2071370.3817701703</v>
      </c>
      <c r="BK342">
        <f t="shared" si="371"/>
        <v>1469297.2295649312</v>
      </c>
      <c r="BL342">
        <f t="shared" si="372"/>
        <v>556636.18557639851</v>
      </c>
      <c r="BM342">
        <f t="shared" si="373"/>
        <v>679455.52844380564</v>
      </c>
    </row>
    <row r="343" spans="1:65" hidden="1" x14ac:dyDescent="0.4">
      <c r="A343" s="9">
        <v>50</v>
      </c>
      <c r="B343" s="16">
        <f t="shared" ref="B343:I343" si="438">V343+AE343+AN343+AW343+BF343+B213</f>
        <v>16400375.164411619</v>
      </c>
      <c r="C343" s="16">
        <f t="shared" si="438"/>
        <v>53829935.620815873</v>
      </c>
      <c r="D343" s="16">
        <f t="shared" si="438"/>
        <v>89340163.701345131</v>
      </c>
      <c r="E343" s="16">
        <f t="shared" si="438"/>
        <v>39934018.92517665</v>
      </c>
      <c r="F343" s="16">
        <f t="shared" si="438"/>
        <v>37755563.559523597</v>
      </c>
      <c r="G343" s="16">
        <f t="shared" si="438"/>
        <v>27130778.17697566</v>
      </c>
      <c r="H343" s="16">
        <f t="shared" si="438"/>
        <v>10624168.642626757</v>
      </c>
      <c r="I343" s="16">
        <f t="shared" si="438"/>
        <v>13139311.046796843</v>
      </c>
      <c r="J343" s="16">
        <f t="shared" si="295"/>
        <v>288154314.83767217</v>
      </c>
      <c r="L343" s="9">
        <v>50</v>
      </c>
      <c r="M343" s="9">
        <f t="shared" ref="M343:T343" si="439">M148</f>
        <v>4944167.7108225059</v>
      </c>
      <c r="N343" s="9">
        <f t="shared" si="439"/>
        <v>16226535.381759588</v>
      </c>
      <c r="O343" s="9">
        <f t="shared" si="439"/>
        <v>26932703.056322616</v>
      </c>
      <c r="P343" s="9">
        <f t="shared" si="439"/>
        <v>12044438.633883407</v>
      </c>
      <c r="Q343" s="9">
        <f t="shared" si="439"/>
        <v>11393890.250880441</v>
      </c>
      <c r="R343" s="9">
        <f t="shared" si="439"/>
        <v>8178322.5291800899</v>
      </c>
      <c r="S343" s="9">
        <f t="shared" si="439"/>
        <v>3196980.6250431277</v>
      </c>
      <c r="T343" s="9">
        <f t="shared" si="439"/>
        <v>3940464.4913322236</v>
      </c>
      <c r="V343">
        <f t="shared" si="304"/>
        <v>6420759.1677734042</v>
      </c>
      <c r="W343">
        <f t="shared" si="339"/>
        <v>21110924.145635352</v>
      </c>
      <c r="X343">
        <f t="shared" si="340"/>
        <v>35002898.608805783</v>
      </c>
      <c r="Y343">
        <f t="shared" si="341"/>
        <v>15472576.763289168</v>
      </c>
      <c r="Z343">
        <f t="shared" si="342"/>
        <v>14407999.964890504</v>
      </c>
      <c r="AA343">
        <f t="shared" si="343"/>
        <v>10220110.617728509</v>
      </c>
      <c r="AB343">
        <f t="shared" si="344"/>
        <v>3871839.7312351819</v>
      </c>
      <c r="AC343">
        <f t="shared" si="345"/>
        <v>4726144.2550882343</v>
      </c>
      <c r="AE343">
        <f t="shared" si="305"/>
        <v>4193449.7606830876</v>
      </c>
      <c r="AF343">
        <f t="shared" si="346"/>
        <v>13787715.360925619</v>
      </c>
      <c r="AG343">
        <f t="shared" si="347"/>
        <v>22860676.278131209</v>
      </c>
      <c r="AH343">
        <f t="shared" si="348"/>
        <v>10105265.06753655</v>
      </c>
      <c r="AI343">
        <f t="shared" si="349"/>
        <v>9409981.3473683409</v>
      </c>
      <c r="AJ343">
        <f t="shared" si="350"/>
        <v>6674836.9319278579</v>
      </c>
      <c r="AK343">
        <f t="shared" si="351"/>
        <v>2528729.854227175</v>
      </c>
      <c r="AL343">
        <f t="shared" si="352"/>
        <v>3086683.0506471549</v>
      </c>
      <c r="AN343">
        <f t="shared" si="306"/>
        <v>2738775.966498551</v>
      </c>
      <c r="AO343">
        <f t="shared" si="353"/>
        <v>9004868.4540040549</v>
      </c>
      <c r="AP343">
        <f t="shared" si="354"/>
        <v>14930492.635316674</v>
      </c>
      <c r="AQ343">
        <f t="shared" si="355"/>
        <v>6599830.3739206353</v>
      </c>
      <c r="AR343">
        <f t="shared" si="356"/>
        <v>6145734.9509712476</v>
      </c>
      <c r="AS343">
        <f t="shared" si="357"/>
        <v>4359390.0041103866</v>
      </c>
      <c r="AT343">
        <f t="shared" si="358"/>
        <v>1651533.9269014229</v>
      </c>
      <c r="AU343">
        <f t="shared" si="359"/>
        <v>2015937.6736956055</v>
      </c>
      <c r="AW343">
        <f t="shared" si="307"/>
        <v>1788716.7422385477</v>
      </c>
      <c r="AX343">
        <f t="shared" si="360"/>
        <v>5881152.4426823976</v>
      </c>
      <c r="AY343">
        <f t="shared" si="361"/>
        <v>9751225.5377367288</v>
      </c>
      <c r="AZ343">
        <f t="shared" si="362"/>
        <v>4310402.6142229475</v>
      </c>
      <c r="BA343">
        <f t="shared" si="363"/>
        <v>4013829.219560842</v>
      </c>
      <c r="BB343">
        <f t="shared" si="364"/>
        <v>2847152.8820478306</v>
      </c>
      <c r="BC343">
        <f t="shared" si="365"/>
        <v>1078630.1696667499</v>
      </c>
      <c r="BD343">
        <f t="shared" si="366"/>
        <v>1316625.2049666024</v>
      </c>
      <c r="BF343">
        <f t="shared" si="308"/>
        <v>1168225.3762635936</v>
      </c>
      <c r="BG343">
        <f t="shared" si="367"/>
        <v>3841028.2427489725</v>
      </c>
      <c r="BH343">
        <f t="shared" si="368"/>
        <v>6368604.2925931513</v>
      </c>
      <c r="BI343">
        <f t="shared" si="369"/>
        <v>2815158.8213717467</v>
      </c>
      <c r="BJ343">
        <f t="shared" si="370"/>
        <v>2621464.3378419983</v>
      </c>
      <c r="BK343">
        <f t="shared" si="371"/>
        <v>1859498.5826253337</v>
      </c>
      <c r="BL343">
        <f t="shared" si="372"/>
        <v>704462.09064450907</v>
      </c>
      <c r="BM343">
        <f t="shared" si="373"/>
        <v>859898.57373689918</v>
      </c>
    </row>
    <row r="344" spans="1:65" hidden="1" x14ac:dyDescent="0.4">
      <c r="A344" s="9">
        <v>51</v>
      </c>
      <c r="B344" s="16">
        <f t="shared" ref="B344:I344" si="440">V344+AE344+AN344+AW344+BF344+B214</f>
        <v>20755823.776911013</v>
      </c>
      <c r="C344" s="16">
        <f t="shared" si="440"/>
        <v>68125554.840513289</v>
      </c>
      <c r="D344" s="16">
        <f t="shared" si="440"/>
        <v>113066236.31448027</v>
      </c>
      <c r="E344" s="16">
        <f t="shared" si="440"/>
        <v>50539298.717594251</v>
      </c>
      <c r="F344" s="16">
        <f t="shared" si="440"/>
        <v>47782310.830301799</v>
      </c>
      <c r="G344" s="16">
        <f t="shared" si="440"/>
        <v>34335900.558739714</v>
      </c>
      <c r="H344" s="16">
        <f t="shared" si="440"/>
        <v>13445629.744073894</v>
      </c>
      <c r="I344" s="16">
        <f t="shared" si="440"/>
        <v>16628718.669811741</v>
      </c>
      <c r="J344" s="16">
        <f t="shared" si="295"/>
        <v>364679473.45242596</v>
      </c>
      <c r="L344" s="9">
        <v>51</v>
      </c>
      <c r="M344" s="9">
        <f t="shared" ref="M344:T344" si="441">M149</f>
        <v>6257190.6252490943</v>
      </c>
      <c r="N344" s="9">
        <f t="shared" si="441"/>
        <v>20535817.352791212</v>
      </c>
      <c r="O344" s="9">
        <f t="shared" si="441"/>
        <v>34085222.616488509</v>
      </c>
      <c r="P344" s="9">
        <f t="shared" si="441"/>
        <v>15243080.92165946</v>
      </c>
      <c r="Q344" s="9">
        <f t="shared" si="441"/>
        <v>14419766.365705624</v>
      </c>
      <c r="R344" s="9">
        <f t="shared" si="441"/>
        <v>10350240.13199099</v>
      </c>
      <c r="S344" s="9">
        <f t="shared" si="441"/>
        <v>4046002.9606873887</v>
      </c>
      <c r="T344" s="9">
        <f t="shared" si="441"/>
        <v>4986933.8817774747</v>
      </c>
      <c r="V344">
        <f t="shared" si="304"/>
        <v>8125920.563663546</v>
      </c>
      <c r="W344">
        <f t="shared" si="339"/>
        <v>26717353.532580532</v>
      </c>
      <c r="X344">
        <f t="shared" si="340"/>
        <v>44298620.484119505</v>
      </c>
      <c r="Y344">
        <f t="shared" si="341"/>
        <v>19581629.898957036</v>
      </c>
      <c r="Z344">
        <f t="shared" si="342"/>
        <v>18234333.376588535</v>
      </c>
      <c r="AA344">
        <f t="shared" si="343"/>
        <v>12934266.005232465</v>
      </c>
      <c r="AB344">
        <f t="shared" si="344"/>
        <v>4900084.4400404459</v>
      </c>
      <c r="AC344">
        <f t="shared" si="345"/>
        <v>5981266.6673463909</v>
      </c>
      <c r="AE344">
        <f t="shared" si="305"/>
        <v>5307104.4642282454</v>
      </c>
      <c r="AF344">
        <f t="shared" si="346"/>
        <v>17449319.753280483</v>
      </c>
      <c r="AG344">
        <f t="shared" si="347"/>
        <v>28931787.4434685</v>
      </c>
      <c r="AH344">
        <f t="shared" si="348"/>
        <v>12788920.915412858</v>
      </c>
      <c r="AI344">
        <f t="shared" si="349"/>
        <v>11908990.656129422</v>
      </c>
      <c r="AJ344">
        <f t="shared" si="350"/>
        <v>8447473.7748281844</v>
      </c>
      <c r="AK344">
        <f t="shared" si="351"/>
        <v>3200284.7927311785</v>
      </c>
      <c r="AL344">
        <f t="shared" si="352"/>
        <v>3906413.6528676953</v>
      </c>
      <c r="AN344">
        <f t="shared" si="306"/>
        <v>3466112.8635908193</v>
      </c>
      <c r="AO344">
        <f t="shared" si="353"/>
        <v>11396291.907464836</v>
      </c>
      <c r="AP344">
        <f t="shared" si="354"/>
        <v>18895584.456723943</v>
      </c>
      <c r="AQ344">
        <f t="shared" si="355"/>
        <v>8352547.7207285929</v>
      </c>
      <c r="AR344">
        <f t="shared" si="356"/>
        <v>7777858.1491697943</v>
      </c>
      <c r="AS344">
        <f t="shared" si="357"/>
        <v>5517113.4680191223</v>
      </c>
      <c r="AT344">
        <f t="shared" si="358"/>
        <v>2090131.890564299</v>
      </c>
      <c r="AU344">
        <f t="shared" si="359"/>
        <v>2551310.3621713803</v>
      </c>
      <c r="AW344">
        <f t="shared" si="307"/>
        <v>2263746.3543685493</v>
      </c>
      <c r="AX344">
        <f t="shared" si="360"/>
        <v>7443010.4483432267</v>
      </c>
      <c r="AY344">
        <f t="shared" si="361"/>
        <v>12340859.086526699</v>
      </c>
      <c r="AZ344">
        <f t="shared" si="362"/>
        <v>5455116.4940717909</v>
      </c>
      <c r="BA344">
        <f t="shared" si="363"/>
        <v>5079782.0852660444</v>
      </c>
      <c r="BB344">
        <f t="shared" si="364"/>
        <v>3603271.4430791093</v>
      </c>
      <c r="BC344">
        <f t="shared" si="365"/>
        <v>1365082.0482840864</v>
      </c>
      <c r="BD344">
        <f t="shared" si="366"/>
        <v>1666281.4393311038</v>
      </c>
      <c r="BF344">
        <f t="shared" si="308"/>
        <v>1478471.0592510705</v>
      </c>
      <c r="BG344">
        <f t="shared" si="367"/>
        <v>4861090.3427156853</v>
      </c>
      <c r="BH344">
        <f t="shared" si="368"/>
        <v>8059914.9151649401</v>
      </c>
      <c r="BI344">
        <f t="shared" si="369"/>
        <v>3562780.7177973473</v>
      </c>
      <c r="BJ344">
        <f t="shared" si="370"/>
        <v>3317646.7787014199</v>
      </c>
      <c r="BK344">
        <f t="shared" si="371"/>
        <v>2353325.7323365826</v>
      </c>
      <c r="BL344">
        <f t="shared" si="372"/>
        <v>891546.13015562948</v>
      </c>
      <c r="BM344">
        <f t="shared" si="373"/>
        <v>1088261.889351751</v>
      </c>
    </row>
    <row r="345" spans="1:65" hidden="1" x14ac:dyDescent="0.4">
      <c r="A345" s="9">
        <v>52</v>
      </c>
      <c r="B345" s="16">
        <f t="shared" ref="B345:I345" si="442">V345+AE345+AN345+AW345+BF345+B215</f>
        <v>26267949.137713414</v>
      </c>
      <c r="C345" s="16">
        <f t="shared" si="442"/>
        <v>86217662.510691792</v>
      </c>
      <c r="D345" s="16">
        <f t="shared" si="442"/>
        <v>143093243.44935548</v>
      </c>
      <c r="E345" s="16">
        <f t="shared" si="442"/>
        <v>63961023.298255235</v>
      </c>
      <c r="F345" s="16">
        <f t="shared" si="442"/>
        <v>60471861.972978011</v>
      </c>
      <c r="G345" s="16">
        <f t="shared" si="442"/>
        <v>43454487.722015277</v>
      </c>
      <c r="H345" s="16">
        <f t="shared" si="442"/>
        <v>17016386.438812982</v>
      </c>
      <c r="I345" s="16">
        <f t="shared" si="442"/>
        <v>21044808.483234294</v>
      </c>
      <c r="J345" s="16">
        <f t="shared" si="295"/>
        <v>461527423.0130564</v>
      </c>
      <c r="L345" s="9">
        <v>52</v>
      </c>
      <c r="M345" s="9">
        <f t="shared" ref="M345:T345" si="443">M150</f>
        <v>7918913.113526199</v>
      </c>
      <c r="N345" s="9">
        <f t="shared" si="443"/>
        <v>25989515.594392389</v>
      </c>
      <c r="O345" s="9">
        <f t="shared" si="443"/>
        <v>43137237.223682217</v>
      </c>
      <c r="P345" s="9">
        <f t="shared" si="443"/>
        <v>19291186.832951058</v>
      </c>
      <c r="Q345" s="9">
        <f t="shared" si="443"/>
        <v>18249224.581171285</v>
      </c>
      <c r="R345" s="9">
        <f t="shared" si="443"/>
        <v>13098954.022374172</v>
      </c>
      <c r="S345" s="9">
        <f t="shared" si="443"/>
        <v>5120500.2087462693</v>
      </c>
      <c r="T345" s="9">
        <f t="shared" si="443"/>
        <v>6311314.2107802806</v>
      </c>
      <c r="V345">
        <f t="shared" si="304"/>
        <v>10283921.773360675</v>
      </c>
      <c r="W345">
        <f t="shared" si="339"/>
        <v>33812682.706856951</v>
      </c>
      <c r="X345">
        <f t="shared" si="340"/>
        <v>56063007.77337262</v>
      </c>
      <c r="Y345">
        <f t="shared" si="341"/>
        <v>24781924.521421228</v>
      </c>
      <c r="Z345">
        <f t="shared" si="342"/>
        <v>23076826.381092891</v>
      </c>
      <c r="AA345">
        <f t="shared" si="343"/>
        <v>16369219.801193768</v>
      </c>
      <c r="AB345">
        <f t="shared" si="344"/>
        <v>6201400.1576110274</v>
      </c>
      <c r="AC345">
        <f t="shared" si="345"/>
        <v>7569712.0136340577</v>
      </c>
      <c r="AE345">
        <f t="shared" si="305"/>
        <v>6716512.5139458943</v>
      </c>
      <c r="AF345">
        <f t="shared" si="346"/>
        <v>22083336.642930508</v>
      </c>
      <c r="AG345">
        <f t="shared" si="347"/>
        <v>36615203.963794</v>
      </c>
      <c r="AH345">
        <f t="shared" si="348"/>
        <v>16185275.407184947</v>
      </c>
      <c r="AI345">
        <f t="shared" si="349"/>
        <v>15071662.016358979</v>
      </c>
      <c r="AJ345">
        <f t="shared" si="350"/>
        <v>10690869.890030324</v>
      </c>
      <c r="AK345">
        <f t="shared" si="351"/>
        <v>4050184.6163858119</v>
      </c>
      <c r="AL345">
        <f t="shared" si="352"/>
        <v>4943840.1601070436</v>
      </c>
      <c r="AN345">
        <f t="shared" si="306"/>
        <v>4386608.6639095321</v>
      </c>
      <c r="AO345">
        <f t="shared" si="353"/>
        <v>14422805.830372659</v>
      </c>
      <c r="AP345">
        <f t="shared" si="354"/>
        <v>23913685.95009622</v>
      </c>
      <c r="AQ345">
        <f t="shared" si="355"/>
        <v>10570734.318070725</v>
      </c>
      <c r="AR345">
        <f t="shared" si="356"/>
        <v>9843424.4026496075</v>
      </c>
      <c r="AS345">
        <f t="shared" si="357"/>
        <v>6982293.6214236533</v>
      </c>
      <c r="AT345">
        <f t="shared" si="358"/>
        <v>2645208.3416477386</v>
      </c>
      <c r="AU345">
        <f t="shared" si="359"/>
        <v>3228862.0075195385</v>
      </c>
      <c r="AW345">
        <f t="shared" si="307"/>
        <v>2864929.6089796843</v>
      </c>
      <c r="AX345">
        <f t="shared" si="360"/>
        <v>9419651.1779040322</v>
      </c>
      <c r="AY345">
        <f t="shared" si="361"/>
        <v>15618221.771625321</v>
      </c>
      <c r="AZ345">
        <f t="shared" si="362"/>
        <v>6903832.1074001929</v>
      </c>
      <c r="BA345">
        <f t="shared" si="363"/>
        <v>6428820.1172179198</v>
      </c>
      <c r="BB345">
        <f t="shared" si="364"/>
        <v>4560192.4555491153</v>
      </c>
      <c r="BC345">
        <f t="shared" si="365"/>
        <v>1727606.9694241928</v>
      </c>
      <c r="BD345">
        <f t="shared" si="366"/>
        <v>2108795.9007512419</v>
      </c>
      <c r="BF345">
        <f t="shared" si="308"/>
        <v>1871108.7068098101</v>
      </c>
      <c r="BG345">
        <f t="shared" si="367"/>
        <v>6152050.3955294564</v>
      </c>
      <c r="BH345">
        <f t="shared" si="368"/>
        <v>10200387.00084582</v>
      </c>
      <c r="BI345">
        <f t="shared" si="369"/>
        <v>4508948.6059345696</v>
      </c>
      <c r="BJ345">
        <f t="shared" si="370"/>
        <v>4198714.4319837317</v>
      </c>
      <c r="BK345">
        <f t="shared" si="371"/>
        <v>2978298.587707846</v>
      </c>
      <c r="BL345">
        <f t="shared" si="372"/>
        <v>1128314.0892198579</v>
      </c>
      <c r="BM345">
        <f t="shared" si="373"/>
        <v>1377271.6643414274</v>
      </c>
    </row>
    <row r="346" spans="1:65" hidden="1" x14ac:dyDescent="0.4">
      <c r="A346" s="9">
        <v>53</v>
      </c>
      <c r="B346" s="16">
        <f t="shared" ref="B346:I346" si="444">V346+AE346+AN346+AW346+BF346+B216</f>
        <v>33243929.959988665</v>
      </c>
      <c r="C346" s="16">
        <f t="shared" si="444"/>
        <v>109114492.29602385</v>
      </c>
      <c r="D346" s="16">
        <f t="shared" si="444"/>
        <v>181094524.66345325</v>
      </c>
      <c r="E346" s="16">
        <f t="shared" si="444"/>
        <v>80947156.077884287</v>
      </c>
      <c r="F346" s="16">
        <f t="shared" si="444"/>
        <v>76531377.970941678</v>
      </c>
      <c r="G346" s="16">
        <f t="shared" si="444"/>
        <v>54994698.623174772</v>
      </c>
      <c r="H346" s="16">
        <f t="shared" si="444"/>
        <v>21535429.202339575</v>
      </c>
      <c r="I346" s="16">
        <f t="shared" si="444"/>
        <v>26633679.531849865</v>
      </c>
      <c r="J346" s="16">
        <f t="shared" si="295"/>
        <v>584095288.32565594</v>
      </c>
      <c r="L346" s="9">
        <v>53</v>
      </c>
      <c r="M346" s="9">
        <f t="shared" ref="M346:T346" si="445">M151</f>
        <v>10021939.342319587</v>
      </c>
      <c r="N346" s="9">
        <f t="shared" si="445"/>
        <v>32891552.803928591</v>
      </c>
      <c r="O346" s="9">
        <f t="shared" si="445"/>
        <v>54593195.891056739</v>
      </c>
      <c r="P346" s="9">
        <f t="shared" si="445"/>
        <v>24414348.473019168</v>
      </c>
      <c r="Q346" s="9">
        <f t="shared" si="445"/>
        <v>23095672.24376658</v>
      </c>
      <c r="R346" s="9">
        <f t="shared" si="445"/>
        <v>16577644.024889555</v>
      </c>
      <c r="S346" s="9">
        <f t="shared" si="445"/>
        <v>6480351.7551841009</v>
      </c>
      <c r="T346" s="9">
        <f t="shared" si="445"/>
        <v>7987410.3029013285</v>
      </c>
      <c r="V346">
        <f t="shared" si="304"/>
        <v>13015023.493279219</v>
      </c>
      <c r="W346">
        <f t="shared" si="339"/>
        <v>42792318.873962827</v>
      </c>
      <c r="X346">
        <f t="shared" si="340"/>
        <v>70951664.098072454</v>
      </c>
      <c r="Y346">
        <f t="shared" si="341"/>
        <v>31363261.697542846</v>
      </c>
      <c r="Z346">
        <f t="shared" si="342"/>
        <v>29205340.542190842</v>
      </c>
      <c r="AA346">
        <f t="shared" si="343"/>
        <v>20716394.48202135</v>
      </c>
      <c r="AB346">
        <f t="shared" si="344"/>
        <v>7848306.3680634517</v>
      </c>
      <c r="AC346">
        <f t="shared" si="345"/>
        <v>9580000.885460835</v>
      </c>
      <c r="AE346">
        <f t="shared" si="305"/>
        <v>8500217.1436532848</v>
      </c>
      <c r="AF346">
        <f t="shared" si="346"/>
        <v>27948009.674893729</v>
      </c>
      <c r="AG346">
        <f t="shared" si="347"/>
        <v>46339105.868583307</v>
      </c>
      <c r="AH346">
        <f t="shared" si="348"/>
        <v>20483599.964303091</v>
      </c>
      <c r="AI346">
        <f t="shared" si="349"/>
        <v>19074244.198725935</v>
      </c>
      <c r="AJ346">
        <f t="shared" si="350"/>
        <v>13530044.845612045</v>
      </c>
      <c r="AK346">
        <f t="shared" si="351"/>
        <v>5125792.3869984196</v>
      </c>
      <c r="AL346">
        <f t="shared" si="352"/>
        <v>6256776.0868705511</v>
      </c>
      <c r="AN346">
        <f t="shared" si="306"/>
        <v>5551560.5889277132</v>
      </c>
      <c r="AO346">
        <f t="shared" si="353"/>
        <v>18253071.236651585</v>
      </c>
      <c r="AP346">
        <f t="shared" si="354"/>
        <v>30264444.956945106</v>
      </c>
      <c r="AQ346">
        <f t="shared" si="355"/>
        <v>13378004.862627834</v>
      </c>
      <c r="AR346">
        <f t="shared" si="356"/>
        <v>12457543.209504293</v>
      </c>
      <c r="AS346">
        <f t="shared" si="357"/>
        <v>8836581.7557269894</v>
      </c>
      <c r="AT346">
        <f t="shared" si="358"/>
        <v>3347696.4790167753</v>
      </c>
      <c r="AU346">
        <f t="shared" si="359"/>
        <v>4086351.0838132915</v>
      </c>
      <c r="AW346">
        <f t="shared" si="307"/>
        <v>3625769.1364446082</v>
      </c>
      <c r="AX346">
        <f t="shared" si="360"/>
        <v>11921228.504138347</v>
      </c>
      <c r="AY346">
        <f t="shared" si="361"/>
        <v>19765953.860860772</v>
      </c>
      <c r="AZ346">
        <f t="shared" si="362"/>
        <v>8737283.2127354592</v>
      </c>
      <c r="BA346">
        <f t="shared" si="363"/>
        <v>8136122.2599337623</v>
      </c>
      <c r="BB346">
        <f t="shared" si="364"/>
        <v>5771243.0384863848</v>
      </c>
      <c r="BC346">
        <f t="shared" si="365"/>
        <v>2186407.6555359657</v>
      </c>
      <c r="BD346">
        <f t="shared" si="366"/>
        <v>2668828.95413539</v>
      </c>
      <c r="BF346">
        <f t="shared" si="308"/>
        <v>2368019.1578947469</v>
      </c>
      <c r="BG346">
        <f t="shared" si="367"/>
        <v>7785850.7867167443</v>
      </c>
      <c r="BH346">
        <f t="shared" si="368"/>
        <v>12909304.386235572</v>
      </c>
      <c r="BI346">
        <f t="shared" si="369"/>
        <v>5706390.3566673817</v>
      </c>
      <c r="BJ346">
        <f t="shared" si="370"/>
        <v>5313767.2746008262</v>
      </c>
      <c r="BK346">
        <f t="shared" si="371"/>
        <v>3769245.5216284813</v>
      </c>
      <c r="BL346">
        <f t="shared" si="372"/>
        <v>1427960.5293220254</v>
      </c>
      <c r="BM346">
        <f t="shared" si="373"/>
        <v>1743033.7825463349</v>
      </c>
    </row>
    <row r="347" spans="1:65" hidden="1" x14ac:dyDescent="0.4">
      <c r="A347" s="9">
        <v>54</v>
      </c>
      <c r="B347" s="16">
        <f t="shared" ref="B347:I347" si="446">V347+AE347+AN347+AW347+BF347+B217</f>
        <v>42072522.426120132</v>
      </c>
      <c r="C347" s="16">
        <f t="shared" si="446"/>
        <v>138092034.53576094</v>
      </c>
      <c r="D347" s="16">
        <f t="shared" si="446"/>
        <v>229187808.40053535</v>
      </c>
      <c r="E347" s="16">
        <f t="shared" si="446"/>
        <v>102444297.15489045</v>
      </c>
      <c r="F347" s="16">
        <f t="shared" si="446"/>
        <v>96855820.592200696</v>
      </c>
      <c r="G347" s="16">
        <f t="shared" si="446"/>
        <v>69599644.023002595</v>
      </c>
      <c r="H347" s="16">
        <f t="shared" si="446"/>
        <v>27254594.422616579</v>
      </c>
      <c r="I347" s="16">
        <f t="shared" si="446"/>
        <v>33706787.398456894</v>
      </c>
      <c r="J347" s="16">
        <f t="shared" si="295"/>
        <v>739213508.95358372</v>
      </c>
      <c r="L347" s="9">
        <v>54</v>
      </c>
      <c r="M347" s="9">
        <f t="shared" ref="M347:T347" si="447">M152</f>
        <v>12683466.372370481</v>
      </c>
      <c r="N347" s="9">
        <f t="shared" si="447"/>
        <v>41626564.447667055</v>
      </c>
      <c r="O347" s="9">
        <f t="shared" si="447"/>
        <v>69091514.186333984</v>
      </c>
      <c r="P347" s="9">
        <f t="shared" si="447"/>
        <v>30898068.456000298</v>
      </c>
      <c r="Q347" s="9">
        <f t="shared" si="447"/>
        <v>29229191.301741011</v>
      </c>
      <c r="R347" s="9">
        <f t="shared" si="447"/>
        <v>20980169.939259458</v>
      </c>
      <c r="S347" s="9">
        <f t="shared" si="447"/>
        <v>8201339.1580741545</v>
      </c>
      <c r="T347" s="9">
        <f t="shared" si="447"/>
        <v>10108627.334370462</v>
      </c>
      <c r="V347">
        <f t="shared" si="304"/>
        <v>16471424.060167167</v>
      </c>
      <c r="W347">
        <f t="shared" si="339"/>
        <v>54156677.554590046</v>
      </c>
      <c r="X347">
        <f t="shared" si="340"/>
        <v>89794301.772668898</v>
      </c>
      <c r="Y347">
        <f t="shared" si="341"/>
        <v>39692404.980827771</v>
      </c>
      <c r="Z347">
        <f t="shared" si="342"/>
        <v>36961404.575291574</v>
      </c>
      <c r="AA347">
        <f t="shared" si="343"/>
        <v>26218048.60262347</v>
      </c>
      <c r="AB347">
        <f t="shared" si="344"/>
        <v>9932581.5592448413</v>
      </c>
      <c r="AC347">
        <f t="shared" si="345"/>
        <v>12124162.293113509</v>
      </c>
      <c r="AE347">
        <f t="shared" si="305"/>
        <v>10757620.318466252</v>
      </c>
      <c r="AF347">
        <f t="shared" si="346"/>
        <v>35370164.274428278</v>
      </c>
      <c r="AG347">
        <f t="shared" si="347"/>
        <v>58645384.983327873</v>
      </c>
      <c r="AH347">
        <f t="shared" si="348"/>
        <v>25923430.830922969</v>
      </c>
      <c r="AI347">
        <f t="shared" si="349"/>
        <v>24139792.370458387</v>
      </c>
      <c r="AJ347">
        <f t="shared" si="350"/>
        <v>17123219.663816698</v>
      </c>
      <c r="AK347">
        <f t="shared" si="351"/>
        <v>6487049.3775309362</v>
      </c>
      <c r="AL347">
        <f t="shared" si="352"/>
        <v>7918388.486165693</v>
      </c>
      <c r="AN347">
        <f t="shared" si="306"/>
        <v>7025888.8662905004</v>
      </c>
      <c r="AO347">
        <f t="shared" si="353"/>
        <v>23100540.455772657</v>
      </c>
      <c r="AP347">
        <f t="shared" si="354"/>
        <v>38301775.412764207</v>
      </c>
      <c r="AQ347">
        <f t="shared" si="355"/>
        <v>16930802.413465463</v>
      </c>
      <c r="AR347">
        <f t="shared" si="356"/>
        <v>15765893.704115115</v>
      </c>
      <c r="AS347">
        <f t="shared" si="357"/>
        <v>11183313.300669517</v>
      </c>
      <c r="AT347">
        <f t="shared" si="358"/>
        <v>4236744.433007597</v>
      </c>
      <c r="AU347">
        <f t="shared" si="359"/>
        <v>5171563.5853419211</v>
      </c>
      <c r="AW347">
        <f t="shared" si="307"/>
        <v>4588664.862686161</v>
      </c>
      <c r="AX347">
        <f t="shared" si="360"/>
        <v>15087149.870394966</v>
      </c>
      <c r="AY347">
        <f t="shared" si="361"/>
        <v>25015199.408902939</v>
      </c>
      <c r="AZ347">
        <f t="shared" si="362"/>
        <v>11057644.037681647</v>
      </c>
      <c r="BA347">
        <f t="shared" si="363"/>
        <v>10296832.734719027</v>
      </c>
      <c r="BB347">
        <f t="shared" si="364"/>
        <v>7303912.3971066885</v>
      </c>
      <c r="BC347">
        <f t="shared" si="365"/>
        <v>2767052.0672763707</v>
      </c>
      <c r="BD347">
        <f t="shared" si="366"/>
        <v>3377590.0189743405</v>
      </c>
      <c r="BF347">
        <f t="shared" si="308"/>
        <v>2996894.1471696775</v>
      </c>
      <c r="BG347">
        <f t="shared" si="367"/>
        <v>9853539.6454275455</v>
      </c>
      <c r="BH347">
        <f t="shared" si="368"/>
        <v>16337629.123548172</v>
      </c>
      <c r="BI347">
        <f t="shared" si="369"/>
        <v>7221836.78470142</v>
      </c>
      <c r="BJ347">
        <f t="shared" si="370"/>
        <v>6724944.7672672942</v>
      </c>
      <c r="BK347">
        <f t="shared" si="371"/>
        <v>4770244.280057434</v>
      </c>
      <c r="BL347">
        <f t="shared" si="372"/>
        <v>1807184.0924289958</v>
      </c>
      <c r="BM347">
        <f t="shared" si="373"/>
        <v>2205931.3683408624</v>
      </c>
    </row>
    <row r="348" spans="1:65" hidden="1" x14ac:dyDescent="0.4">
      <c r="A348" s="9">
        <v>55</v>
      </c>
      <c r="B348" s="16">
        <f t="shared" ref="B348:I348" si="448">V348+AE348+AN348+AW348+BF348+B218</f>
        <v>53245724.721078783</v>
      </c>
      <c r="C348" s="16">
        <f t="shared" si="448"/>
        <v>174765144.39980289</v>
      </c>
      <c r="D348" s="16">
        <f t="shared" si="448"/>
        <v>290053228.37372881</v>
      </c>
      <c r="E348" s="16">
        <f t="shared" si="448"/>
        <v>129650435.2723861</v>
      </c>
      <c r="F348" s="16">
        <f t="shared" si="448"/>
        <v>122577826.65497586</v>
      </c>
      <c r="G348" s="16">
        <f t="shared" si="448"/>
        <v>88083225.645457417</v>
      </c>
      <c r="H348" s="16">
        <f t="shared" si="448"/>
        <v>34492598.692206651</v>
      </c>
      <c r="I348" s="16">
        <f t="shared" si="448"/>
        <v>42658300.943575636</v>
      </c>
      <c r="J348" s="16">
        <f t="shared" si="295"/>
        <v>935526484.70321214</v>
      </c>
      <c r="L348" s="9">
        <v>55</v>
      </c>
      <c r="M348" s="9">
        <f t="shared" ref="M348:T348" si="449">M153</f>
        <v>16051815.294844843</v>
      </c>
      <c r="N348" s="9">
        <f t="shared" si="449"/>
        <v>52681333.655637428</v>
      </c>
      <c r="O348" s="9">
        <f t="shared" si="449"/>
        <v>87440151.737707496</v>
      </c>
      <c r="P348" s="9">
        <f t="shared" si="449"/>
        <v>39103670.342328824</v>
      </c>
      <c r="Q348" s="9">
        <f t="shared" si="449"/>
        <v>36991589.3824808</v>
      </c>
      <c r="R348" s="9">
        <f t="shared" si="449"/>
        <v>26551874.923803519</v>
      </c>
      <c r="S348" s="9">
        <f t="shared" si="449"/>
        <v>10379369.288395924</v>
      </c>
      <c r="T348" s="9">
        <f t="shared" si="449"/>
        <v>12793176.099650782</v>
      </c>
      <c r="V348">
        <f t="shared" si="304"/>
        <v>20845741.132158041</v>
      </c>
      <c r="W348">
        <f t="shared" si="339"/>
        <v>68539069.649165496</v>
      </c>
      <c r="X348">
        <f t="shared" si="340"/>
        <v>113640979.86054394</v>
      </c>
      <c r="Y348">
        <f t="shared" si="341"/>
        <v>50233519.343604267</v>
      </c>
      <c r="Z348">
        <f t="shared" si="342"/>
        <v>46777246.99716524</v>
      </c>
      <c r="AA348">
        <f t="shared" si="343"/>
        <v>33180777.336812731</v>
      </c>
      <c r="AB348">
        <f t="shared" si="344"/>
        <v>12570377.837504551</v>
      </c>
      <c r="AC348">
        <f t="shared" si="345"/>
        <v>15343976.797835585</v>
      </c>
      <c r="AE348">
        <f t="shared" si="305"/>
        <v>13614522.189316709</v>
      </c>
      <c r="AF348">
        <f t="shared" si="346"/>
        <v>44763420.914509162</v>
      </c>
      <c r="AG348">
        <f t="shared" si="347"/>
        <v>74219843.377998382</v>
      </c>
      <c r="AH348">
        <f t="shared" si="348"/>
        <v>32807917.905875366</v>
      </c>
      <c r="AI348">
        <f t="shared" si="349"/>
        <v>30550598.47287498</v>
      </c>
      <c r="AJ348">
        <f t="shared" si="350"/>
        <v>21670634.133220084</v>
      </c>
      <c r="AK348">
        <f t="shared" si="351"/>
        <v>8209815.4683878887</v>
      </c>
      <c r="AL348">
        <f t="shared" si="352"/>
        <v>10021275.389639601</v>
      </c>
      <c r="AN348">
        <f t="shared" si="306"/>
        <v>8891754.5923783742</v>
      </c>
      <c r="AO348">
        <f t="shared" si="353"/>
        <v>29235352.365100466</v>
      </c>
      <c r="AP348">
        <f t="shared" si="354"/>
        <v>48473580.198046036</v>
      </c>
      <c r="AQ348">
        <f t="shared" si="355"/>
        <v>21427116.622194216</v>
      </c>
      <c r="AR348">
        <f t="shared" si="356"/>
        <v>19952843.037286751</v>
      </c>
      <c r="AS348">
        <f t="shared" si="357"/>
        <v>14153266.482243108</v>
      </c>
      <c r="AT348">
        <f t="shared" si="358"/>
        <v>5361896.905269267</v>
      </c>
      <c r="AU348">
        <f t="shared" si="359"/>
        <v>6544976.0357538061</v>
      </c>
      <c r="AW348">
        <f t="shared" si="307"/>
        <v>5807276.8644883307</v>
      </c>
      <c r="AX348">
        <f t="shared" si="360"/>
        <v>19093845.16308381</v>
      </c>
      <c r="AY348">
        <f t="shared" si="361"/>
        <v>31658487.410833567</v>
      </c>
      <c r="AZ348">
        <f t="shared" si="362"/>
        <v>13994223.225573555</v>
      </c>
      <c r="BA348">
        <f t="shared" si="363"/>
        <v>13031363.219417071</v>
      </c>
      <c r="BB348">
        <f t="shared" si="364"/>
        <v>9243612.8488881029</v>
      </c>
      <c r="BC348">
        <f t="shared" si="365"/>
        <v>3501898.2501419834</v>
      </c>
      <c r="BD348">
        <f t="shared" si="366"/>
        <v>4274576.8021581303</v>
      </c>
      <c r="BF348">
        <f t="shared" si="308"/>
        <v>3792779.5049279192</v>
      </c>
      <c r="BG348">
        <f t="shared" si="367"/>
        <v>12470344.757911254</v>
      </c>
      <c r="BH348">
        <f t="shared" si="368"/>
        <v>20676414.266225558</v>
      </c>
      <c r="BI348">
        <f t="shared" si="369"/>
        <v>9139740.4111915343</v>
      </c>
      <c r="BJ348">
        <f t="shared" si="370"/>
        <v>8510888.7509931605</v>
      </c>
      <c r="BK348">
        <f t="shared" si="371"/>
        <v>6037078.3385820612</v>
      </c>
      <c r="BL348">
        <f t="shared" si="372"/>
        <v>2287118.0798526835</v>
      </c>
      <c r="BM348">
        <f t="shared" si="373"/>
        <v>2791760.6936576013</v>
      </c>
    </row>
    <row r="349" spans="1:65" hidden="1" x14ac:dyDescent="0.4">
      <c r="A349" s="9">
        <v>56</v>
      </c>
      <c r="B349" s="16">
        <f t="shared" ref="B349:I349" si="450">V349+AE349+AN349+AW349+BF349+B219</f>
        <v>67386195.01722014</v>
      </c>
      <c r="C349" s="16">
        <f t="shared" si="450"/>
        <v>221177534.24202335</v>
      </c>
      <c r="D349" s="16">
        <f t="shared" si="450"/>
        <v>367082681.56652063</v>
      </c>
      <c r="E349" s="16">
        <f t="shared" si="450"/>
        <v>164081709.11558372</v>
      </c>
      <c r="F349" s="16">
        <f t="shared" si="450"/>
        <v>155130827.40498903</v>
      </c>
      <c r="G349" s="16">
        <f t="shared" si="450"/>
        <v>111475493.14396878</v>
      </c>
      <c r="H349" s="16">
        <f t="shared" si="450"/>
        <v>43652800.188204885</v>
      </c>
      <c r="I349" s="16">
        <f t="shared" si="450"/>
        <v>53987068.475558244</v>
      </c>
      <c r="J349" s="16">
        <f t="shared" si="295"/>
        <v>1183974309.1540689</v>
      </c>
      <c r="L349" s="9">
        <v>56</v>
      </c>
      <c r="M349" s="9">
        <f t="shared" ref="M349:T349" si="451">M154</f>
        <v>20314696.841953248</v>
      </c>
      <c r="N349" s="9">
        <f t="shared" si="451"/>
        <v>66671918.582801484</v>
      </c>
      <c r="O349" s="9">
        <f t="shared" si="451"/>
        <v>110661638.06011382</v>
      </c>
      <c r="P349" s="9">
        <f t="shared" si="451"/>
        <v>49488434.411976375</v>
      </c>
      <c r="Q349" s="9">
        <f t="shared" si="451"/>
        <v>46815447.985403553</v>
      </c>
      <c r="R349" s="9">
        <f t="shared" si="451"/>
        <v>33603257.934058025</v>
      </c>
      <c r="S349" s="9">
        <f t="shared" si="451"/>
        <v>13135819.010586325</v>
      </c>
      <c r="T349" s="9">
        <f t="shared" si="451"/>
        <v>16190660.640955225</v>
      </c>
      <c r="V349">
        <f t="shared" si="304"/>
        <v>26381745.850366712</v>
      </c>
      <c r="W349">
        <f t="shared" si="339"/>
        <v>86740994.471789062</v>
      </c>
      <c r="X349">
        <f t="shared" si="340"/>
        <v>143820621.67329335</v>
      </c>
      <c r="Y349">
        <f t="shared" si="341"/>
        <v>63574038.077640295</v>
      </c>
      <c r="Z349">
        <f t="shared" si="342"/>
        <v>59199883.27761063</v>
      </c>
      <c r="AA349">
        <f t="shared" si="343"/>
        <v>41992598.357033297</v>
      </c>
      <c r="AB349">
        <f t="shared" si="344"/>
        <v>15908693.831016399</v>
      </c>
      <c r="AC349">
        <f t="shared" si="345"/>
        <v>19418877.632992812</v>
      </c>
      <c r="AE349">
        <f t="shared" si="305"/>
        <v>17230131.660737373</v>
      </c>
      <c r="AF349">
        <f t="shared" si="346"/>
        <v>56651245.281837322</v>
      </c>
      <c r="AG349">
        <f t="shared" si="347"/>
        <v>93930411.619271159</v>
      </c>
      <c r="AH349">
        <f t="shared" si="348"/>
        <v>41520718.624739818</v>
      </c>
      <c r="AI349">
        <f t="shared" si="349"/>
        <v>38663922.735020109</v>
      </c>
      <c r="AJ349">
        <f t="shared" si="350"/>
        <v>27425705.735016409</v>
      </c>
      <c r="AK349">
        <f t="shared" si="351"/>
        <v>10390096.652946219</v>
      </c>
      <c r="AL349">
        <f t="shared" si="352"/>
        <v>12682626.093737595</v>
      </c>
      <c r="AN349">
        <f t="shared" si="306"/>
        <v>11253138.390847541</v>
      </c>
      <c r="AO349">
        <f t="shared" si="353"/>
        <v>36999386.63980481</v>
      </c>
      <c r="AP349">
        <f t="shared" si="354"/>
        <v>61346711.78802222</v>
      </c>
      <c r="AQ349">
        <f t="shared" si="355"/>
        <v>27117517.264034793</v>
      </c>
      <c r="AR349">
        <f t="shared" si="356"/>
        <v>25251720.755080868</v>
      </c>
      <c r="AS349">
        <f t="shared" si="357"/>
        <v>17911950.307731599</v>
      </c>
      <c r="AT349">
        <f t="shared" si="358"/>
        <v>6785856.1868285788</v>
      </c>
      <c r="AU349">
        <f t="shared" si="359"/>
        <v>8283125.7126967032</v>
      </c>
      <c r="AW349">
        <f t="shared" si="307"/>
        <v>7349515.7284333538</v>
      </c>
      <c r="AX349">
        <f t="shared" si="360"/>
        <v>24164598.76409214</v>
      </c>
      <c r="AY349">
        <f t="shared" si="361"/>
        <v>40066033.804439798</v>
      </c>
      <c r="AZ349">
        <f t="shared" si="362"/>
        <v>17710669.923883885</v>
      </c>
      <c r="BA349">
        <f t="shared" si="363"/>
        <v>16492103.128351908</v>
      </c>
      <c r="BB349">
        <f t="shared" si="364"/>
        <v>11698439.665565604</v>
      </c>
      <c r="BC349">
        <f t="shared" si="365"/>
        <v>4431897.5777056245</v>
      </c>
      <c r="BD349">
        <f t="shared" si="366"/>
        <v>5409776.4189559678</v>
      </c>
      <c r="BF349">
        <f t="shared" si="308"/>
        <v>4800028.1847081259</v>
      </c>
      <c r="BG349">
        <f t="shared" si="367"/>
        <v>15782094.960497534</v>
      </c>
      <c r="BH349">
        <f t="shared" si="368"/>
        <v>26167450.838529564</v>
      </c>
      <c r="BI349">
        <f t="shared" si="369"/>
        <v>11566981.818382544</v>
      </c>
      <c r="BJ349">
        <f t="shared" si="370"/>
        <v>10771125.985205114</v>
      </c>
      <c r="BK349">
        <f t="shared" si="371"/>
        <v>7640345.5937350821</v>
      </c>
      <c r="BL349">
        <f t="shared" si="372"/>
        <v>2894508.1649973337</v>
      </c>
      <c r="BM349">
        <f t="shared" si="373"/>
        <v>3533168.7479078658</v>
      </c>
    </row>
    <row r="350" spans="1:65" hidden="1" x14ac:dyDescent="0.4">
      <c r="A350" s="9">
        <v>57</v>
      </c>
      <c r="B350" s="16">
        <f t="shared" ref="B350:I350" si="452">V350+AE350+AN350+AW350+BF350+B220</f>
        <v>85281950.854942247</v>
      </c>
      <c r="C350" s="16">
        <f t="shared" si="452"/>
        <v>279915665.22824669</v>
      </c>
      <c r="D350" s="16">
        <f t="shared" si="452"/>
        <v>464568851.24700218</v>
      </c>
      <c r="E350" s="16">
        <f t="shared" si="452"/>
        <v>207656898.41093218</v>
      </c>
      <c r="F350" s="16">
        <f t="shared" si="452"/>
        <v>196328930.50955039</v>
      </c>
      <c r="G350" s="16">
        <f t="shared" si="452"/>
        <v>141080046.51998335</v>
      </c>
      <c r="H350" s="16">
        <f t="shared" si="452"/>
        <v>55245676.942901388</v>
      </c>
      <c r="I350" s="16">
        <f t="shared" si="452"/>
        <v>68324417.477807149</v>
      </c>
      <c r="J350" s="16">
        <f t="shared" si="295"/>
        <v>1498402437.1913655</v>
      </c>
      <c r="L350" s="9">
        <v>57</v>
      </c>
      <c r="M350" s="9">
        <f t="shared" ref="M350:T350" si="453">M155</f>
        <v>25709672.096277025</v>
      </c>
      <c r="N350" s="9">
        <f t="shared" si="453"/>
        <v>84377983.985149831</v>
      </c>
      <c r="O350" s="9">
        <f t="shared" si="453"/>
        <v>140050055.89287758</v>
      </c>
      <c r="P350" s="9">
        <f t="shared" si="453"/>
        <v>62631080.896193713</v>
      </c>
      <c r="Q350" s="9">
        <f t="shared" si="453"/>
        <v>59248229.304578282</v>
      </c>
      <c r="R350" s="9">
        <f t="shared" si="453"/>
        <v>42527277.151736461</v>
      </c>
      <c r="S350" s="9">
        <f t="shared" si="453"/>
        <v>16624299.250224261</v>
      </c>
      <c r="T350" s="9">
        <f t="shared" si="453"/>
        <v>20490415.354927562</v>
      </c>
      <c r="V350">
        <f t="shared" si="304"/>
        <v>33387947.672421694</v>
      </c>
      <c r="W350">
        <f t="shared" si="339"/>
        <v>109776805.55730382</v>
      </c>
      <c r="X350">
        <f t="shared" si="340"/>
        <v>182015072.76579005</v>
      </c>
      <c r="Y350">
        <f t="shared" si="341"/>
        <v>80457399.169103652</v>
      </c>
      <c r="Z350">
        <f t="shared" si="342"/>
        <v>74921599.817430615</v>
      </c>
      <c r="AA350">
        <f t="shared" si="343"/>
        <v>53144575.212188251</v>
      </c>
      <c r="AB350">
        <f t="shared" si="344"/>
        <v>20133566.602422945</v>
      </c>
      <c r="AC350">
        <f t="shared" si="345"/>
        <v>24575950.126458813</v>
      </c>
      <c r="AE350">
        <f t="shared" si="305"/>
        <v>21805938.755552042</v>
      </c>
      <c r="AF350">
        <f t="shared" si="346"/>
        <v>71696119.876813188</v>
      </c>
      <c r="AG350">
        <f t="shared" si="347"/>
        <v>118875516.64628226</v>
      </c>
      <c r="AH350">
        <f t="shared" si="348"/>
        <v>52547378.35119006</v>
      </c>
      <c r="AI350">
        <f t="shared" si="349"/>
        <v>48931903.00631538</v>
      </c>
      <c r="AJ350">
        <f t="shared" si="350"/>
        <v>34709152.046024859</v>
      </c>
      <c r="AK350">
        <f t="shared" si="351"/>
        <v>13149395.241981309</v>
      </c>
      <c r="AL350">
        <f t="shared" si="352"/>
        <v>16050751.863365203</v>
      </c>
      <c r="AN350">
        <f t="shared" si="306"/>
        <v>14241635.025792457</v>
      </c>
      <c r="AO350">
        <f t="shared" si="353"/>
        <v>46825315.960821062</v>
      </c>
      <c r="AP350">
        <f t="shared" si="354"/>
        <v>77638561.70364669</v>
      </c>
      <c r="AQ350">
        <f t="shared" si="355"/>
        <v>34319117.944387309</v>
      </c>
      <c r="AR350">
        <f t="shared" si="356"/>
        <v>31957821.74505049</v>
      </c>
      <c r="AS350">
        <f t="shared" si="357"/>
        <v>22668828.021374002</v>
      </c>
      <c r="AT350">
        <f t="shared" si="358"/>
        <v>8587976.4198873993</v>
      </c>
      <c r="AU350">
        <f t="shared" si="359"/>
        <v>10482875.903217148</v>
      </c>
      <c r="AW350">
        <f t="shared" si="307"/>
        <v>9301327.0596404485</v>
      </c>
      <c r="AX350">
        <f t="shared" si="360"/>
        <v>30581992.701948475</v>
      </c>
      <c r="AY350">
        <f t="shared" si="361"/>
        <v>50706372.796231009</v>
      </c>
      <c r="AZ350">
        <f t="shared" si="362"/>
        <v>22414093.593959339</v>
      </c>
      <c r="BA350">
        <f t="shared" si="363"/>
        <v>20871911.941716388</v>
      </c>
      <c r="BB350">
        <f t="shared" si="364"/>
        <v>14805194.986648601</v>
      </c>
      <c r="BC350">
        <f t="shared" si="365"/>
        <v>5608876.8822671007</v>
      </c>
      <c r="BD350">
        <f t="shared" si="366"/>
        <v>6846451.0658263359</v>
      </c>
      <c r="BF350">
        <f t="shared" si="308"/>
        <v>6074771.9565707408</v>
      </c>
      <c r="BG350">
        <f t="shared" si="367"/>
        <v>19973346.862294834</v>
      </c>
      <c r="BH350">
        <f t="shared" si="368"/>
        <v>33116742.321484681</v>
      </c>
      <c r="BI350">
        <f t="shared" si="369"/>
        <v>14638825.871133216</v>
      </c>
      <c r="BJ350">
        <f t="shared" si="370"/>
        <v>13631614.556778513</v>
      </c>
      <c r="BK350">
        <f t="shared" si="371"/>
        <v>9669392.6296503432</v>
      </c>
      <c r="BL350">
        <f t="shared" si="372"/>
        <v>3663202.8713514796</v>
      </c>
      <c r="BM350">
        <f t="shared" si="373"/>
        <v>4471472.5834319163</v>
      </c>
    </row>
    <row r="351" spans="1:65" hidden="1" x14ac:dyDescent="0.4">
      <c r="A351" s="9">
        <v>58</v>
      </c>
      <c r="B351" s="16">
        <f t="shared" ref="B351:I351" si="454">V351+AE351+AN351+AW351+BF351+B221</f>
        <v>107930283.63993852</v>
      </c>
      <c r="C351" s="16">
        <f t="shared" si="454"/>
        <v>354252885.170672</v>
      </c>
      <c r="D351" s="16">
        <f t="shared" si="454"/>
        <v>587944428.83530259</v>
      </c>
      <c r="E351" s="16">
        <f t="shared" si="454"/>
        <v>262804353.33149958</v>
      </c>
      <c r="F351" s="16">
        <f t="shared" si="454"/>
        <v>248468016.31758854</v>
      </c>
      <c r="G351" s="16">
        <f t="shared" si="454"/>
        <v>178546682.90523538</v>
      </c>
      <c r="H351" s="16">
        <f t="shared" si="454"/>
        <v>69917274.670127168</v>
      </c>
      <c r="I351" s="16">
        <f t="shared" si="454"/>
        <v>86469337.111211881</v>
      </c>
      <c r="J351" s="16">
        <f t="shared" si="295"/>
        <v>1896333261.9815755</v>
      </c>
      <c r="L351" s="9">
        <v>58</v>
      </c>
      <c r="M351" s="9">
        <f t="shared" ref="M351:T351" si="455">M156</f>
        <v>32537391.251295283</v>
      </c>
      <c r="N351" s="9">
        <f t="shared" si="455"/>
        <v>106786250.23451428</v>
      </c>
      <c r="O351" s="9">
        <f t="shared" si="455"/>
        <v>177243157.60574022</v>
      </c>
      <c r="P351" s="9">
        <f t="shared" si="455"/>
        <v>79264020.792629182</v>
      </c>
      <c r="Q351" s="9">
        <f t="shared" si="455"/>
        <v>74982785.101669237</v>
      </c>
      <c r="R351" s="9">
        <f t="shared" si="455"/>
        <v>53821248.686353132</v>
      </c>
      <c r="S351" s="9">
        <f t="shared" si="455"/>
        <v>21039215.395574417</v>
      </c>
      <c r="T351" s="9">
        <f t="shared" si="455"/>
        <v>25932056.185242869</v>
      </c>
      <c r="V351">
        <f t="shared" si="304"/>
        <v>42254786.931050427</v>
      </c>
      <c r="W351">
        <f t="shared" si="339"/>
        <v>138930238.36941874</v>
      </c>
      <c r="X351">
        <f t="shared" si="340"/>
        <v>230352826.51742139</v>
      </c>
      <c r="Y351">
        <f t="shared" si="341"/>
        <v>101824475.47457658</v>
      </c>
      <c r="Z351">
        <f t="shared" si="342"/>
        <v>94818533.558260366</v>
      </c>
      <c r="AA351">
        <f t="shared" si="343"/>
        <v>67258183.227208823</v>
      </c>
      <c r="AB351">
        <f t="shared" si="344"/>
        <v>25480439.088210318</v>
      </c>
      <c r="AC351">
        <f t="shared" si="345"/>
        <v>31102586.670201227</v>
      </c>
      <c r="AE351">
        <f t="shared" si="305"/>
        <v>27596943.213986866</v>
      </c>
      <c r="AF351">
        <f t="shared" si="346"/>
        <v>90736462.71705851</v>
      </c>
      <c r="AG351">
        <f t="shared" si="347"/>
        <v>150445294.70603615</v>
      </c>
      <c r="AH351">
        <f t="shared" si="348"/>
        <v>66502388.760146856</v>
      </c>
      <c r="AI351">
        <f t="shared" si="349"/>
        <v>61926751.411872998</v>
      </c>
      <c r="AJ351">
        <f t="shared" si="350"/>
        <v>43926863.629106551</v>
      </c>
      <c r="AK351">
        <f t="shared" si="351"/>
        <v>16641480.922202127</v>
      </c>
      <c r="AL351">
        <f t="shared" si="352"/>
        <v>20313350.994912006</v>
      </c>
      <c r="AN351">
        <f t="shared" si="306"/>
        <v>18023786.890672248</v>
      </c>
      <c r="AO351">
        <f t="shared" si="353"/>
        <v>59260717.918817118</v>
      </c>
      <c r="AP351">
        <f t="shared" si="354"/>
        <v>98257039.174964473</v>
      </c>
      <c r="AQ351">
        <f t="shared" si="355"/>
        <v>43433248.147788689</v>
      </c>
      <c r="AR351">
        <f t="shared" si="356"/>
        <v>40444862.375682935</v>
      </c>
      <c r="AS351">
        <f t="shared" si="357"/>
        <v>28688990.033699431</v>
      </c>
      <c r="AT351">
        <f t="shared" si="358"/>
        <v>10868685.830934353</v>
      </c>
      <c r="AU351">
        <f t="shared" si="359"/>
        <v>13266813.883291176</v>
      </c>
      <c r="AW351">
        <f t="shared" si="307"/>
        <v>11771481.042716453</v>
      </c>
      <c r="AX351">
        <f t="shared" si="360"/>
        <v>38703654.331384771</v>
      </c>
      <c r="AY351">
        <f t="shared" si="361"/>
        <v>64172467.249938861</v>
      </c>
      <c r="AZ351">
        <f t="shared" si="362"/>
        <v>28366605.76917332</v>
      </c>
      <c r="BA351">
        <f t="shared" si="363"/>
        <v>26414866.843383439</v>
      </c>
      <c r="BB351">
        <f t="shared" si="364"/>
        <v>18737011.504011303</v>
      </c>
      <c r="BC351">
        <f t="shared" si="365"/>
        <v>7098426.6510772491</v>
      </c>
      <c r="BD351">
        <f t="shared" si="366"/>
        <v>8664663.4845217429</v>
      </c>
      <c r="BF351">
        <f t="shared" si="308"/>
        <v>7688049.5081055947</v>
      </c>
      <c r="BG351">
        <f t="shared" si="367"/>
        <v>25277669.782121651</v>
      </c>
      <c r="BH351">
        <f t="shared" si="368"/>
        <v>41911557.558857843</v>
      </c>
      <c r="BI351">
        <f t="shared" si="369"/>
        <v>18526459.732546277</v>
      </c>
      <c r="BJ351">
        <f t="shared" si="370"/>
        <v>17251763.24924745</v>
      </c>
      <c r="BK351">
        <f t="shared" si="371"/>
        <v>12237293.80814947</v>
      </c>
      <c r="BL351">
        <f t="shared" si="372"/>
        <v>4636039.8768092897</v>
      </c>
      <c r="BM351">
        <f t="shared" si="373"/>
        <v>5658961.8246291261</v>
      </c>
    </row>
    <row r="352" spans="1:65" hidden="1" x14ac:dyDescent="0.4">
      <c r="A352" s="9">
        <v>59</v>
      </c>
      <c r="B352" s="16">
        <f t="shared" ref="B352:I352" si="456">V352+AE352+AN352+AW352+BF352+B222</f>
        <v>136593335.51611057</v>
      </c>
      <c r="C352" s="16">
        <f t="shared" si="456"/>
        <v>448331845.05559927</v>
      </c>
      <c r="D352" s="16">
        <f t="shared" si="456"/>
        <v>744084865.93665195</v>
      </c>
      <c r="E352" s="16">
        <f t="shared" si="456"/>
        <v>332597321.15093374</v>
      </c>
      <c r="F352" s="16">
        <f t="shared" si="456"/>
        <v>314453682.25949889</v>
      </c>
      <c r="G352" s="16">
        <f t="shared" si="456"/>
        <v>225963336.15432587</v>
      </c>
      <c r="H352" s="16">
        <f t="shared" si="456"/>
        <v>88485209.482542589</v>
      </c>
      <c r="I352" s="16">
        <f t="shared" si="456"/>
        <v>109433004.13586012</v>
      </c>
      <c r="J352" s="16">
        <f t="shared" si="295"/>
        <v>2399942599.6915226</v>
      </c>
      <c r="L352" s="9">
        <v>59</v>
      </c>
      <c r="M352" s="9">
        <f t="shared" ref="M352:T352" si="457">M157</f>
        <v>41178348.190336227</v>
      </c>
      <c r="N352" s="9">
        <f t="shared" si="457"/>
        <v>135145481.0908404</v>
      </c>
      <c r="O352" s="9">
        <f t="shared" si="457"/>
        <v>224313633.56314749</v>
      </c>
      <c r="P352" s="9">
        <f t="shared" si="457"/>
        <v>100314171.53134549</v>
      </c>
      <c r="Q352" s="9">
        <f t="shared" si="457"/>
        <v>94895967.82209067</v>
      </c>
      <c r="R352" s="9">
        <f t="shared" si="457"/>
        <v>68114560.916345686</v>
      </c>
      <c r="S352" s="9">
        <f t="shared" si="457"/>
        <v>26626601.085480597</v>
      </c>
      <c r="T352" s="9">
        <f t="shared" si="457"/>
        <v>32818833.89605746</v>
      </c>
      <c r="V352">
        <f t="shared" si="304"/>
        <v>53476393.221475497</v>
      </c>
      <c r="W352">
        <f t="shared" si="339"/>
        <v>175825950.07565612</v>
      </c>
      <c r="X352">
        <f t="shared" si="340"/>
        <v>291527640.42153758</v>
      </c>
      <c r="Y352">
        <f t="shared" si="341"/>
        <v>128866007.51139039</v>
      </c>
      <c r="Z352">
        <f t="shared" si="342"/>
        <v>119999497.181683</v>
      </c>
      <c r="AA352">
        <f t="shared" si="343"/>
        <v>85119942.966207594</v>
      </c>
      <c r="AB352">
        <f t="shared" si="344"/>
        <v>32247280.819577336</v>
      </c>
      <c r="AC352">
        <f t="shared" si="345"/>
        <v>39362502.470897101</v>
      </c>
      <c r="AE352">
        <f t="shared" si="305"/>
        <v>34925865.072518647</v>
      </c>
      <c r="AF352">
        <f t="shared" si="346"/>
        <v>114833350.54323862</v>
      </c>
      <c r="AG352">
        <f t="shared" si="347"/>
        <v>190399060.61172876</v>
      </c>
      <c r="AH352">
        <f t="shared" si="348"/>
        <v>84163432.117361724</v>
      </c>
      <c r="AI352">
        <f t="shared" si="349"/>
        <v>78372642.485066682</v>
      </c>
      <c r="AJ352">
        <f t="shared" si="350"/>
        <v>55592523.428157687</v>
      </c>
      <c r="AK352">
        <f t="shared" si="351"/>
        <v>21060960.005206224</v>
      </c>
      <c r="AL352">
        <f t="shared" si="352"/>
        <v>25707968.832556617</v>
      </c>
      <c r="AN352">
        <f t="shared" si="306"/>
        <v>22810365.052329555</v>
      </c>
      <c r="AO352">
        <f t="shared" si="353"/>
        <v>74998590.317937821</v>
      </c>
      <c r="AP352">
        <f t="shared" si="354"/>
        <v>124351166.94050029</v>
      </c>
      <c r="AQ352">
        <f t="shared" si="355"/>
        <v>54967818.453967772</v>
      </c>
      <c r="AR352">
        <f t="shared" si="356"/>
        <v>51185806.893777974</v>
      </c>
      <c r="AS352">
        <f t="shared" si="357"/>
        <v>36307926.831402987</v>
      </c>
      <c r="AT352">
        <f t="shared" si="358"/>
        <v>13755083.376568239</v>
      </c>
      <c r="AU352">
        <f t="shared" si="359"/>
        <v>16790082.439101588</v>
      </c>
      <c r="AW352">
        <f t="shared" si="307"/>
        <v>14897633.966694351</v>
      </c>
      <c r="AX352">
        <f t="shared" si="360"/>
        <v>48982186.12510094</v>
      </c>
      <c r="AY352">
        <f t="shared" si="361"/>
        <v>81214753.212451667</v>
      </c>
      <c r="AZ352">
        <f t="shared" si="362"/>
        <v>35899926.958480999</v>
      </c>
      <c r="BA352">
        <f t="shared" si="363"/>
        <v>33429864.609533187</v>
      </c>
      <c r="BB352">
        <f t="shared" si="364"/>
        <v>23713000.768855367</v>
      </c>
      <c r="BC352">
        <f t="shared" si="365"/>
        <v>8983556.2410058007</v>
      </c>
      <c r="BD352">
        <f t="shared" si="366"/>
        <v>10965738.68390646</v>
      </c>
      <c r="BF352">
        <f t="shared" si="308"/>
        <v>9729765.2754110228</v>
      </c>
      <c r="BG352">
        <f t="shared" si="367"/>
        <v>31990662.056753207</v>
      </c>
      <c r="BH352">
        <f t="shared" si="368"/>
        <v>53042012.404398359</v>
      </c>
      <c r="BI352">
        <f t="shared" si="369"/>
        <v>23446532.750859801</v>
      </c>
      <c r="BJ352">
        <f t="shared" si="370"/>
        <v>21833315.046315446</v>
      </c>
      <c r="BK352">
        <f t="shared" si="371"/>
        <v>15487152.656080388</v>
      </c>
      <c r="BL352">
        <f t="shared" si="372"/>
        <v>5867233.2639432689</v>
      </c>
      <c r="BM352">
        <f t="shared" si="373"/>
        <v>7161812.6545754345</v>
      </c>
    </row>
    <row r="353" spans="1:65" hidden="1" x14ac:dyDescent="0.4">
      <c r="A353" s="9">
        <v>60</v>
      </c>
      <c r="B353" s="16">
        <f t="shared" ref="B353:H353" si="458">V353+AE353+AN353+AW353+BF353+B223</f>
        <v>172868435.79194161</v>
      </c>
      <c r="C353" s="16">
        <f t="shared" si="458"/>
        <v>567395359.93932521</v>
      </c>
      <c r="D353" s="16">
        <f t="shared" si="458"/>
        <v>941691528.24995935</v>
      </c>
      <c r="E353" s="16">
        <f t="shared" si="458"/>
        <v>420925211.6050027</v>
      </c>
      <c r="F353" s="16">
        <f t="shared" si="458"/>
        <v>397963165.44890583</v>
      </c>
      <c r="G353" s="16">
        <f t="shared" si="458"/>
        <v>285972432.84039706</v>
      </c>
      <c r="H353" s="16">
        <f t="shared" si="458"/>
        <v>111984231.85270761</v>
      </c>
      <c r="I353" s="16">
        <f>AC353+AL353+AU353+BD353+BM353+I223</f>
        <v>138495133.58443835</v>
      </c>
      <c r="J353" s="16">
        <f t="shared" si="295"/>
        <v>3037295499.3126774</v>
      </c>
      <c r="L353" s="9">
        <v>60</v>
      </c>
      <c r="M353" s="9">
        <f t="shared" ref="M353:T353" si="459">M158</f>
        <v>52114084.580061845</v>
      </c>
      <c r="N353" s="9">
        <f t="shared" si="459"/>
        <v>171036074.58042863</v>
      </c>
      <c r="O353" s="9">
        <f t="shared" si="459"/>
        <v>283884618.63349497</v>
      </c>
      <c r="P353" s="9">
        <f t="shared" si="459"/>
        <v>126954612.05969965</v>
      </c>
      <c r="Q353" s="9">
        <f t="shared" si="459"/>
        <v>120097495.66758619</v>
      </c>
      <c r="R353" s="9">
        <f t="shared" si="459"/>
        <v>86203748.929425672</v>
      </c>
      <c r="S353" s="9">
        <f t="shared" si="459"/>
        <v>33697829.12695732</v>
      </c>
      <c r="T353" s="9">
        <f t="shared" si="459"/>
        <v>41534533.575086907</v>
      </c>
      <c r="V353">
        <f t="shared" si="304"/>
        <v>67678122.165051937</v>
      </c>
      <c r="W353">
        <f t="shared" si="339"/>
        <v>222520058.14460662</v>
      </c>
      <c r="X353">
        <f t="shared" si="340"/>
        <v>368948653.3099767</v>
      </c>
      <c r="Y353">
        <f t="shared" si="341"/>
        <v>163088960.82722276</v>
      </c>
      <c r="Z353">
        <f t="shared" si="342"/>
        <v>151867770.81939235</v>
      </c>
      <c r="AA353">
        <f t="shared" si="343"/>
        <v>107725251.30651103</v>
      </c>
      <c r="AB353">
        <f t="shared" si="344"/>
        <v>40811193.113929942</v>
      </c>
      <c r="AC353">
        <f t="shared" si="345"/>
        <v>49816004.604396328</v>
      </c>
      <c r="AE353">
        <f t="shared" si="305"/>
        <v>44201129.146997072</v>
      </c>
      <c r="AF353">
        <f t="shared" si="346"/>
        <v>145329650.30944735</v>
      </c>
      <c r="AG353">
        <f t="shared" si="347"/>
        <v>240963350.51663315</v>
      </c>
      <c r="AH353">
        <f t="shared" si="348"/>
        <v>106514719.81437606</v>
      </c>
      <c r="AI353">
        <f t="shared" si="349"/>
        <v>99186069.833374843</v>
      </c>
      <c r="AJ353">
        <f t="shared" si="350"/>
        <v>70356233.19718264</v>
      </c>
      <c r="AK353">
        <f t="shared" si="351"/>
        <v>26654120.412391782</v>
      </c>
      <c r="AL353">
        <f t="shared" si="352"/>
        <v>32535235.651726857</v>
      </c>
      <c r="AN353">
        <f t="shared" si="306"/>
        <v>28868115.062424101</v>
      </c>
      <c r="AO353">
        <f t="shared" si="353"/>
        <v>94915970.43058823</v>
      </c>
      <c r="AP353">
        <f t="shared" si="354"/>
        <v>157375113.77611452</v>
      </c>
      <c r="AQ353">
        <f t="shared" si="355"/>
        <v>69565625.285664752</v>
      </c>
      <c r="AR353">
        <f t="shared" si="356"/>
        <v>64779224.689422339</v>
      </c>
      <c r="AS353">
        <f t="shared" si="357"/>
        <v>45950225.129780337</v>
      </c>
      <c r="AT353">
        <f t="shared" si="358"/>
        <v>17408021.690887228</v>
      </c>
      <c r="AU353">
        <f t="shared" si="359"/>
        <v>21249025.635829099</v>
      </c>
      <c r="AW353">
        <f t="shared" si="307"/>
        <v>18853999.509511955</v>
      </c>
      <c r="AX353">
        <f t="shared" si="360"/>
        <v>61990388.221519381</v>
      </c>
      <c r="AY353">
        <f t="shared" si="361"/>
        <v>102782960.07647599</v>
      </c>
      <c r="AZ353">
        <f t="shared" si="362"/>
        <v>45433872.706224389</v>
      </c>
      <c r="BA353">
        <f t="shared" si="363"/>
        <v>42307835.751655579</v>
      </c>
      <c r="BB353">
        <f t="shared" si="364"/>
        <v>30010463.800129175</v>
      </c>
      <c r="BC353">
        <f t="shared" si="365"/>
        <v>11369319.80878702</v>
      </c>
      <c r="BD353">
        <f t="shared" si="366"/>
        <v>13877910.561504025</v>
      </c>
      <c r="BF353">
        <f t="shared" si="308"/>
        <v>12313699.621052686</v>
      </c>
      <c r="BG353">
        <f t="shared" si="367"/>
        <v>40486424.090927072</v>
      </c>
      <c r="BH353">
        <f t="shared" si="368"/>
        <v>67128382.808425024</v>
      </c>
      <c r="BI353">
        <f t="shared" si="369"/>
        <v>29673229.854670405</v>
      </c>
      <c r="BJ353">
        <f t="shared" si="370"/>
        <v>27631589.827924319</v>
      </c>
      <c r="BK353">
        <f t="shared" si="371"/>
        <v>19600076.712467875</v>
      </c>
      <c r="BL353">
        <f t="shared" si="372"/>
        <v>7425394.7524745353</v>
      </c>
      <c r="BM353">
        <f t="shared" si="373"/>
        <v>9063775.6692409478</v>
      </c>
    </row>
  </sheetData>
  <sheetProtection algorithmName="SHA-512" hashValue="Vakf89tx9kN0uO9urTZ4ue/u1+908Skfdwq2f7hiPSy+heE/AjA8pqNPMiAV5m0YZgx/fC6t2L0Sa1qbBhyL2A==" saltValue="fV009P5ZhdI/gmRbiQySYA==" spinCount="100000" sheet="1" objects="1" scenarios="1"/>
  <phoneticPr fontId="10"/>
  <dataValidations count="6">
    <dataValidation type="decimal" operator="greaterThanOrEqual" allowBlank="1" showInputMessage="1" showErrorMessage="1" sqref="B27:B29 B3:I3 B24">
      <formula1>0</formula1>
    </dataValidation>
    <dataValidation type="decimal" allowBlank="1" showInputMessage="1" showErrorMessage="1" sqref="B7:I7 B4:I5 B10:I10 B14">
      <formula1>0</formula1>
      <formula2>100</formula2>
    </dataValidation>
    <dataValidation type="whole" allowBlank="1" showInputMessage="1" showErrorMessage="1" sqref="B39:B40 B32 B34">
      <formula1>0</formula1>
      <formula2>100</formula2>
    </dataValidation>
    <dataValidation type="decimal" operator="greaterThanOrEqual" allowBlank="1" showInputMessage="1" showErrorMessage="1" sqref="B18:I18">
      <formula1>2</formula1>
    </dataValidation>
    <dataValidation type="decimal" operator="greaterThanOrEqual" allowBlank="1" showInputMessage="1" showErrorMessage="1" sqref="B21:I21">
      <formula1>B18+2</formula1>
    </dataValidation>
    <dataValidation type="whole" allowBlank="1" showInputMessage="1" showErrorMessage="1" sqref="B33 B35">
      <formula1>B32</formula1>
      <formula2>100</formula2>
    </dataValidation>
  </dataValidations>
  <pageMargins left="0.7" right="0.7" top="0.75" bottom="0.75" header="0.3" footer="0.3"/>
  <pageSetup scale="39" orientation="portrait" r:id="rId1"/>
  <colBreaks count="1" manualBreakCount="1">
    <brk id="1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3"/>
  <sheetViews>
    <sheetView workbookViewId="0"/>
  </sheetViews>
  <sheetFormatPr defaultRowHeight="18.75" x14ac:dyDescent="0.4"/>
  <sheetData>
    <row r="1" spans="3:5" x14ac:dyDescent="0.4">
      <c r="C1" t="s">
        <v>8</v>
      </c>
      <c r="E1" t="s">
        <v>11</v>
      </c>
    </row>
    <row r="2" spans="3:5" x14ac:dyDescent="0.4">
      <c r="C2" t="s">
        <v>7</v>
      </c>
      <c r="E2" t="s">
        <v>8</v>
      </c>
    </row>
    <row r="3" spans="3:5" x14ac:dyDescent="0.4">
      <c r="C3" t="s">
        <v>9</v>
      </c>
      <c r="E3" t="s">
        <v>10</v>
      </c>
    </row>
  </sheetData>
  <sheetProtection algorithmName="SHA-512" hashValue="oAA3inJiLJjMDRflUp/YLSeWJUaww+HdBcHRybVyUCFFMKhOOOST3nrZMGIfvxX7YvXBLa7bTEzUpzTixISOSw==" saltValue="xj9UikI4mK5yA6RH+zmMZg==" spinCount="100000" sheet="1" objects="1" scenarios="1"/>
  <phoneticPr fontId="1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短期予測</vt:lpstr>
      <vt:lpstr>var</vt:lpstr>
      <vt:lpstr>短期予測!Print_Area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 FURUSE</dc:creator>
  <cp:lastModifiedBy>千葉県健康福祉政策課</cp:lastModifiedBy>
  <dcterms:created xsi:type="dcterms:W3CDTF">2021-09-26T06:42:21Z</dcterms:created>
  <dcterms:modified xsi:type="dcterms:W3CDTF">2022-01-16T11:16:16Z</dcterms:modified>
</cp:coreProperties>
</file>