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10.164.160.11\医療介護連携室\○H30地域医療構想推進室\16　連携パス\H30 改定関係\HP用\"/>
    </mc:Choice>
  </mc:AlternateContent>
  <bookViews>
    <workbookView xWindow="24105" yWindow="2985" windowWidth="25560" windowHeight="24000" tabRatio="859" firstSheet="1" activeTab="1"/>
  </bookViews>
  <sheets>
    <sheet name="作業用シート" sheetId="7" state="hidden" r:id="rId1"/>
    <sheet name="連絡票様式A " sheetId="29" r:id="rId2"/>
    <sheet name="連絡票様式B" sheetId="30" r:id="rId3"/>
    <sheet name="連絡票様式C" sheetId="31" r:id="rId4"/>
  </sheets>
  <definedNames>
    <definedName name="_xlnm.Print_Area" localSheetId="3">連絡票様式C!$A$1:$X$50</definedName>
    <definedName name="リハ期間">#REF!</definedName>
    <definedName name="急性期リハ目標">#REF!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0" i="7" l="1"/>
  <c r="L52" i="7"/>
  <c r="H114" i="7"/>
  <c r="L53" i="7"/>
  <c r="H79" i="7"/>
  <c r="L43" i="7"/>
  <c r="H77" i="7"/>
  <c r="L42" i="7"/>
  <c r="H107" i="7"/>
  <c r="L51" i="7"/>
  <c r="H67" i="7"/>
  <c r="L39" i="7"/>
  <c r="H71" i="7"/>
  <c r="L40" i="7"/>
  <c r="H73" i="7"/>
  <c r="L41" i="7"/>
  <c r="H83" i="7"/>
  <c r="L44" i="7"/>
  <c r="H87" i="7"/>
  <c r="L45" i="7"/>
  <c r="H91" i="7"/>
  <c r="L46" i="7"/>
  <c r="H93" i="7"/>
  <c r="L47" i="7"/>
  <c r="H97" i="7"/>
  <c r="L48" i="7"/>
  <c r="H100" i="7"/>
  <c r="L49" i="7"/>
  <c r="H104" i="7"/>
  <c r="L50" i="7"/>
  <c r="D57" i="7"/>
  <c r="H55" i="7"/>
  <c r="L37" i="7"/>
  <c r="D50" i="7"/>
  <c r="D52" i="7"/>
  <c r="H50" i="7"/>
  <c r="L36" i="7"/>
  <c r="H47" i="7"/>
  <c r="L35" i="7"/>
  <c r="H32" i="7"/>
  <c r="L32" i="7"/>
  <c r="H28" i="7"/>
  <c r="L31" i="7"/>
  <c r="H26" i="7"/>
  <c r="L30" i="7"/>
  <c r="H22" i="7"/>
  <c r="L29" i="7"/>
  <c r="H20" i="7"/>
  <c r="L28" i="7"/>
  <c r="H16" i="7"/>
  <c r="L27" i="7"/>
  <c r="H14" i="7"/>
  <c r="L25" i="7"/>
  <c r="H12" i="7"/>
  <c r="L23" i="7"/>
  <c r="H3" i="7"/>
  <c r="L21" i="7"/>
  <c r="H136" i="7"/>
  <c r="L7" i="7"/>
  <c r="G125" i="7"/>
  <c r="L12" i="7"/>
  <c r="G126" i="7"/>
  <c r="L13" i="7"/>
  <c r="G127" i="7"/>
  <c r="L14" i="7"/>
  <c r="G128" i="7"/>
  <c r="L15" i="7"/>
  <c r="G129" i="7"/>
  <c r="L16" i="7"/>
  <c r="G130" i="7"/>
  <c r="L17" i="7"/>
  <c r="G131" i="7"/>
  <c r="L18" i="7"/>
  <c r="G132" i="7"/>
  <c r="L19" i="7"/>
  <c r="G133" i="7"/>
  <c r="L20" i="7"/>
  <c r="G124" i="7"/>
  <c r="L11" i="7"/>
  <c r="L67" i="7"/>
  <c r="L66" i="7"/>
  <c r="L65" i="7"/>
  <c r="L64" i="7"/>
  <c r="L63" i="7"/>
  <c r="D118" i="7"/>
  <c r="D119" i="7"/>
  <c r="D120" i="7"/>
  <c r="D121" i="7"/>
  <c r="H118" i="7"/>
  <c r="L54" i="7"/>
  <c r="H61" i="7"/>
  <c r="L38" i="7"/>
  <c r="H45" i="7"/>
  <c r="L34" i="7"/>
  <c r="E36" i="7"/>
  <c r="E37" i="7"/>
  <c r="E38" i="7"/>
  <c r="E39" i="7"/>
  <c r="E40" i="7"/>
  <c r="E41" i="7"/>
  <c r="E42" i="7"/>
  <c r="E43" i="7"/>
  <c r="E44" i="7"/>
  <c r="H35" i="7"/>
  <c r="L33" i="7"/>
  <c r="E15" i="7"/>
  <c r="H15" i="7"/>
  <c r="L26" i="7"/>
  <c r="E13" i="7"/>
  <c r="H13" i="7"/>
  <c r="L24" i="7"/>
  <c r="D7" i="7"/>
  <c r="E7" i="7"/>
  <c r="E8" i="7"/>
  <c r="E9" i="7"/>
  <c r="E10" i="7"/>
  <c r="E11" i="7"/>
  <c r="D8" i="7"/>
  <c r="H7" i="7"/>
  <c r="L22" i="7"/>
  <c r="L8" i="7"/>
  <c r="L6" i="7"/>
  <c r="L9" i="7"/>
  <c r="L10" i="7"/>
  <c r="L55" i="7"/>
  <c r="L56" i="7"/>
  <c r="L57" i="7"/>
  <c r="L58" i="7"/>
  <c r="L59" i="7"/>
  <c r="L60" i="7"/>
  <c r="L61" i="7"/>
  <c r="L62" i="7"/>
  <c r="L68" i="7"/>
  <c r="L69" i="7"/>
  <c r="D140" i="7"/>
  <c r="E57" i="7"/>
  <c r="D58" i="7"/>
  <c r="E60" i="7"/>
  <c r="E58" i="7"/>
  <c r="E59" i="7"/>
  <c r="E124" i="7"/>
  <c r="C63" i="7"/>
  <c r="C64" i="7"/>
  <c r="C65" i="7"/>
  <c r="C66" i="7"/>
  <c r="D60" i="7"/>
  <c r="D46" i="7"/>
  <c r="D15" i="7"/>
  <c r="E125" i="7"/>
  <c r="E126" i="7"/>
  <c r="E127" i="7"/>
  <c r="E128" i="7"/>
  <c r="E129" i="7"/>
  <c r="E130" i="7"/>
  <c r="D44" i="7"/>
  <c r="E133" i="7"/>
  <c r="E132" i="7"/>
  <c r="E131" i="7"/>
  <c r="D13" i="7"/>
  <c r="D11" i="7"/>
  <c r="D59" i="7"/>
</calcChain>
</file>

<file path=xl/sharedStrings.xml><?xml version="1.0" encoding="utf-8"?>
<sst xmlns="http://schemas.openxmlformats.org/spreadsheetml/2006/main" count="573" uniqueCount="337">
  <si>
    <t>食事摂取</t>
    <rPh sb="0" eb="2">
      <t>ショクジ</t>
    </rPh>
    <rPh sb="2" eb="4">
      <t>セッシュ</t>
    </rPh>
    <phoneticPr fontId="2"/>
  </si>
  <si>
    <t>電話</t>
    <rPh sb="0" eb="2">
      <t>デンワ</t>
    </rPh>
    <phoneticPr fontId="2"/>
  </si>
  <si>
    <t>自立</t>
    <rPh sb="0" eb="2">
      <t>ジリツ</t>
    </rPh>
    <phoneticPr fontId="2"/>
  </si>
  <si>
    <t>見守り</t>
    <rPh sb="0" eb="2">
      <t>ミマモ</t>
    </rPh>
    <phoneticPr fontId="2"/>
  </si>
  <si>
    <t>一部介助</t>
    <rPh sb="0" eb="2">
      <t>イチブ</t>
    </rPh>
    <rPh sb="2" eb="4">
      <t>カイジョ</t>
    </rPh>
    <phoneticPr fontId="2"/>
  </si>
  <si>
    <t>全介助</t>
    <rPh sb="0" eb="1">
      <t>ゼン</t>
    </rPh>
    <rPh sb="1" eb="3">
      <t>カイジョ</t>
    </rPh>
    <phoneticPr fontId="2"/>
  </si>
  <si>
    <t>介助</t>
    <rPh sb="0" eb="2">
      <t>カイジョ</t>
    </rPh>
    <phoneticPr fontId="2"/>
  </si>
  <si>
    <t>良</t>
    <rPh sb="0" eb="1">
      <t>リョウ</t>
    </rPh>
    <phoneticPr fontId="2"/>
  </si>
  <si>
    <t>やや不良</t>
    <rPh sb="2" eb="4">
      <t>フリョウ</t>
    </rPh>
    <phoneticPr fontId="2"/>
  </si>
  <si>
    <t>不良</t>
    <rPh sb="0" eb="2">
      <t>フリョウ</t>
    </rPh>
    <phoneticPr fontId="2"/>
  </si>
  <si>
    <t>著しく不良</t>
    <rPh sb="0" eb="1">
      <t>イチジル</t>
    </rPh>
    <rPh sb="3" eb="5">
      <t>フリョウ</t>
    </rPh>
    <phoneticPr fontId="2"/>
  </si>
  <si>
    <t>無し</t>
    <rPh sb="0" eb="1">
      <t>ナ</t>
    </rPh>
    <phoneticPr fontId="2"/>
  </si>
  <si>
    <t>経口</t>
    <rPh sb="0" eb="2">
      <t>ケイコウ</t>
    </rPh>
    <phoneticPr fontId="2"/>
  </si>
  <si>
    <t>不使用</t>
    <rPh sb="0" eb="3">
      <t>フシヨウ</t>
    </rPh>
    <phoneticPr fontId="2"/>
  </si>
  <si>
    <t>義歯不要</t>
    <rPh sb="0" eb="2">
      <t>ギシ</t>
    </rPh>
    <rPh sb="2" eb="4">
      <t>フヨウ</t>
    </rPh>
    <phoneticPr fontId="2"/>
  </si>
  <si>
    <t>その他</t>
    <rPh sb="2" eb="3">
      <t>タ</t>
    </rPh>
    <phoneticPr fontId="2"/>
  </si>
  <si>
    <t>有り</t>
    <rPh sb="0" eb="1">
      <t>ア</t>
    </rPh>
    <phoneticPr fontId="2"/>
  </si>
  <si>
    <t>杖</t>
    <rPh sb="0" eb="1">
      <t>ツエ</t>
    </rPh>
    <phoneticPr fontId="2"/>
  </si>
  <si>
    <t>歩行器</t>
    <rPh sb="0" eb="2">
      <t>ホコウ</t>
    </rPh>
    <rPh sb="2" eb="3">
      <t>キ</t>
    </rPh>
    <phoneticPr fontId="2"/>
  </si>
  <si>
    <t>中度</t>
    <rPh sb="0" eb="2">
      <t>チュウド</t>
    </rPh>
    <phoneticPr fontId="2"/>
  </si>
  <si>
    <t>軽度</t>
    <rPh sb="0" eb="2">
      <t>ケイド</t>
    </rPh>
    <phoneticPr fontId="2"/>
  </si>
  <si>
    <t>重度</t>
    <rPh sb="0" eb="2">
      <t>ジュウド</t>
    </rPh>
    <phoneticPr fontId="2"/>
  </si>
  <si>
    <t>杖無し</t>
    <rPh sb="0" eb="1">
      <t>ツエ</t>
    </rPh>
    <rPh sb="1" eb="2">
      <t>ナ</t>
    </rPh>
    <phoneticPr fontId="2"/>
  </si>
  <si>
    <t>麻痺の部位</t>
    <rPh sb="0" eb="2">
      <t>マヒ</t>
    </rPh>
    <rPh sb="3" eb="5">
      <t>ブイ</t>
    </rPh>
    <phoneticPr fontId="2"/>
  </si>
  <si>
    <t>ほとんど不可</t>
    <rPh sb="4" eb="6">
      <t>フカ</t>
    </rPh>
    <phoneticPr fontId="2"/>
  </si>
  <si>
    <t>可</t>
    <rPh sb="0" eb="1">
      <t>カ</t>
    </rPh>
    <phoneticPr fontId="2"/>
  </si>
  <si>
    <t>所属</t>
    <rPh sb="0" eb="2">
      <t>ショゾク</t>
    </rPh>
    <phoneticPr fontId="2"/>
  </si>
  <si>
    <t>記入日</t>
    <rPh sb="0" eb="2">
      <t>キニュウ</t>
    </rPh>
    <rPh sb="2" eb="3">
      <t>ヒ</t>
    </rPh>
    <phoneticPr fontId="2"/>
  </si>
  <si>
    <t>麻痺の状況</t>
    <rPh sb="0" eb="2">
      <t>マヒ</t>
    </rPh>
    <rPh sb="3" eb="5">
      <t>ジョウキョウ</t>
    </rPh>
    <phoneticPr fontId="2"/>
  </si>
  <si>
    <t>褥瘡の有無</t>
    <phoneticPr fontId="2"/>
  </si>
  <si>
    <t>（部位）</t>
    <rPh sb="1" eb="3">
      <t>ブイ</t>
    </rPh>
    <phoneticPr fontId="2"/>
  </si>
  <si>
    <t>視力</t>
    <rPh sb="0" eb="2">
      <t>シリョク</t>
    </rPh>
    <phoneticPr fontId="2"/>
  </si>
  <si>
    <t>皮膚疾患</t>
    <rPh sb="0" eb="2">
      <t>ヒフ</t>
    </rPh>
    <rPh sb="2" eb="4">
      <t>シッカン</t>
    </rPh>
    <phoneticPr fontId="2"/>
  </si>
  <si>
    <t>（眼鏡）</t>
    <rPh sb="1" eb="3">
      <t>ガンキョウ</t>
    </rPh>
    <phoneticPr fontId="2"/>
  </si>
  <si>
    <t>聴力</t>
    <rPh sb="0" eb="2">
      <t>チョウリョク</t>
    </rPh>
    <phoneticPr fontId="2"/>
  </si>
  <si>
    <t>（補聴器）</t>
    <rPh sb="1" eb="4">
      <t>ホチョウキ</t>
    </rPh>
    <phoneticPr fontId="2"/>
  </si>
  <si>
    <t>意思の伝達</t>
    <rPh sb="0" eb="2">
      <t>イシ</t>
    </rPh>
    <rPh sb="3" eb="5">
      <t>デンタツ</t>
    </rPh>
    <phoneticPr fontId="2"/>
  </si>
  <si>
    <t>認知症症状</t>
    <rPh sb="0" eb="2">
      <t>ニンチ</t>
    </rPh>
    <rPh sb="2" eb="3">
      <t>ショウ</t>
    </rPh>
    <rPh sb="3" eb="5">
      <t>ショウジョウ</t>
    </rPh>
    <phoneticPr fontId="2"/>
  </si>
  <si>
    <t>睡眠の状態</t>
    <rPh sb="0" eb="2">
      <t>スイミン</t>
    </rPh>
    <rPh sb="3" eb="5">
      <t>ジョウタイ</t>
    </rPh>
    <phoneticPr fontId="2"/>
  </si>
  <si>
    <t>（眠剤）</t>
    <rPh sb="1" eb="2">
      <t>ネム</t>
    </rPh>
    <rPh sb="2" eb="3">
      <t>ザイ</t>
    </rPh>
    <phoneticPr fontId="2"/>
  </si>
  <si>
    <t>起居動作</t>
    <rPh sb="0" eb="1">
      <t>お</t>
    </rPh>
    <rPh sb="1" eb="2">
      <t>い</t>
    </rPh>
    <rPh sb="2" eb="4">
      <t>どうさ</t>
    </rPh>
    <phoneticPr fontId="11" type="Hiragana" alignment="center"/>
  </si>
  <si>
    <t>移動</t>
    <rPh sb="0" eb="2">
      <t>イドウ</t>
    </rPh>
    <phoneticPr fontId="2"/>
  </si>
  <si>
    <t>摂取方法</t>
    <rPh sb="0" eb="2">
      <t>セッシュ</t>
    </rPh>
    <rPh sb="2" eb="4">
      <t>ホウホウ</t>
    </rPh>
    <phoneticPr fontId="2"/>
  </si>
  <si>
    <t>食形態</t>
    <rPh sb="0" eb="1">
      <t>ショク</t>
    </rPh>
    <rPh sb="1" eb="3">
      <t>ケイタイ</t>
    </rPh>
    <phoneticPr fontId="2"/>
  </si>
  <si>
    <t>食動作</t>
    <rPh sb="0" eb="1">
      <t>ショク</t>
    </rPh>
    <rPh sb="1" eb="3">
      <t>ドウサ</t>
    </rPh>
    <phoneticPr fontId="2"/>
  </si>
  <si>
    <t>食事制限</t>
    <rPh sb="0" eb="2">
      <t>ショクジ</t>
    </rPh>
    <rPh sb="2" eb="4">
      <t>セイゲン</t>
    </rPh>
    <phoneticPr fontId="2"/>
  </si>
  <si>
    <t>口腔環境</t>
    <rPh sb="0" eb="2">
      <t>コウクウ</t>
    </rPh>
    <rPh sb="2" eb="4">
      <t>カンキョウ</t>
    </rPh>
    <phoneticPr fontId="2"/>
  </si>
  <si>
    <t>義歯使用</t>
    <rPh sb="0" eb="2">
      <t>ぎし</t>
    </rPh>
    <rPh sb="2" eb="4">
      <t>しよう</t>
    </rPh>
    <phoneticPr fontId="11" type="Hiragana" alignment="center"/>
  </si>
  <si>
    <t>口腔ケア</t>
    <rPh sb="0" eb="2">
      <t>コウクウ</t>
    </rPh>
    <phoneticPr fontId="2"/>
  </si>
  <si>
    <t>（方法）</t>
    <rPh sb="1" eb="3">
      <t>ホウホウ</t>
    </rPh>
    <phoneticPr fontId="2"/>
  </si>
  <si>
    <t>（排尿能力）</t>
    <rPh sb="1" eb="3">
      <t>はいにょう</t>
    </rPh>
    <rPh sb="3" eb="5">
      <t>のうりょく</t>
    </rPh>
    <phoneticPr fontId="11" type="Hiragana" alignment="center"/>
  </si>
  <si>
    <t>衣服の着脱</t>
    <rPh sb="0" eb="2">
      <t>イフク</t>
    </rPh>
    <rPh sb="3" eb="5">
      <t>チャクダツ</t>
    </rPh>
    <phoneticPr fontId="2"/>
  </si>
  <si>
    <t>服薬管理</t>
    <rPh sb="0" eb="2">
      <t>フクヤク</t>
    </rPh>
    <rPh sb="2" eb="4">
      <t>カンリ</t>
    </rPh>
    <phoneticPr fontId="2"/>
  </si>
  <si>
    <t>薬の形状</t>
    <rPh sb="0" eb="1">
      <t>クスリ</t>
    </rPh>
    <rPh sb="2" eb="4">
      <t>ケイジョウ</t>
    </rPh>
    <phoneticPr fontId="2"/>
  </si>
  <si>
    <t>（無し）</t>
    <rPh sb="1" eb="2">
      <t>ナ</t>
    </rPh>
    <phoneticPr fontId="2"/>
  </si>
  <si>
    <t>嚥下障害食</t>
    <rPh sb="0" eb="2">
      <t>エンゲ</t>
    </rPh>
    <rPh sb="2" eb="4">
      <t>ショウガイ</t>
    </rPh>
    <rPh sb="4" eb="5">
      <t>ショク</t>
    </rPh>
    <phoneticPr fontId="2"/>
  </si>
  <si>
    <t>（留置カテーテル）</t>
    <rPh sb="1" eb="3">
      <t>リュウチ</t>
    </rPh>
    <phoneticPr fontId="2"/>
  </si>
  <si>
    <t>要介護度</t>
    <rPh sb="0" eb="3">
      <t>ヨウカイゴ</t>
    </rPh>
    <rPh sb="3" eb="4">
      <t>ド</t>
    </rPh>
    <phoneticPr fontId="2"/>
  </si>
  <si>
    <t>記入者</t>
    <rPh sb="0" eb="3">
      <t>キニュウシャ</t>
    </rPh>
    <phoneticPr fontId="2"/>
  </si>
  <si>
    <t>氏名</t>
    <rPh sb="0" eb="2">
      <t>シメイ</t>
    </rPh>
    <phoneticPr fontId="2"/>
  </si>
  <si>
    <t>左上肢、</t>
    <rPh sb="0" eb="1">
      <t>ヒダリ</t>
    </rPh>
    <rPh sb="1" eb="2">
      <t>ウエ</t>
    </rPh>
    <rPh sb="2" eb="3">
      <t>アシ</t>
    </rPh>
    <phoneticPr fontId="2"/>
  </si>
  <si>
    <t>左下肢、</t>
    <rPh sb="0" eb="1">
      <t>ヒダリ</t>
    </rPh>
    <rPh sb="1" eb="2">
      <t>シタ</t>
    </rPh>
    <rPh sb="2" eb="3">
      <t>アシ</t>
    </rPh>
    <phoneticPr fontId="2"/>
  </si>
  <si>
    <t>右上肢、</t>
    <rPh sb="0" eb="1">
      <t>ミギ</t>
    </rPh>
    <rPh sb="1" eb="2">
      <t>ウエ</t>
    </rPh>
    <rPh sb="2" eb="3">
      <t>アシ</t>
    </rPh>
    <phoneticPr fontId="2"/>
  </si>
  <si>
    <t>右下肢、</t>
    <rPh sb="0" eb="1">
      <t>ミギ</t>
    </rPh>
    <rPh sb="1" eb="2">
      <t>シタ</t>
    </rPh>
    <rPh sb="2" eb="3">
      <t>アシ</t>
    </rPh>
    <phoneticPr fontId="2"/>
  </si>
  <si>
    <t>褥瘡の部位</t>
    <rPh sb="3" eb="5">
      <t>ブイ</t>
    </rPh>
    <phoneticPr fontId="2"/>
  </si>
  <si>
    <t>状況</t>
    <rPh sb="0" eb="2">
      <t>ジョウキョウ</t>
    </rPh>
    <phoneticPr fontId="2"/>
  </si>
  <si>
    <t>新聞等の字が見える</t>
    <phoneticPr fontId="2"/>
  </si>
  <si>
    <t>目の前の物が見える</t>
    <phoneticPr fontId="2"/>
  </si>
  <si>
    <t>ほとんど見えない</t>
    <phoneticPr fontId="2"/>
  </si>
  <si>
    <t>判断不能</t>
    <phoneticPr fontId="2"/>
  </si>
  <si>
    <t>眼鏡</t>
    <rPh sb="0" eb="2">
      <t>ガンキョウ</t>
    </rPh>
    <phoneticPr fontId="2"/>
  </si>
  <si>
    <t>日常生活に支障なし</t>
    <phoneticPr fontId="2"/>
  </si>
  <si>
    <t>大声なら聞こえる</t>
    <phoneticPr fontId="2"/>
  </si>
  <si>
    <t>ほとんど聞こえない</t>
    <phoneticPr fontId="2"/>
  </si>
  <si>
    <t>補聴器</t>
    <rPh sb="0" eb="3">
      <t>ホチョウキ</t>
    </rPh>
    <phoneticPr fontId="2"/>
  </si>
  <si>
    <t>補聴器</t>
    <phoneticPr fontId="2"/>
  </si>
  <si>
    <t>不可</t>
    <rPh sb="0" eb="2">
      <t>フカ</t>
    </rPh>
    <phoneticPr fontId="2"/>
  </si>
  <si>
    <t>失語症</t>
    <rPh sb="0" eb="2">
      <t>シツゴ</t>
    </rPh>
    <rPh sb="2" eb="3">
      <t>ショウ</t>
    </rPh>
    <phoneticPr fontId="2"/>
  </si>
  <si>
    <t>記憶障害、</t>
    <rPh sb="0" eb="2">
      <t>キオク</t>
    </rPh>
    <rPh sb="2" eb="4">
      <t>ショウガイ</t>
    </rPh>
    <phoneticPr fontId="2"/>
  </si>
  <si>
    <t>幻覚・妄想、</t>
    <rPh sb="0" eb="2">
      <t>ゲンカク</t>
    </rPh>
    <rPh sb="3" eb="5">
      <t>モウソウ</t>
    </rPh>
    <phoneticPr fontId="2"/>
  </si>
  <si>
    <t>昼夜逆転、</t>
    <rPh sb="0" eb="2">
      <t>チュウヤ</t>
    </rPh>
    <rPh sb="2" eb="4">
      <t>ギャクテン</t>
    </rPh>
    <phoneticPr fontId="2"/>
  </si>
  <si>
    <t>介護への抵抗、</t>
    <rPh sb="0" eb="2">
      <t>カイゴ</t>
    </rPh>
    <rPh sb="4" eb="6">
      <t>テイコウ</t>
    </rPh>
    <phoneticPr fontId="2"/>
  </si>
  <si>
    <t>抑うつ・不安、</t>
    <rPh sb="0" eb="1">
      <t>ヨク</t>
    </rPh>
    <rPh sb="4" eb="6">
      <t>フアン</t>
    </rPh>
    <phoneticPr fontId="2"/>
  </si>
  <si>
    <t>暴言・暴力、</t>
    <rPh sb="0" eb="2">
      <t>ボウゲン</t>
    </rPh>
    <rPh sb="3" eb="5">
      <t>ボウリョク</t>
    </rPh>
    <phoneticPr fontId="2"/>
  </si>
  <si>
    <t>不潔行為、</t>
    <rPh sb="0" eb="2">
      <t>フケツ</t>
    </rPh>
    <rPh sb="2" eb="4">
      <t>コウイ</t>
    </rPh>
    <phoneticPr fontId="2"/>
  </si>
  <si>
    <t>徘徊、</t>
    <rPh sb="0" eb="2">
      <t>ハイカイ</t>
    </rPh>
    <phoneticPr fontId="2"/>
  </si>
  <si>
    <t>睡眠</t>
    <rPh sb="0" eb="2">
      <t>スイミン</t>
    </rPh>
    <phoneticPr fontId="2"/>
  </si>
  <si>
    <t>良眠</t>
    <rPh sb="0" eb="1">
      <t>リョウ</t>
    </rPh>
    <rPh sb="1" eb="2">
      <t>ネム</t>
    </rPh>
    <phoneticPr fontId="2"/>
  </si>
  <si>
    <t>睡眠障害</t>
    <rPh sb="0" eb="2">
      <t>スイミン</t>
    </rPh>
    <rPh sb="2" eb="4">
      <t>ショウガイ</t>
    </rPh>
    <phoneticPr fontId="2"/>
  </si>
  <si>
    <t>眠剤</t>
    <rPh sb="0" eb="1">
      <t>ネム</t>
    </rPh>
    <rPh sb="1" eb="2">
      <t>ザイ</t>
    </rPh>
    <phoneticPr fontId="2"/>
  </si>
  <si>
    <t>（毎晩使用）</t>
    <rPh sb="1" eb="3">
      <t>マイバン</t>
    </rPh>
    <rPh sb="3" eb="5">
      <t>シヨウ</t>
    </rPh>
    <phoneticPr fontId="2"/>
  </si>
  <si>
    <t>起居動作</t>
    <rPh sb="0" eb="2">
      <t>キキョ</t>
    </rPh>
    <rPh sb="2" eb="4">
      <t>ドウサ</t>
    </rPh>
    <phoneticPr fontId="2"/>
  </si>
  <si>
    <t>寝たきり</t>
    <rPh sb="0" eb="1">
      <t>ネ</t>
    </rPh>
    <phoneticPr fontId="2"/>
  </si>
  <si>
    <t>自力で立ち上がれる</t>
    <rPh sb="0" eb="2">
      <t>ジリキ</t>
    </rPh>
    <rPh sb="3" eb="4">
      <t>タ</t>
    </rPh>
    <rPh sb="5" eb="6">
      <t>ア</t>
    </rPh>
    <phoneticPr fontId="2"/>
  </si>
  <si>
    <t>自力で起き上がれる、</t>
    <rPh sb="0" eb="2">
      <t>ジリキ</t>
    </rPh>
    <rPh sb="3" eb="4">
      <t>オ</t>
    </rPh>
    <rPh sb="5" eb="6">
      <t>ア</t>
    </rPh>
    <phoneticPr fontId="2"/>
  </si>
  <si>
    <t>介助があれば起き上がれる、</t>
    <rPh sb="0" eb="2">
      <t>カイジョ</t>
    </rPh>
    <rPh sb="6" eb="7">
      <t>オ</t>
    </rPh>
    <rPh sb="8" eb="9">
      <t>ア</t>
    </rPh>
    <phoneticPr fontId="2"/>
  </si>
  <si>
    <t>介助があれば立ち上がれる</t>
    <rPh sb="0" eb="2">
      <t>カイジョ</t>
    </rPh>
    <rPh sb="6" eb="7">
      <t>タ</t>
    </rPh>
    <rPh sb="8" eb="9">
      <t>ア</t>
    </rPh>
    <phoneticPr fontId="2"/>
  </si>
  <si>
    <t>車椅子</t>
    <rPh sb="0" eb="3">
      <t>クルマイス</t>
    </rPh>
    <phoneticPr fontId="2"/>
  </si>
  <si>
    <t>経管</t>
    <rPh sb="0" eb="1">
      <t>ヘ</t>
    </rPh>
    <rPh sb="1" eb="2">
      <t>クダ</t>
    </rPh>
    <phoneticPr fontId="2"/>
  </si>
  <si>
    <t>方法</t>
    <rPh sb="0" eb="2">
      <t>ホウホウ</t>
    </rPh>
    <phoneticPr fontId="2"/>
  </si>
  <si>
    <t>内容</t>
    <rPh sb="0" eb="2">
      <t>ナイヨウ</t>
    </rPh>
    <phoneticPr fontId="2"/>
  </si>
  <si>
    <t>量</t>
    <rPh sb="0" eb="1">
      <t>リョウ</t>
    </rPh>
    <phoneticPr fontId="2"/>
  </si>
  <si>
    <t>所要時間</t>
    <rPh sb="0" eb="2">
      <t>ショヨウ</t>
    </rPh>
    <rPh sb="2" eb="4">
      <t>ジカン</t>
    </rPh>
    <phoneticPr fontId="2"/>
  </si>
  <si>
    <t>普通</t>
    <rPh sb="0" eb="2">
      <t>フツウ</t>
    </rPh>
    <phoneticPr fontId="2"/>
  </si>
  <si>
    <t>ミキサー食</t>
    <rPh sb="4" eb="5">
      <t>ショク</t>
    </rPh>
    <phoneticPr fontId="2"/>
  </si>
  <si>
    <t>刻み食</t>
    <rPh sb="0" eb="1">
      <t>キザ</t>
    </rPh>
    <rPh sb="2" eb="3">
      <t>ショク</t>
    </rPh>
    <phoneticPr fontId="2"/>
  </si>
  <si>
    <t>水分トロミ</t>
    <rPh sb="0" eb="2">
      <t>スイブン</t>
    </rPh>
    <phoneticPr fontId="2"/>
  </si>
  <si>
    <t>（失語症）</t>
    <rPh sb="1" eb="3">
      <t>シツゴ</t>
    </rPh>
    <rPh sb="3" eb="4">
      <t>ショウ</t>
    </rPh>
    <phoneticPr fontId="2"/>
  </si>
  <si>
    <t>（有り）</t>
    <rPh sb="1" eb="2">
      <t>ア</t>
    </rPh>
    <phoneticPr fontId="2"/>
  </si>
  <si>
    <t>（不明）</t>
    <rPh sb="1" eb="3">
      <t>フメイ</t>
    </rPh>
    <phoneticPr fontId="2"/>
  </si>
  <si>
    <t>（記入時の状況）</t>
    <rPh sb="1" eb="3">
      <t>キニュウ</t>
    </rPh>
    <rPh sb="3" eb="4">
      <t>ジ</t>
    </rPh>
    <rPh sb="5" eb="7">
      <t>ジョウキョウ</t>
    </rPh>
    <phoneticPr fontId="2"/>
  </si>
  <si>
    <t>褥瘡の有無</t>
    <phoneticPr fontId="2"/>
  </si>
  <si>
    <t>排尿介助</t>
    <phoneticPr fontId="2"/>
  </si>
  <si>
    <t>排便介助</t>
    <phoneticPr fontId="2"/>
  </si>
  <si>
    <t>（Pトイレ）</t>
    <phoneticPr fontId="2"/>
  </si>
  <si>
    <t>（オムツ）</t>
    <phoneticPr fontId="2"/>
  </si>
  <si>
    <t>介護上、特に注意すべき点等</t>
    <phoneticPr fontId="2"/>
  </si>
  <si>
    <t>介護・看取りに関する本人・家族の意向等</t>
    <phoneticPr fontId="2"/>
  </si>
  <si>
    <t>義歯使用</t>
    <rPh sb="0" eb="2">
      <t>ギシ</t>
    </rPh>
    <rPh sb="2" eb="4">
      <t>シヨウ</t>
    </rPh>
    <phoneticPr fontId="2"/>
  </si>
  <si>
    <t>排尿介助</t>
    <rPh sb="0" eb="2">
      <t>ハイニョウ</t>
    </rPh>
    <rPh sb="2" eb="4">
      <t>カイジョ</t>
    </rPh>
    <phoneticPr fontId="2"/>
  </si>
  <si>
    <t>排尿能力</t>
    <rPh sb="0" eb="2">
      <t>ハイニョウ</t>
    </rPh>
    <rPh sb="2" eb="4">
      <t>ノウリョク</t>
    </rPh>
    <phoneticPr fontId="2"/>
  </si>
  <si>
    <t>排便介助</t>
    <rPh sb="0" eb="2">
      <t>ハイベン</t>
    </rPh>
    <rPh sb="2" eb="4">
      <t>カイジョ</t>
    </rPh>
    <phoneticPr fontId="2"/>
  </si>
  <si>
    <t>Pトイレ</t>
    <phoneticPr fontId="2"/>
  </si>
  <si>
    <t>オムツ</t>
    <phoneticPr fontId="2"/>
  </si>
  <si>
    <t>（歯ブラシ）</t>
    <rPh sb="1" eb="2">
      <t>ハ</t>
    </rPh>
    <phoneticPr fontId="2"/>
  </si>
  <si>
    <t>（うがい）</t>
    <phoneticPr fontId="2"/>
  </si>
  <si>
    <t>（夜間のみ使用）</t>
    <rPh sb="1" eb="3">
      <t>ヤカン</t>
    </rPh>
    <rPh sb="5" eb="7">
      <t>シヨウ</t>
    </rPh>
    <phoneticPr fontId="2"/>
  </si>
  <si>
    <t>（常時使用）</t>
    <rPh sb="1" eb="3">
      <t>ジョウジ</t>
    </rPh>
    <rPh sb="3" eb="5">
      <t>シヨウ</t>
    </rPh>
    <phoneticPr fontId="2"/>
  </si>
  <si>
    <t>錠剤、</t>
    <rPh sb="0" eb="2">
      <t>ジョウザイ</t>
    </rPh>
    <phoneticPr fontId="2"/>
  </si>
  <si>
    <t>散剤、</t>
    <rPh sb="0" eb="1">
      <t>チ</t>
    </rPh>
    <rPh sb="1" eb="2">
      <t>ザイ</t>
    </rPh>
    <phoneticPr fontId="2"/>
  </si>
  <si>
    <t>液剤、</t>
    <rPh sb="0" eb="2">
      <t>エキザイ</t>
    </rPh>
    <phoneticPr fontId="2"/>
  </si>
  <si>
    <t>（自排尿）</t>
    <rPh sb="1" eb="2">
      <t>ジ</t>
    </rPh>
    <rPh sb="2" eb="4">
      <t>ハイニョウ</t>
    </rPh>
    <phoneticPr fontId="2"/>
  </si>
  <si>
    <t>（間欠導尿）</t>
    <rPh sb="1" eb="3">
      <t>カンケツ</t>
    </rPh>
    <rPh sb="3" eb="4">
      <t>ドウ</t>
    </rPh>
    <rPh sb="4" eb="5">
      <t>ニョウ</t>
    </rPh>
    <phoneticPr fontId="2"/>
  </si>
  <si>
    <t>食事</t>
    <rPh sb="0" eb="2">
      <t>ショクジ</t>
    </rPh>
    <phoneticPr fontId="2"/>
  </si>
  <si>
    <t>口腔</t>
    <rPh sb="0" eb="2">
      <t>コウクウ</t>
    </rPh>
    <phoneticPr fontId="2"/>
  </si>
  <si>
    <t>排泄</t>
    <rPh sb="0" eb="2">
      <t>ハイセツ</t>
    </rPh>
    <phoneticPr fontId="2"/>
  </si>
  <si>
    <t>時々可</t>
    <rPh sb="0" eb="2">
      <t>トキドキ</t>
    </rPh>
    <rPh sb="2" eb="3">
      <t>カ</t>
    </rPh>
    <phoneticPr fontId="2"/>
  </si>
  <si>
    <t>&lt;&lt;最新情報&gt;&gt;</t>
    <rPh sb="2" eb="4">
      <t>サイシン</t>
    </rPh>
    <rPh sb="4" eb="6">
      <t>ジョウホウ</t>
    </rPh>
    <phoneticPr fontId="2"/>
  </si>
  <si>
    <t>（時々使用）</t>
    <rPh sb="1" eb="3">
      <t>トキドキ</t>
    </rPh>
    <rPh sb="3" eb="5">
      <t>シヨウ</t>
    </rPh>
    <phoneticPr fontId="2"/>
  </si>
  <si>
    <t>具体的内容</t>
    <rPh sb="0" eb="3">
      <t>グタイテキ</t>
    </rPh>
    <rPh sb="3" eb="5">
      <t>ナイヨウ</t>
    </rPh>
    <phoneticPr fontId="2"/>
  </si>
  <si>
    <t>FAX</t>
    <phoneticPr fontId="2"/>
  </si>
  <si>
    <t>E-maiｌ</t>
    <phoneticPr fontId="2"/>
  </si>
  <si>
    <t>障害高齢者日常生活自立度</t>
    <rPh sb="0" eb="2">
      <t>ショウガイ</t>
    </rPh>
    <rPh sb="2" eb="5">
      <t>コウレイシャ</t>
    </rPh>
    <rPh sb="5" eb="7">
      <t>ニチジョウ</t>
    </rPh>
    <rPh sb="7" eb="9">
      <t>セイカツ</t>
    </rPh>
    <rPh sb="9" eb="11">
      <t>ジリツ</t>
    </rPh>
    <rPh sb="11" eb="12">
      <t>ド</t>
    </rPh>
    <phoneticPr fontId="2"/>
  </si>
  <si>
    <t>認知症高齢者日常生活自立度</t>
    <rPh sb="0" eb="2">
      <t>ニンチ</t>
    </rPh>
    <rPh sb="2" eb="3">
      <t>ショウ</t>
    </rPh>
    <rPh sb="3" eb="6">
      <t>コウレイシャ</t>
    </rPh>
    <rPh sb="6" eb="8">
      <t>ニチジョウ</t>
    </rPh>
    <rPh sb="8" eb="10">
      <t>セイカツ</t>
    </rPh>
    <rPh sb="10" eb="12">
      <t>ジリツ</t>
    </rPh>
    <rPh sb="12" eb="13">
      <t>ド</t>
    </rPh>
    <phoneticPr fontId="2"/>
  </si>
  <si>
    <t>介護サービス利用状況</t>
    <rPh sb="0" eb="2">
      <t>カイゴ</t>
    </rPh>
    <rPh sb="6" eb="8">
      <t>リヨウ</t>
    </rPh>
    <rPh sb="8" eb="10">
      <t>ジョウキョウ</t>
    </rPh>
    <phoneticPr fontId="2"/>
  </si>
  <si>
    <t>介護サービス</t>
    <rPh sb="0" eb="2">
      <t>カイゴ</t>
    </rPh>
    <phoneticPr fontId="2"/>
  </si>
  <si>
    <t>訪問介護</t>
    <rPh sb="0" eb="2">
      <t>ホウモン</t>
    </rPh>
    <rPh sb="2" eb="4">
      <t>カイゴ</t>
    </rPh>
    <phoneticPr fontId="2"/>
  </si>
  <si>
    <t>訪問看護</t>
    <rPh sb="0" eb="2">
      <t>ホウモン</t>
    </rPh>
    <rPh sb="2" eb="4">
      <t>カンゴ</t>
    </rPh>
    <phoneticPr fontId="2"/>
  </si>
  <si>
    <t>訪問入浴</t>
    <rPh sb="0" eb="2">
      <t>ホウモン</t>
    </rPh>
    <rPh sb="2" eb="4">
      <t>ニュウヨク</t>
    </rPh>
    <phoneticPr fontId="2"/>
  </si>
  <si>
    <t>通所介護</t>
    <rPh sb="0" eb="2">
      <t>ツウショ</t>
    </rPh>
    <rPh sb="2" eb="4">
      <t>カイゴ</t>
    </rPh>
    <phoneticPr fontId="2"/>
  </si>
  <si>
    <t>訪問リハビリ</t>
    <rPh sb="0" eb="2">
      <t>ホウモン</t>
    </rPh>
    <phoneticPr fontId="2"/>
  </si>
  <si>
    <t>通所リハビリ</t>
    <rPh sb="0" eb="2">
      <t>ツウショ</t>
    </rPh>
    <phoneticPr fontId="2"/>
  </si>
  <si>
    <t>ショートステイ</t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</si>
  <si>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</si>
  <si>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福祉用具</t>
    <rPh sb="0" eb="2">
      <t>フクシ</t>
    </rPh>
    <rPh sb="2" eb="4">
      <t>ヨウグ</t>
    </rPh>
    <phoneticPr fontId="2"/>
  </si>
  <si>
    <t>）</t>
    <phoneticPr fontId="2"/>
  </si>
  <si>
    <t>（</t>
    <phoneticPr fontId="2"/>
  </si>
  <si>
    <t>（</t>
    <phoneticPr fontId="2"/>
  </si>
  <si>
    <t>ショートステイ</t>
  </si>
  <si>
    <t>居宅療養管理</t>
    <rPh sb="0" eb="2">
      <t>キョタク</t>
    </rPh>
    <rPh sb="2" eb="4">
      <t>リョウヨウ</t>
    </rPh>
    <rPh sb="4" eb="6">
      <t>カンリ</t>
    </rPh>
    <phoneticPr fontId="2"/>
  </si>
  <si>
    <t>回/週）</t>
    <rPh sb="0" eb="1">
      <t>カイ</t>
    </rPh>
    <rPh sb="2" eb="3">
      <t>シュウ</t>
    </rPh>
    <phoneticPr fontId="2"/>
  </si>
  <si>
    <t>日/月）</t>
    <rPh sb="0" eb="1">
      <t>ニチ</t>
    </rPh>
    <rPh sb="2" eb="3">
      <t>ツキ</t>
    </rPh>
    <phoneticPr fontId="2"/>
  </si>
  <si>
    <t>）</t>
    <phoneticPr fontId="2"/>
  </si>
  <si>
    <t>記入時の状況</t>
    <rPh sb="0" eb="2">
      <t>キニュウ</t>
    </rPh>
    <rPh sb="2" eb="3">
      <t>ジ</t>
    </rPh>
    <rPh sb="4" eb="6">
      <t>ジョウキョウ</t>
    </rPh>
    <phoneticPr fontId="2"/>
  </si>
  <si>
    <t>入院時</t>
    <rPh sb="0" eb="2">
      <t>ニュウイン</t>
    </rPh>
    <rPh sb="2" eb="3">
      <t>ジ</t>
    </rPh>
    <phoneticPr fontId="2"/>
  </si>
  <si>
    <t>入院中</t>
    <rPh sb="0" eb="2">
      <t>ニュウイン</t>
    </rPh>
    <rPh sb="2" eb="3">
      <t>チュウ</t>
    </rPh>
    <phoneticPr fontId="2"/>
  </si>
  <si>
    <t>退院時</t>
    <rPh sb="0" eb="2">
      <t>タイイン</t>
    </rPh>
    <rPh sb="2" eb="3">
      <t>ジ</t>
    </rPh>
    <phoneticPr fontId="2"/>
  </si>
  <si>
    <t>地域生活期</t>
    <rPh sb="0" eb="2">
      <t>チイキ</t>
    </rPh>
    <rPh sb="2" eb="4">
      <t>セイカツ</t>
    </rPh>
    <rPh sb="4" eb="5">
      <t>キ</t>
    </rPh>
    <phoneticPr fontId="2"/>
  </si>
  <si>
    <t>ID</t>
    <phoneticPr fontId="2"/>
  </si>
  <si>
    <t>生年月日</t>
    <rPh sb="0" eb="2">
      <t>セイネン</t>
    </rPh>
    <rPh sb="2" eb="4">
      <t>ガッピ</t>
    </rPh>
    <phoneticPr fontId="2"/>
  </si>
  <si>
    <t>血糖（空腹時）</t>
    <rPh sb="0" eb="2">
      <t>ケットウ</t>
    </rPh>
    <rPh sb="3" eb="5">
      <t>クウフク</t>
    </rPh>
    <rPh sb="5" eb="6">
      <t>ジ</t>
    </rPh>
    <phoneticPr fontId="2"/>
  </si>
  <si>
    <t>HbA1c（％）</t>
    <phoneticPr fontId="2"/>
  </si>
  <si>
    <t>LDL-C（mg/dl）</t>
    <phoneticPr fontId="2"/>
  </si>
  <si>
    <t>HDL-C（mg/dl）</t>
    <phoneticPr fontId="2"/>
  </si>
  <si>
    <t>TG（mg/dl）</t>
    <phoneticPr fontId="2"/>
  </si>
  <si>
    <t>PT-INR</t>
    <phoneticPr fontId="2"/>
  </si>
  <si>
    <t>診断</t>
    <rPh sb="0" eb="2">
      <t>シンダン</t>
    </rPh>
    <phoneticPr fontId="2"/>
  </si>
  <si>
    <t>伝達事項</t>
    <rPh sb="0" eb="2">
      <t>デンタツ</t>
    </rPh>
    <rPh sb="2" eb="4">
      <t>ジコウ</t>
    </rPh>
    <phoneticPr fontId="2"/>
  </si>
  <si>
    <t>添付資料</t>
    <rPh sb="0" eb="2">
      <t>テンプ</t>
    </rPh>
    <rPh sb="2" eb="4">
      <t>シリョウ</t>
    </rPh>
    <phoneticPr fontId="2"/>
  </si>
  <si>
    <t>特記事項</t>
    <rPh sb="0" eb="2">
      <t>トッキ</t>
    </rPh>
    <rPh sb="2" eb="4">
      <t>ジコウ</t>
    </rPh>
    <phoneticPr fontId="2"/>
  </si>
  <si>
    <t>歳</t>
    <rPh sb="0" eb="1">
      <t>サイ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</si>
  <si>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</si>
  <si>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</si>
  <si>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患者氏名</t>
    <rPh sb="0" eb="2">
      <t>カンジャ</t>
    </rPh>
    <rPh sb="2" eb="4">
      <t>シメイ</t>
    </rPh>
    <phoneticPr fontId="2"/>
  </si>
  <si>
    <t>血圧</t>
    <rPh sb="0" eb="2">
      <t>ケツアツ</t>
    </rPh>
    <phoneticPr fontId="2"/>
  </si>
  <si>
    <t>不整脈</t>
    <rPh sb="0" eb="3">
      <t>フセイミャク</t>
    </rPh>
    <phoneticPr fontId="2"/>
  </si>
  <si>
    <t>脈拍</t>
    <rPh sb="0" eb="2">
      <t>ミャクハク</t>
    </rPh>
    <phoneticPr fontId="2"/>
  </si>
  <si>
    <t>体温</t>
    <rPh sb="0" eb="2">
      <t>タイオン</t>
    </rPh>
    <phoneticPr fontId="2"/>
  </si>
  <si>
    <t>点</t>
    <rPh sb="0" eb="1">
      <t>テン</t>
    </rPh>
    <phoneticPr fontId="2"/>
  </si>
  <si>
    <t>合計得点</t>
    <rPh sb="0" eb="2">
      <t>ゴウケイ</t>
    </rPh>
    <rPh sb="2" eb="4">
      <t>トクテン</t>
    </rPh>
    <phoneticPr fontId="2"/>
  </si>
  <si>
    <t>危険行動</t>
    <rPh sb="0" eb="2">
      <t>キケン</t>
    </rPh>
    <rPh sb="2" eb="4">
      <t>コウドウ</t>
    </rPh>
    <phoneticPr fontId="2"/>
  </si>
  <si>
    <t>診療・療養上の指示が通じる</t>
    <rPh sb="0" eb="2">
      <t>シンリョウ</t>
    </rPh>
    <rPh sb="3" eb="5">
      <t>リョウヨウ</t>
    </rPh>
    <rPh sb="5" eb="6">
      <t>ウエ</t>
    </rPh>
    <rPh sb="7" eb="9">
      <t>シジ</t>
    </rPh>
    <rPh sb="10" eb="11">
      <t>ツウ</t>
    </rPh>
    <phoneticPr fontId="2"/>
  </si>
  <si>
    <t>他者への意思の伝達</t>
    <rPh sb="0" eb="2">
      <t>タシャ</t>
    </rPh>
    <rPh sb="4" eb="6">
      <t>イシ</t>
    </rPh>
    <rPh sb="7" eb="9">
      <t>デンタツ</t>
    </rPh>
    <phoneticPr fontId="2"/>
  </si>
  <si>
    <t>□全介助</t>
    <rPh sb="1" eb="2">
      <t>ゼン</t>
    </rPh>
    <rPh sb="2" eb="4">
      <t>カイジョ</t>
    </rPh>
    <phoneticPr fontId="2"/>
  </si>
  <si>
    <t>□一部介助</t>
    <rPh sb="1" eb="3">
      <t>イチブ</t>
    </rPh>
    <rPh sb="3" eb="5">
      <t>カイジョ</t>
    </rPh>
    <phoneticPr fontId="2"/>
  </si>
  <si>
    <t>口腔清潔</t>
    <rPh sb="0" eb="2">
      <t>コウクウ</t>
    </rPh>
    <rPh sb="2" eb="4">
      <t>セイケツ</t>
    </rPh>
    <phoneticPr fontId="2"/>
  </si>
  <si>
    <t>□介助を要する移動（搬送含む）</t>
    <rPh sb="1" eb="3">
      <t>カイジョ</t>
    </rPh>
    <rPh sb="4" eb="5">
      <t>ヨウ</t>
    </rPh>
    <rPh sb="7" eb="9">
      <t>イドウ</t>
    </rPh>
    <rPh sb="10" eb="12">
      <t>ハンソウ</t>
    </rPh>
    <rPh sb="12" eb="13">
      <t>フク</t>
    </rPh>
    <phoneticPr fontId="2"/>
  </si>
  <si>
    <t>移乗</t>
    <rPh sb="0" eb="2">
      <t>イジョウ</t>
    </rPh>
    <phoneticPr fontId="2"/>
  </si>
  <si>
    <t>□支えがあればできる</t>
    <rPh sb="1" eb="2">
      <t>ササ</t>
    </rPh>
    <phoneticPr fontId="2"/>
  </si>
  <si>
    <t>座位保持</t>
    <rPh sb="0" eb="2">
      <t>ザイ</t>
    </rPh>
    <rPh sb="2" eb="4">
      <t>ホジ</t>
    </rPh>
    <phoneticPr fontId="2"/>
  </si>
  <si>
    <t>起き上がり</t>
    <rPh sb="0" eb="1">
      <t>オ</t>
    </rPh>
    <rPh sb="2" eb="3">
      <t>ア</t>
    </rPh>
    <phoneticPr fontId="2"/>
  </si>
  <si>
    <t>□何かにつかまればできる</t>
    <rPh sb="1" eb="2">
      <t>ナニ</t>
    </rPh>
    <phoneticPr fontId="2"/>
  </si>
  <si>
    <t>寝返り</t>
    <rPh sb="0" eb="2">
      <t>ネガエ</t>
    </rPh>
    <phoneticPr fontId="2"/>
  </si>
  <si>
    <t>どちらかの手を胸元まで持ち上げられる</t>
    <rPh sb="5" eb="6">
      <t>テ</t>
    </rPh>
    <rPh sb="7" eb="9">
      <t>ムナモト</t>
    </rPh>
    <rPh sb="11" eb="12">
      <t>モ</t>
    </rPh>
    <rPh sb="13" eb="14">
      <t>ア</t>
    </rPh>
    <phoneticPr fontId="2"/>
  </si>
  <si>
    <t>2点</t>
    <rPh sb="1" eb="2">
      <t>テン</t>
    </rPh>
    <phoneticPr fontId="2"/>
  </si>
  <si>
    <t>1点</t>
    <rPh sb="1" eb="2">
      <t>テン</t>
    </rPh>
    <phoneticPr fontId="2"/>
  </si>
  <si>
    <t>0点</t>
    <rPh sb="1" eb="2">
      <t>テン</t>
    </rPh>
    <phoneticPr fontId="2"/>
  </si>
  <si>
    <t>得点</t>
    <rPh sb="0" eb="2">
      <t>トクテン</t>
    </rPh>
    <phoneticPr fontId="2"/>
  </si>
  <si>
    <t>患者の状況</t>
    <rPh sb="0" eb="2">
      <t>カンジャ</t>
    </rPh>
    <rPh sb="3" eb="5">
      <t>ジョウキョウ</t>
    </rPh>
    <phoneticPr fontId="2"/>
  </si>
  <si>
    <t>ﾊﾞｲﾀﾙ上限下限</t>
    <rPh sb="5" eb="7">
      <t>ジョウゲン</t>
    </rPh>
    <rPh sb="7" eb="9">
      <t>カゲン</t>
    </rPh>
    <phoneticPr fontId="2"/>
  </si>
  <si>
    <t>入浴</t>
    <rPh sb="0" eb="2">
      <t>ニュウヨク</t>
    </rPh>
    <phoneticPr fontId="2"/>
  </si>
  <si>
    <t>□その他（　　　　　　　　）</t>
    <rPh sb="3" eb="4">
      <t>タ</t>
    </rPh>
    <phoneticPr fontId="2"/>
  </si>
  <si>
    <t>動作</t>
    <rPh sb="0" eb="2">
      <t>ドウサ</t>
    </rPh>
    <phoneticPr fontId="2"/>
  </si>
  <si>
    <t>排便ｺﾝﾄﾛｰﾙ</t>
    <rPh sb="0" eb="2">
      <t>ハイベン</t>
    </rPh>
    <phoneticPr fontId="2"/>
  </si>
  <si>
    <t>□気管切開　　　　　　　</t>
    <rPh sb="1" eb="3">
      <t>キカン</t>
    </rPh>
    <rPh sb="3" eb="5">
      <t>セッカイ</t>
    </rPh>
    <phoneticPr fontId="2"/>
  </si>
  <si>
    <t>便意</t>
    <rPh sb="0" eb="2">
      <t>ベンイ</t>
    </rPh>
    <phoneticPr fontId="2"/>
  </si>
  <si>
    <t>失禁</t>
    <rPh sb="0" eb="2">
      <t>シッキン</t>
    </rPh>
    <phoneticPr fontId="2"/>
  </si>
  <si>
    <t>□留置ｶﾃｰﾃﾙ　　　</t>
    <rPh sb="1" eb="3">
      <t>リュウチ</t>
    </rPh>
    <phoneticPr fontId="2"/>
  </si>
  <si>
    <t>尿意</t>
    <rPh sb="0" eb="1">
      <t>ニョウ</t>
    </rPh>
    <rPh sb="1" eb="2">
      <t>イ</t>
    </rPh>
    <phoneticPr fontId="2"/>
  </si>
  <si>
    <t>最終交換日</t>
    <rPh sb="0" eb="2">
      <t>サイシュウ</t>
    </rPh>
    <rPh sb="2" eb="4">
      <t>コウカン</t>
    </rPh>
    <rPh sb="4" eb="5">
      <t>ヒ</t>
    </rPh>
    <phoneticPr fontId="2"/>
  </si>
  <si>
    <t>夜間；</t>
    <rPh sb="0" eb="2">
      <t>ヤカン</t>
    </rPh>
    <phoneticPr fontId="2"/>
  </si>
  <si>
    <t>日中；</t>
    <rPh sb="0" eb="2">
      <t>ニッチュウ</t>
    </rPh>
    <phoneticPr fontId="2"/>
  </si>
  <si>
    <t>□禁止食（　　　　　　　　　　　　　　　　　　　　　　　　　　　　　　　）　　　　□その他（　　　　　　　　　　　　　　　　　　　　　　　　　　　　　　　　　　　　　　　　　　）</t>
    <rPh sb="1" eb="3">
      <t>キンシ</t>
    </rPh>
    <rPh sb="3" eb="4">
      <t>ショク</t>
    </rPh>
    <rPh sb="44" eb="45">
      <t>タ</t>
    </rPh>
    <phoneticPr fontId="2"/>
  </si>
  <si>
    <t>特記</t>
    <rPh sb="0" eb="2">
      <t>トッキ</t>
    </rPh>
    <phoneticPr fontId="2"/>
  </si>
  <si>
    <r>
      <t>□なし　□あり</t>
    </r>
    <r>
      <rPr>
        <sz val="9"/>
        <rFont val="ＭＳ Ｐゴシック"/>
        <family val="3"/>
        <charset val="128"/>
      </rPr>
      <t>（ＤＭ食　　　　　　ｋｃａｌ　　□塩分　　　　ｇ　　□ﾜｰﾌｧﾘﾝ食　　□タンパク制限（　　　　　　）ｇ　</t>
    </r>
    <rPh sb="10" eb="11">
      <t>ショク</t>
    </rPh>
    <rPh sb="24" eb="26">
      <t>エンブン</t>
    </rPh>
    <rPh sb="40" eb="41">
      <t>ショク</t>
    </rPh>
    <rPh sb="48" eb="50">
      <t>セイゲン</t>
    </rPh>
    <phoneticPr fontId="2"/>
  </si>
  <si>
    <t>治療食</t>
    <rPh sb="0" eb="3">
      <t>チリョウショク</t>
    </rPh>
    <phoneticPr fontId="2"/>
  </si>
  <si>
    <t>□全量　　　　□3/4～1/2  　　  □1/2～1/4　　　　□1/4以下　　　□その他（　　　　　　　　　　　　　　）</t>
    <rPh sb="1" eb="3">
      <t>ゼンリョウ</t>
    </rPh>
    <rPh sb="37" eb="39">
      <t>イカ</t>
    </rPh>
    <rPh sb="45" eb="46">
      <t>タ</t>
    </rPh>
    <phoneticPr fontId="2"/>
  </si>
  <si>
    <t>摂取量</t>
    <rPh sb="0" eb="2">
      <t>セッシュ</t>
    </rPh>
    <rPh sb="2" eb="3">
      <t>リョウ</t>
    </rPh>
    <phoneticPr fontId="2"/>
  </si>
  <si>
    <t>□自立(□補助具使用）、　□見守り必要、　□一部介助（　　　　　　　　　　　　　　　　　　　　　　） 、　□全介助</t>
    <rPh sb="1" eb="3">
      <t>ジリツ</t>
    </rPh>
    <rPh sb="5" eb="7">
      <t>ホジョ</t>
    </rPh>
    <rPh sb="7" eb="8">
      <t>グ</t>
    </rPh>
    <rPh sb="8" eb="10">
      <t>シヨウ</t>
    </rPh>
    <rPh sb="22" eb="24">
      <t>イチブ</t>
    </rPh>
    <rPh sb="24" eb="26">
      <t>カイジョ</t>
    </rPh>
    <rPh sb="54" eb="55">
      <t>ゼン</t>
    </rPh>
    <rPh sb="55" eb="57">
      <t>カイジョ</t>
    </rPh>
    <phoneticPr fontId="2"/>
  </si>
  <si>
    <r>
      <t>□とろみあり</t>
    </r>
    <r>
      <rPr>
        <sz val="9"/>
        <rFont val="ＭＳ Ｐゴシック"/>
        <family val="3"/>
        <charset val="128"/>
      </rPr>
      <t>、　　（トロミの強さ　□弱め、　□強め）、　　（とろみ剤の銘柄・分量など　　　　　　　　　　　　　　　　　　）、　　水分量　（　　　　　　　ml）</t>
    </r>
    <rPh sb="14" eb="15">
      <t>ツヨ</t>
    </rPh>
    <rPh sb="18" eb="19">
      <t>ヨワ</t>
    </rPh>
    <rPh sb="23" eb="24">
      <t>ツヨ</t>
    </rPh>
    <rPh sb="33" eb="34">
      <t>ザイ</t>
    </rPh>
    <rPh sb="35" eb="37">
      <t>メイガラ</t>
    </rPh>
    <rPh sb="38" eb="40">
      <t>ブンリョウ</t>
    </rPh>
    <rPh sb="64" eb="66">
      <t>スイブン</t>
    </rPh>
    <rPh sb="66" eb="67">
      <t>リョウ</t>
    </rPh>
    <phoneticPr fontId="2"/>
  </si>
  <si>
    <t>水分</t>
    <rPh sb="0" eb="2">
      <t>スイブン</t>
    </rPh>
    <phoneticPr fontId="2"/>
  </si>
  <si>
    <r>
      <t xml:space="preserve">□ゼリー、 □ゼリー食、 □ミキサー・ペースト食、 □やわらか食、 □軟菜・刻み食、 □常食 </t>
    </r>
    <r>
      <rPr>
        <sz val="9"/>
        <rFont val="ＭＳ Ｐゴシック"/>
        <family val="3"/>
        <charset val="128"/>
      </rPr>
      <t>（下記の副菜コメント参照）</t>
    </r>
    <rPh sb="10" eb="11">
      <t>ショク</t>
    </rPh>
    <rPh sb="23" eb="24">
      <t>ショク</t>
    </rPh>
    <rPh sb="31" eb="32">
      <t>ショク</t>
    </rPh>
    <rPh sb="35" eb="36">
      <t>ナン</t>
    </rPh>
    <rPh sb="36" eb="37">
      <t>サイ</t>
    </rPh>
    <rPh sb="38" eb="39">
      <t>キザ</t>
    </rPh>
    <rPh sb="40" eb="41">
      <t>ショク</t>
    </rPh>
    <rPh sb="44" eb="46">
      <t>ジョウショク</t>
    </rPh>
    <rPh sb="48" eb="50">
      <t>カキ</t>
    </rPh>
    <rPh sb="51" eb="53">
      <t>フクサイ</t>
    </rPh>
    <rPh sb="57" eb="59">
      <t>サンショウ</t>
    </rPh>
    <phoneticPr fontId="2"/>
  </si>
  <si>
    <t>副食</t>
    <rPh sb="0" eb="2">
      <t>フクショク</t>
    </rPh>
    <phoneticPr fontId="2"/>
  </si>
  <si>
    <t>□ご飯、　□軟飯、　□全粥、　□ミキサー粥</t>
    <rPh sb="2" eb="3">
      <t>ハン</t>
    </rPh>
    <rPh sb="6" eb="7">
      <t>ナン</t>
    </rPh>
    <rPh sb="7" eb="8">
      <t>ハン</t>
    </rPh>
    <rPh sb="11" eb="13">
      <t>ゼンガユ</t>
    </rPh>
    <rPh sb="20" eb="21">
      <t>ガユ</t>
    </rPh>
    <phoneticPr fontId="2"/>
  </si>
  <si>
    <t>主食</t>
    <rPh sb="0" eb="2">
      <t>シュショク</t>
    </rPh>
    <phoneticPr fontId="2"/>
  </si>
  <si>
    <t>形態</t>
    <rPh sb="0" eb="2">
      <t>ケイタイ</t>
    </rPh>
    <phoneticPr fontId="2"/>
  </si>
  <si>
    <t>経路</t>
    <rPh sb="0" eb="2">
      <t>ケイロ</t>
    </rPh>
    <phoneticPr fontId="2"/>
  </si>
  <si>
    <t>食事栄養</t>
    <rPh sb="0" eb="2">
      <t>ショクジ</t>
    </rPh>
    <rPh sb="2" eb="4">
      <t>エイヨウ</t>
    </rPh>
    <phoneticPr fontId="2"/>
  </si>
  <si>
    <t>（内容）</t>
    <rPh sb="1" eb="3">
      <t>ナイヨウ</t>
    </rPh>
    <phoneticPr fontId="2"/>
  </si>
  <si>
    <t>　　～　　　　度</t>
    <rPh sb="7" eb="8">
      <t>ド</t>
    </rPh>
    <phoneticPr fontId="2"/>
  </si>
  <si>
    <t>種類</t>
    <rPh sb="0" eb="2">
      <t>シュルイ</t>
    </rPh>
    <phoneticPr fontId="2"/>
  </si>
  <si>
    <t>体重</t>
    <rPh sb="0" eb="2">
      <t>タイジュウ</t>
    </rPh>
    <phoneticPr fontId="2"/>
  </si>
  <si>
    <t>身長</t>
    <rPh sb="0" eb="2">
      <t>シンチョウ</t>
    </rPh>
    <phoneticPr fontId="2"/>
  </si>
  <si>
    <t>千葉県共用 脳卒中地域医療連携パス
連絡票 【様式A】介護・福祉発</t>
    <rPh sb="0" eb="2">
      <t>チバ</t>
    </rPh>
    <rPh sb="2" eb="5">
      <t>ケンキョウヨウ</t>
    </rPh>
    <rPh sb="6" eb="9">
      <t>ノウソッチュウ</t>
    </rPh>
    <rPh sb="9" eb="11">
      <t>チイキ</t>
    </rPh>
    <rPh sb="11" eb="13">
      <t>イリョウ</t>
    </rPh>
    <rPh sb="13" eb="15">
      <t>レンケイ</t>
    </rPh>
    <rPh sb="18" eb="20">
      <t>レンラク</t>
    </rPh>
    <rPh sb="20" eb="21">
      <t>ヒョウ</t>
    </rPh>
    <rPh sb="23" eb="25">
      <t>ヨウシキ</t>
    </rPh>
    <rPh sb="27" eb="29">
      <t>カイゴ</t>
    </rPh>
    <rPh sb="30" eb="33">
      <t>フクシハツ</t>
    </rPh>
    <phoneticPr fontId="2"/>
  </si>
  <si>
    <t xml:space="preserve">発行者
</t>
    <rPh sb="0" eb="2">
      <t>ハッコウ</t>
    </rPh>
    <rPh sb="2" eb="3">
      <t>シャ</t>
    </rPh>
    <phoneticPr fontId="2"/>
  </si>
  <si>
    <t>送り先</t>
    <phoneticPr fontId="2"/>
  </si>
  <si>
    <t>（　　　　月　　　　日記入）記入者名　　　　　　　　　　　　　　　　　　　</t>
    <rPh sb="5" eb="6">
      <t>ツキ</t>
    </rPh>
    <rPh sb="10" eb="11">
      <t>ヒ</t>
    </rPh>
    <rPh sb="11" eb="13">
      <t>キニュウ</t>
    </rPh>
    <rPh sb="14" eb="17">
      <t>キニュウシャ</t>
    </rPh>
    <rPh sb="17" eb="18">
      <t>メイ</t>
    </rPh>
    <phoneticPr fontId="2"/>
  </si>
  <si>
    <t>現在の生活の場</t>
    <rPh sb="0" eb="2">
      <t>ゲンザイ</t>
    </rPh>
    <rPh sb="3" eb="5">
      <t>セイカツ</t>
    </rPh>
    <rPh sb="6" eb="7">
      <t>バ</t>
    </rPh>
    <phoneticPr fontId="2"/>
  </si>
  <si>
    <t>□自宅　□グループホーム　□老人保健施設　□その他の施設</t>
    <rPh sb="1" eb="3">
      <t>ジタク</t>
    </rPh>
    <rPh sb="14" eb="16">
      <t>ロウジン</t>
    </rPh>
    <rPh sb="16" eb="18">
      <t>ホケン</t>
    </rPh>
    <rPh sb="18" eb="20">
      <t>シセツ</t>
    </rPh>
    <rPh sb="24" eb="25">
      <t>タ</t>
    </rPh>
    <rPh sb="26" eb="28">
      <t>シセツ</t>
    </rPh>
    <phoneticPr fontId="2"/>
  </si>
  <si>
    <t>現在のサービス</t>
    <rPh sb="0" eb="2">
      <t>ゲンザイ</t>
    </rPh>
    <phoneticPr fontId="2"/>
  </si>
  <si>
    <t>□通所リハ　□訪問リハ　□デイサービス　　□デイケア　□ショートステイ　□訪問看護</t>
    <rPh sb="1" eb="3">
      <t>ツウショ</t>
    </rPh>
    <rPh sb="7" eb="9">
      <t>ホウモン</t>
    </rPh>
    <rPh sb="37" eb="39">
      <t>ホウモン</t>
    </rPh>
    <rPh sb="39" eb="41">
      <t>カンゴ</t>
    </rPh>
    <phoneticPr fontId="2"/>
  </si>
  <si>
    <t>　　　□かかりつけ医から計画管理病院・回復期病院への報告（日常生活機能評価表は必ず記載）　□報告 □お聞きしたいこと・お願いしたいこと</t>
    <rPh sb="19" eb="21">
      <t>カイフク</t>
    </rPh>
    <rPh sb="21" eb="22">
      <t>キ</t>
    </rPh>
    <rPh sb="22" eb="24">
      <t>ビョウイン</t>
    </rPh>
    <rPh sb="29" eb="31">
      <t>ニチジョウ</t>
    </rPh>
    <rPh sb="31" eb="33">
      <t>セイカツ</t>
    </rPh>
    <rPh sb="33" eb="35">
      <t>キノウ</t>
    </rPh>
    <rPh sb="35" eb="37">
      <t>ヒョウカ</t>
    </rPh>
    <rPh sb="37" eb="38">
      <t>ヒョウ</t>
    </rPh>
    <rPh sb="39" eb="40">
      <t>カナラ</t>
    </rPh>
    <rPh sb="41" eb="43">
      <t>キサイ</t>
    </rPh>
    <phoneticPr fontId="2"/>
  </si>
  <si>
    <t>現在の情報（　　　　月　　　　日）記入必要と思われる部分のみ記載　記入者</t>
    <rPh sb="0" eb="2">
      <t>ゲンザイ</t>
    </rPh>
    <rPh sb="3" eb="5">
      <t>ジョウホウ</t>
    </rPh>
    <rPh sb="10" eb="11">
      <t>ツキ</t>
    </rPh>
    <rPh sb="15" eb="16">
      <t>ヒ</t>
    </rPh>
    <rPh sb="17" eb="19">
      <t>キニュウ</t>
    </rPh>
    <rPh sb="19" eb="21">
      <t>ヒツヨウ</t>
    </rPh>
    <rPh sb="22" eb="23">
      <t>オモ</t>
    </rPh>
    <rPh sb="26" eb="28">
      <t>ブブン</t>
    </rPh>
    <rPh sb="30" eb="32">
      <t>キサイ</t>
    </rPh>
    <phoneticPr fontId="2"/>
  </si>
  <si>
    <t>ﾊﾞｲﾀﾙｻｲﾝ</t>
    <phoneticPr fontId="2"/>
  </si>
  <si>
    <t>～</t>
    <phoneticPr fontId="2"/>
  </si>
  <si>
    <t>□なし □あり</t>
    <phoneticPr fontId="2"/>
  </si>
  <si>
    <t>収縮期</t>
    <rPh sb="0" eb="2">
      <t>シュウシュク</t>
    </rPh>
    <rPh sb="2" eb="3">
      <t>キ</t>
    </rPh>
    <phoneticPr fontId="2"/>
  </si>
  <si>
    <t>褥そう　</t>
    <phoneticPr fontId="2"/>
  </si>
  <si>
    <t>□なし　　　□あり　処置方法：</t>
    <phoneticPr fontId="2"/>
  </si>
  <si>
    <t>拡張期</t>
    <phoneticPr fontId="2"/>
  </si>
  <si>
    <t>体  重</t>
    <rPh sb="0" eb="1">
      <t>カラダ</t>
    </rPh>
    <rPh sb="3" eb="4">
      <t>ジュウ</t>
    </rPh>
    <phoneticPr fontId="2"/>
  </si>
  <si>
    <t>Kg</t>
    <phoneticPr fontId="2"/>
  </si>
  <si>
    <r>
      <t>□経口、　□経管摂取</t>
    </r>
    <r>
      <rPr>
        <sz val="9"/>
        <rFont val="ＭＳ Ｐゴシック"/>
        <family val="3"/>
        <charset val="128"/>
      </rPr>
      <t>　（銘柄　　　　　　　　　）（投与量　　　     　　　　　　  　）ｋcal、　投与時間　（　　　　時間/回）</t>
    </r>
    <rPh sb="1" eb="3">
      <t>ケイコウ</t>
    </rPh>
    <rPh sb="6" eb="7">
      <t>キョウ</t>
    </rPh>
    <rPh sb="7" eb="8">
      <t>カン</t>
    </rPh>
    <rPh sb="8" eb="10">
      <t>セッシュ</t>
    </rPh>
    <rPh sb="12" eb="14">
      <t>メイガラ</t>
    </rPh>
    <rPh sb="25" eb="28">
      <t>トウヨリョウ</t>
    </rPh>
    <rPh sb="52" eb="54">
      <t>トウヨ</t>
    </rPh>
    <rPh sb="54" eb="56">
      <t>ジカン</t>
    </rPh>
    <rPh sb="62" eb="64">
      <t>ジカン</t>
    </rPh>
    <rPh sb="65" eb="66">
      <t>カイ</t>
    </rPh>
    <phoneticPr fontId="2"/>
  </si>
  <si>
    <r>
      <t>　□鼻腔　□胃瘻　□経口訓練併用　</t>
    </r>
    <r>
      <rPr>
        <b/>
        <sz val="9"/>
        <rFont val="ＭＳ Ｐゴシック"/>
        <family val="3"/>
        <charset val="128"/>
      </rPr>
      <t>□TPN</t>
    </r>
    <r>
      <rPr>
        <sz val="9"/>
        <rFont val="ＭＳ Ｐゴシック"/>
        <family val="3"/>
        <charset val="128"/>
      </rPr>
      <t>（　　　　　　）Cal</t>
    </r>
    <phoneticPr fontId="2"/>
  </si>
  <si>
    <t>サイズ</t>
    <phoneticPr fontId="2"/>
  </si>
  <si>
    <t>□あり　　□不明確　　□なし</t>
    <rPh sb="6" eb="9">
      <t>フメイカク</t>
    </rPh>
    <phoneticPr fontId="2"/>
  </si>
  <si>
    <t>　　　／</t>
    <phoneticPr fontId="2"/>
  </si>
  <si>
    <t>Ｆｒ</t>
    <phoneticPr fontId="2"/>
  </si>
  <si>
    <t>□なし　　　　　□あり</t>
    <phoneticPr fontId="2"/>
  </si>
  <si>
    <t>□鼻腔・胃瘻　</t>
    <rPh sb="1" eb="2">
      <t>ハナ</t>
    </rPh>
    <rPh sb="2" eb="3">
      <t>コウ</t>
    </rPh>
    <rPh sb="4" eb="5">
      <t>イ</t>
    </rPh>
    <rPh sb="5" eb="6">
      <t>ロウ</t>
    </rPh>
    <phoneticPr fontId="2"/>
  </si>
  <si>
    <t>ｍｍ</t>
    <phoneticPr fontId="2"/>
  </si>
  <si>
    <t>□自立　□一部介助　□全介助</t>
    <rPh sb="1" eb="3">
      <t>ジリツ</t>
    </rPh>
    <rPh sb="5" eb="7">
      <t>イチブ</t>
    </rPh>
    <rPh sb="7" eb="9">
      <t>カイジョ</t>
    </rPh>
    <rPh sb="11" eb="12">
      <t>ゼン</t>
    </rPh>
    <rPh sb="12" eb="14">
      <t>カイジョ</t>
    </rPh>
    <phoneticPr fontId="2"/>
  </si>
  <si>
    <t>一般浴（□自立□介助）　　ｼｬﾜｰ浴（□自立□介助　　□リフト浴　　□機械浴　　□ﾍﾞｯﾄﾞ上清拭</t>
    <rPh sb="0" eb="2">
      <t>イッパン</t>
    </rPh>
    <rPh sb="2" eb="3">
      <t>ヨク</t>
    </rPh>
    <rPh sb="5" eb="7">
      <t>ジリツ</t>
    </rPh>
    <rPh sb="8" eb="10">
      <t>カイジョ</t>
    </rPh>
    <rPh sb="17" eb="18">
      <t>ヨク</t>
    </rPh>
    <rPh sb="20" eb="22">
      <t>ジリツ</t>
    </rPh>
    <rPh sb="23" eb="25">
      <t>カイジョ</t>
    </rPh>
    <rPh sb="31" eb="32">
      <t>ヨク</t>
    </rPh>
    <rPh sb="35" eb="37">
      <t>キカイ</t>
    </rPh>
    <rPh sb="37" eb="38">
      <t>ヨク</t>
    </rPh>
    <rPh sb="46" eb="47">
      <t>ウエ</t>
    </rPh>
    <rPh sb="47" eb="49">
      <t>セイシキ</t>
    </rPh>
    <phoneticPr fontId="2"/>
  </si>
  <si>
    <t>日常生活機能評価（必須項目）</t>
    <rPh sb="0" eb="2">
      <t>ニチジョウ</t>
    </rPh>
    <rPh sb="2" eb="4">
      <t>セイカツ</t>
    </rPh>
    <rPh sb="4" eb="6">
      <t>キノウ</t>
    </rPh>
    <rPh sb="6" eb="8">
      <t>ヒョウカ</t>
    </rPh>
    <rPh sb="9" eb="11">
      <t>ヒッス</t>
    </rPh>
    <rPh sb="11" eb="13">
      <t>コウモク</t>
    </rPh>
    <phoneticPr fontId="2"/>
  </si>
  <si>
    <t>床上安静</t>
    <rPh sb="0" eb="1">
      <t>ユカ</t>
    </rPh>
    <rPh sb="1" eb="2">
      <t>ウエ</t>
    </rPh>
    <rPh sb="2" eb="4">
      <t>アンセイ</t>
    </rPh>
    <phoneticPr fontId="2"/>
  </si>
  <si>
    <t>□できる</t>
    <phoneticPr fontId="2"/>
  </si>
  <si>
    <t>□あり</t>
    <phoneticPr fontId="2"/>
  </si>
  <si>
    <t>□できない</t>
    <phoneticPr fontId="2"/>
  </si>
  <si>
    <t>□見守り一部介助が必要</t>
    <rPh sb="1" eb="3">
      <t>ミマモ</t>
    </rPh>
    <rPh sb="4" eb="6">
      <t>イチブ</t>
    </rPh>
    <rPh sb="6" eb="8">
      <t>カイジョ</t>
    </rPh>
    <rPh sb="9" eb="11">
      <t>ヒツヨウ</t>
    </rPh>
    <phoneticPr fontId="2"/>
  </si>
  <si>
    <t>移乗方法</t>
    <rPh sb="0" eb="2">
      <t>イジョウ</t>
    </rPh>
    <rPh sb="2" eb="4">
      <t>ホウホウ</t>
    </rPh>
    <phoneticPr fontId="2"/>
  </si>
  <si>
    <t>□介助を要しない</t>
    <rPh sb="1" eb="3">
      <t>カイジョ</t>
    </rPh>
    <rPh sb="4" eb="5">
      <t>ヨウ</t>
    </rPh>
    <phoneticPr fontId="2"/>
  </si>
  <si>
    <t>□介助無し</t>
    <rPh sb="1" eb="3">
      <t>カイジョ</t>
    </rPh>
    <rPh sb="3" eb="4">
      <t>ナ</t>
    </rPh>
    <phoneticPr fontId="2"/>
  </si>
  <si>
    <t>□はい</t>
    <phoneticPr fontId="2"/>
  </si>
  <si>
    <t>□できる時とできない時がある</t>
    <rPh sb="4" eb="5">
      <t>トキ</t>
    </rPh>
    <rPh sb="10" eb="11">
      <t>トキ</t>
    </rPh>
    <phoneticPr fontId="2"/>
  </si>
  <si>
    <t>□いいえ</t>
    <phoneticPr fontId="2"/>
  </si>
  <si>
    <t>□なし</t>
    <phoneticPr fontId="2"/>
  </si>
  <si>
    <t>＊福祉・介護事業所等から医療機関への照会・連絡等にご使用ください。　　　　　　　　　　　　　　　　　　　　　　　　　　　　　　　　　　　　</t>
    <rPh sb="1" eb="3">
      <t>フクシ</t>
    </rPh>
    <rPh sb="4" eb="6">
      <t>カイゴ</t>
    </rPh>
    <rPh sb="6" eb="9">
      <t>ジギョウショ</t>
    </rPh>
    <rPh sb="9" eb="10">
      <t>ナド</t>
    </rPh>
    <rPh sb="12" eb="14">
      <t>イリョウ</t>
    </rPh>
    <rPh sb="14" eb="16">
      <t>キカン</t>
    </rPh>
    <rPh sb="18" eb="20">
      <t>ショウカイ</t>
    </rPh>
    <rPh sb="21" eb="23">
      <t>レンラク</t>
    </rPh>
    <rPh sb="23" eb="24">
      <t>トウ</t>
    </rPh>
    <rPh sb="26" eb="28">
      <t>シヨウ</t>
    </rPh>
    <phoneticPr fontId="2"/>
  </si>
  <si>
    <t xml:space="preserve">千葉県共用 脳卒中地域医療連携パス連絡票 　　　【様式B】□お返事　□診療情報提供書　　　　　　　□初回　　□　　ヵ月後　□　　年後
</t>
    <rPh sb="31" eb="33">
      <t>ヘンジ</t>
    </rPh>
    <rPh sb="35" eb="37">
      <t>シンリョウ</t>
    </rPh>
    <rPh sb="37" eb="39">
      <t>ジョウホウ</t>
    </rPh>
    <rPh sb="39" eb="41">
      <t>テイキョウ</t>
    </rPh>
    <rPh sb="41" eb="42">
      <t>ショ</t>
    </rPh>
    <phoneticPr fontId="2"/>
  </si>
  <si>
    <t>発信</t>
    <rPh sb="0" eb="2">
      <t>ハッシン</t>
    </rPh>
    <phoneticPr fontId="2"/>
  </si>
  <si>
    <t xml:space="preserve">
</t>
    <phoneticPr fontId="2"/>
  </si>
  <si>
    <t>宛先</t>
    <rPh sb="0" eb="2">
      <t>アテサキ</t>
    </rPh>
    <phoneticPr fontId="2"/>
  </si>
  <si>
    <t>ﾌﾘｶﾞﾅ</t>
    <phoneticPr fontId="2"/>
  </si>
  <si>
    <t>男性・女性</t>
    <rPh sb="0" eb="2">
      <t>ダンセイ</t>
    </rPh>
    <rPh sb="3" eb="5">
      <t>ジョセイ</t>
    </rPh>
    <phoneticPr fontId="2"/>
  </si>
  <si>
    <t>Ｔ・Ｓ・Ｈ　　　　年　　　　月　　　　日</t>
    <rPh sb="9" eb="10">
      <t>ネン</t>
    </rPh>
    <rPh sb="14" eb="15">
      <t>ガツ</t>
    </rPh>
    <rPh sb="19" eb="20">
      <t>ニチ</t>
    </rPh>
    <phoneticPr fontId="2"/>
  </si>
  <si>
    <t>発信：　□専門医　□回復期病院から　（　　　　月　　　　日）記入者名　　</t>
    <rPh sb="0" eb="2">
      <t>ハッシン</t>
    </rPh>
    <phoneticPr fontId="2"/>
  </si>
  <si>
    <t>宛先：　□かかりつけ医　□ｹｱﾏﾈｰｼﾞｬ-　□リハビリ　□訪問看護　□　　　　　　　　　　　</t>
    <rPh sb="0" eb="2">
      <t>アテサキ</t>
    </rPh>
    <rPh sb="30" eb="32">
      <t>ホウモン</t>
    </rPh>
    <rPh sb="32" eb="34">
      <t>カンゴ</t>
    </rPh>
    <phoneticPr fontId="2"/>
  </si>
  <si>
    <t>検査・受診結果：</t>
    <rPh sb="3" eb="5">
      <t>ジュシン</t>
    </rPh>
    <phoneticPr fontId="2"/>
  </si>
  <si>
    <t>□　前回より良くなっています。</t>
    <rPh sb="2" eb="4">
      <t>ゼンカイ</t>
    </rPh>
    <rPh sb="6" eb="7">
      <t>ヨ</t>
    </rPh>
    <phoneticPr fontId="2"/>
  </si>
  <si>
    <t>□　ADLは良くなっています。</t>
    <rPh sb="6" eb="7">
      <t>ヨ</t>
    </rPh>
    <phoneticPr fontId="2"/>
  </si>
  <si>
    <t>□　前回と同様です。　</t>
    <rPh sb="2" eb="4">
      <t>ゼンカイ</t>
    </rPh>
    <rPh sb="5" eb="7">
      <t>ドウヨウ</t>
    </rPh>
    <phoneticPr fontId="2"/>
  </si>
  <si>
    <t>□　ADLは変わりありません。</t>
    <rPh sb="6" eb="7">
      <t>カ</t>
    </rPh>
    <phoneticPr fontId="2"/>
  </si>
  <si>
    <t>□　前回より悪化しています。</t>
    <rPh sb="2" eb="4">
      <t>ゼンカイ</t>
    </rPh>
    <rPh sb="6" eb="8">
      <t>アッカ</t>
    </rPh>
    <phoneticPr fontId="2"/>
  </si>
  <si>
    <t>□　ADLは低下しています。</t>
    <rPh sb="6" eb="8">
      <t>テイカ</t>
    </rPh>
    <phoneticPr fontId="2"/>
  </si>
  <si>
    <t>処方薬の変更：　□　無・このまま継続をお願いします　　□　有（以下に記載）</t>
    <rPh sb="0" eb="2">
      <t>ショホウ</t>
    </rPh>
    <rPh sb="16" eb="18">
      <t>ケイゾク</t>
    </rPh>
    <rPh sb="20" eb="21">
      <t>ネガ</t>
    </rPh>
    <rPh sb="31" eb="33">
      <t>イカ</t>
    </rPh>
    <rPh sb="34" eb="36">
      <t>キサイ</t>
    </rPh>
    <phoneticPr fontId="2"/>
  </si>
  <si>
    <t>次回検査予定（　　か月後）</t>
    <rPh sb="0" eb="2">
      <t>ジカイ</t>
    </rPh>
    <rPh sb="2" eb="4">
      <t>ケンサ</t>
    </rPh>
    <rPh sb="4" eb="6">
      <t>ヨテイ</t>
    </rPh>
    <rPh sb="10" eb="11">
      <t>ゲツ</t>
    </rPh>
    <rPh sb="11" eb="12">
      <t>ゴ</t>
    </rPh>
    <phoneticPr fontId="2"/>
  </si>
  <si>
    <t>□頭部MRI・MRA　（予約　□済（　　/　　）　□未）　□頸動脈ｴｺｰ　（予約　□済（　　/　　）　□未）</t>
    <phoneticPr fontId="2"/>
  </si>
  <si>
    <t>次回外来予定　（　　　か月後）</t>
    <rPh sb="0" eb="2">
      <t>ジカイ</t>
    </rPh>
    <rPh sb="2" eb="4">
      <t>ガイライ</t>
    </rPh>
    <rPh sb="4" eb="6">
      <t>ヨテイ</t>
    </rPh>
    <rPh sb="12" eb="14">
      <t>ゲツゴ</t>
    </rPh>
    <phoneticPr fontId="2"/>
  </si>
  <si>
    <t>□無　　□有　（　□予約済（　　/　　）　□予約未　）</t>
    <phoneticPr fontId="2"/>
  </si>
  <si>
    <t>□　検査・外来予約を（　　　か月後）に取ってください。</t>
    <phoneticPr fontId="2"/>
  </si>
  <si>
    <t>御本人・御家族への説明内容</t>
    <rPh sb="0" eb="3">
      <t>ゴホンニン</t>
    </rPh>
    <rPh sb="4" eb="7">
      <t>ゴカゾク</t>
    </rPh>
    <rPh sb="9" eb="11">
      <t>セツメイ</t>
    </rPh>
    <rPh sb="11" eb="13">
      <t>ナイヨウ</t>
    </rPh>
    <phoneticPr fontId="2"/>
  </si>
  <si>
    <t>□血液検査（　　月　　日）</t>
    <rPh sb="1" eb="3">
      <t>ケツエキ</t>
    </rPh>
    <rPh sb="3" eb="5">
      <t>ケンサ</t>
    </rPh>
    <rPh sb="8" eb="9">
      <t>ツキ</t>
    </rPh>
    <rPh sb="11" eb="12">
      <t>ニチ</t>
    </rPh>
    <phoneticPr fontId="2"/>
  </si>
  <si>
    <t>□別紙参照</t>
    <rPh sb="1" eb="3">
      <t>ベッシ</t>
    </rPh>
    <rPh sb="3" eb="5">
      <t>サンショウ</t>
    </rPh>
    <phoneticPr fontId="2"/>
  </si>
  <si>
    <t>□頭部MRI　（　　　月　　日）</t>
    <rPh sb="1" eb="3">
      <t>トウブ</t>
    </rPh>
    <rPh sb="11" eb="12">
      <t>ツキ</t>
    </rPh>
    <rPh sb="14" eb="15">
      <t>ニチ</t>
    </rPh>
    <phoneticPr fontId="2"/>
  </si>
  <si>
    <t>□頭部MRA（　　月　　　日）</t>
    <rPh sb="1" eb="3">
      <t>トウブ</t>
    </rPh>
    <rPh sb="9" eb="10">
      <t>ツキ</t>
    </rPh>
    <rPh sb="13" eb="14">
      <t>ニチ</t>
    </rPh>
    <phoneticPr fontId="2"/>
  </si>
  <si>
    <t>□頸動脈エコー（　月　　日）</t>
    <rPh sb="1" eb="4">
      <t>ケイドウミャク</t>
    </rPh>
    <phoneticPr fontId="2"/>
  </si>
  <si>
    <t>□その他の検査
　　　　　　　（　　月　　日）</t>
    <rPh sb="3" eb="4">
      <t>タ</t>
    </rPh>
    <rPh sb="5" eb="7">
      <t>ケンサ</t>
    </rPh>
    <rPh sb="18" eb="19">
      <t>ツキ</t>
    </rPh>
    <rPh sb="21" eb="22">
      <t>ニチ</t>
    </rPh>
    <phoneticPr fontId="2"/>
  </si>
  <si>
    <t>□ＣＴ 　□ＭＲＩ　 □ＸーＰ　 □ＥCＧ 　□血液検査　 □尿　 □感染症</t>
    <rPh sb="24" eb="26">
      <t>ケツエキ</t>
    </rPh>
    <rPh sb="26" eb="28">
      <t>ケンサ</t>
    </rPh>
    <rPh sb="31" eb="32">
      <t>ニョウ</t>
    </rPh>
    <rPh sb="35" eb="38">
      <t>カンセンショウ</t>
    </rPh>
    <phoneticPr fontId="2"/>
  </si>
  <si>
    <t>　発信：かかりつけ医から　□専門医　　□回復期病院へ（　　　　月　　　　日）記入者名　　　　　　　　　　　　　　　　</t>
    <rPh sb="1" eb="3">
      <t>ハッシン</t>
    </rPh>
    <rPh sb="14" eb="17">
      <t>センモンイ</t>
    </rPh>
    <rPh sb="31" eb="32">
      <t>ツキ</t>
    </rPh>
    <rPh sb="36" eb="37">
      <t>ヒ</t>
    </rPh>
    <rPh sb="38" eb="41">
      <t>キニュウシャ</t>
    </rPh>
    <rPh sb="41" eb="42">
      <t>メイ</t>
    </rPh>
    <phoneticPr fontId="2"/>
  </si>
  <si>
    <t>□自宅　□グループホーム　□老人保健施設　□その他の施設（</t>
    <rPh sb="1" eb="3">
      <t>ジタク</t>
    </rPh>
    <rPh sb="14" eb="16">
      <t>ロウジン</t>
    </rPh>
    <rPh sb="16" eb="18">
      <t>ホケン</t>
    </rPh>
    <rPh sb="18" eb="20">
      <t>シセツ</t>
    </rPh>
    <rPh sb="24" eb="25">
      <t>タ</t>
    </rPh>
    <rPh sb="26" eb="28">
      <t>シセツ</t>
    </rPh>
    <phoneticPr fontId="2"/>
  </si>
  <si>
    <t>□通院　□訪問診療　□通所リハ　□訪問リハ　□デイサービス　　□デイケア　　□ショートステイ　□訪問看護　□受診科（□内科　□外科　□眼科　□皮膚科　□泌尿器科　□歯科　□　　　　　　　　　　　　　　　　　</t>
    <rPh sb="1" eb="3">
      <t>ツウイン</t>
    </rPh>
    <rPh sb="5" eb="7">
      <t>ホウモン</t>
    </rPh>
    <rPh sb="7" eb="9">
      <t>シンリョウ</t>
    </rPh>
    <rPh sb="11" eb="13">
      <t>ツウショ</t>
    </rPh>
    <rPh sb="17" eb="19">
      <t>ホウモン</t>
    </rPh>
    <rPh sb="48" eb="50">
      <t>ホウモン</t>
    </rPh>
    <rPh sb="50" eb="52">
      <t>カンゴ</t>
    </rPh>
    <rPh sb="56" eb="57">
      <t>カ</t>
    </rPh>
    <rPh sb="59" eb="61">
      <t>ナイカ</t>
    </rPh>
    <rPh sb="63" eb="65">
      <t>ゲカ</t>
    </rPh>
    <rPh sb="67" eb="69">
      <t>ガンカ</t>
    </rPh>
    <rPh sb="71" eb="74">
      <t>ヒフカ</t>
    </rPh>
    <rPh sb="76" eb="80">
      <t>ヒニョウキカ</t>
    </rPh>
    <rPh sb="82" eb="84">
      <t>シカ</t>
    </rPh>
    <phoneticPr fontId="2"/>
  </si>
  <si>
    <t>ﾊﾞｲﾀﾙｻｲﾝ等</t>
    <rPh sb="8" eb="9">
      <t>ナド</t>
    </rPh>
    <phoneticPr fontId="2"/>
  </si>
  <si>
    <t>　         　　　度</t>
    <rPh sb="13" eb="14">
      <t>ド</t>
    </rPh>
    <phoneticPr fontId="2"/>
  </si>
  <si>
    <t>□無　 □有</t>
    <rPh sb="1" eb="2">
      <t>ナ</t>
    </rPh>
    <rPh sb="5" eb="6">
      <t>アリ</t>
    </rPh>
    <phoneticPr fontId="2"/>
  </si>
  <si>
    <t>ｃｍ</t>
    <phoneticPr fontId="2"/>
  </si>
  <si>
    <t>喫煙</t>
    <rPh sb="0" eb="2">
      <t>キツエン</t>
    </rPh>
    <phoneticPr fontId="2"/>
  </si>
  <si>
    <t>　□無　　□有</t>
    <rPh sb="2" eb="3">
      <t>ナ</t>
    </rPh>
    <rPh sb="6" eb="7">
      <t>アリ</t>
    </rPh>
    <phoneticPr fontId="2"/>
  </si>
  <si>
    <t>血液検査　　　　　　（　　/　　）</t>
    <rPh sb="0" eb="2">
      <t>ケツエキ</t>
    </rPh>
    <rPh sb="2" eb="4">
      <t>ケンサ</t>
    </rPh>
    <phoneticPr fontId="2"/>
  </si>
  <si>
    <t>血糖（食後）</t>
    <rPh sb="0" eb="2">
      <t>ケットウ</t>
    </rPh>
    <rPh sb="3" eb="4">
      <t>ショク</t>
    </rPh>
    <rPh sb="4" eb="5">
      <t>アト</t>
    </rPh>
    <phoneticPr fontId="2"/>
  </si>
  <si>
    <r>
      <t xml:space="preserve"> □　</t>
    </r>
    <r>
      <rPr>
        <sz val="11"/>
        <rFont val="ＭＳ Ｐゴシック"/>
        <family val="3"/>
        <charset val="128"/>
      </rPr>
      <t>お世話になっております。　状態変化ありません。</t>
    </r>
    <rPh sb="4" eb="6">
      <t>セワ</t>
    </rPh>
    <rPh sb="16" eb="18">
      <t>ジョウタイ</t>
    </rPh>
    <rPh sb="18" eb="20">
      <t>ヘンカ</t>
    </rPh>
    <phoneticPr fontId="2"/>
  </si>
  <si>
    <r>
      <t xml:space="preserve"> □　</t>
    </r>
    <r>
      <rPr>
        <sz val="11"/>
        <rFont val="ＭＳ Ｐゴシック"/>
        <family val="3"/>
        <charset val="128"/>
      </rPr>
      <t>以下ご報告したい事項があります。</t>
    </r>
    <rPh sb="3" eb="5">
      <t>イカ</t>
    </rPh>
    <rPh sb="6" eb="8">
      <t>ホウコク</t>
    </rPh>
    <rPh sb="11" eb="13">
      <t>ジコウ</t>
    </rPh>
    <phoneticPr fontId="2"/>
  </si>
  <si>
    <t>処方薬：</t>
    <rPh sb="0" eb="3">
      <t>ショホウヤク</t>
    </rPh>
    <phoneticPr fontId="2"/>
  </si>
  <si>
    <t>総合計　　　　　　　点</t>
    <rPh sb="0" eb="1">
      <t>ソウ</t>
    </rPh>
    <rPh sb="1" eb="3">
      <t>ゴウケイ</t>
    </rPh>
    <rPh sb="10" eb="11">
      <t>テン</t>
    </rPh>
    <phoneticPr fontId="2"/>
  </si>
  <si>
    <t>□退院時指導料Ⅱ算定　　□診療情報提供料算定</t>
    <rPh sb="1" eb="7">
      <t>タイインジシドウリョウ</t>
    </rPh>
    <rPh sb="8" eb="10">
      <t>サンテイ</t>
    </rPh>
    <rPh sb="13" eb="22">
      <t>シンリョウジョウホウテイキョウリョウサンテイ</t>
    </rPh>
    <phoneticPr fontId="2"/>
  </si>
  <si>
    <r>
      <rPr>
        <b/>
        <sz val="12"/>
        <rFont val="ＭＳ Ｐゴシック"/>
        <family val="3"/>
        <charset val="128"/>
      </rPr>
      <t>千葉県共用 脳卒中地域医療連携パス連絡票 　　　【様式C】　</t>
    </r>
    <r>
      <rPr>
        <sz val="12"/>
        <rFont val="ＭＳ Ｐゴシック"/>
        <family val="3"/>
        <charset val="128"/>
      </rPr>
      <t>□初回　　□　　ヵ月後　□　　年後</t>
    </r>
    <r>
      <rPr>
        <b/>
        <sz val="14"/>
        <rFont val="ＭＳ Ｐゴシック"/>
        <family val="3"/>
        <charset val="128"/>
      </rPr>
      <t xml:space="preserve">
</t>
    </r>
    <rPh sb="31" eb="33">
      <t>ショカイ</t>
    </rPh>
    <rPh sb="39" eb="40">
      <t>ゲツ</t>
    </rPh>
    <rPh sb="40" eb="41">
      <t>アト</t>
    </rPh>
    <rPh sb="45" eb="47">
      <t>ネンゴ</t>
    </rPh>
    <phoneticPr fontId="2"/>
  </si>
  <si>
    <t>平成３０年4月版</t>
    <phoneticPr fontId="2"/>
  </si>
  <si>
    <t>診療情報提供料算定　　　　平成３０年4月版</t>
    <rPh sb="0" eb="2">
      <t>シンリョウ</t>
    </rPh>
    <rPh sb="2" eb="4">
      <t>ジョウホウ</t>
    </rPh>
    <rPh sb="4" eb="6">
      <t>テイキョウ</t>
    </rPh>
    <rPh sb="6" eb="7">
      <t>リョウ</t>
    </rPh>
    <rPh sb="7" eb="9">
      <t>サンテイ</t>
    </rPh>
    <rPh sb="20" eb="21">
      <t>バン</t>
    </rPh>
    <phoneticPr fontId="2"/>
  </si>
  <si>
    <t>血清ｸﾚｱﾁﾆﾝ</t>
    <rPh sb="0" eb="2">
      <t>ケッセイ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</si>
</sst>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HG丸ｺﾞｼｯｸM-PRO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0" fontId="14" fillId="9" borderId="1" applyFont="0" applyBorder="0">
      <alignment horizontal="center" vertical="center"/>
    </xf>
    <xf numFmtId="0" fontId="17" fillId="0" borderId="0"/>
  </cellStyleXfs>
  <cellXfs count="431">
    <xf numFmtId="0" fontId="0" fillId="0" borderId="0" xfId="0">
      <alignment vertical="center"/>
    </xf>
    <xf numFmtId="177" fontId="9" fillId="0" borderId="2" xfId="0" applyNumberFormat="1" applyFont="1" applyFill="1" applyBorder="1" applyAlignment="1" applyProtection="1">
      <alignment horizontal="left" vertical="center"/>
      <protection hidden="1"/>
    </xf>
    <xf numFmtId="58" fontId="9" fillId="0" borderId="3" xfId="0" applyNumberFormat="1" applyFont="1" applyFill="1" applyBorder="1" applyAlignment="1" applyProtection="1">
      <alignment horizontal="left" vertical="center"/>
      <protection hidden="1"/>
    </xf>
    <xf numFmtId="176" fontId="7" fillId="0" borderId="4" xfId="0" applyNumberFormat="1" applyFont="1" applyFill="1" applyBorder="1" applyAlignment="1" applyProtection="1">
      <alignment horizontal="left" vertical="top"/>
      <protection hidden="1"/>
    </xf>
    <xf numFmtId="0" fontId="7" fillId="0" borderId="5" xfId="0" applyFont="1" applyFill="1" applyBorder="1" applyAlignment="1" applyProtection="1">
      <alignment vertical="top"/>
      <protection hidden="1"/>
    </xf>
    <xf numFmtId="0" fontId="7" fillId="0" borderId="4" xfId="0" applyFont="1" applyFill="1" applyBorder="1" applyAlignment="1" applyProtection="1">
      <alignment vertical="top"/>
      <protection hidden="1"/>
    </xf>
    <xf numFmtId="0" fontId="7" fillId="0" borderId="6" xfId="0" applyFont="1" applyFill="1" applyBorder="1" applyAlignment="1" applyProtection="1">
      <alignment vertical="top"/>
      <protection hidden="1"/>
    </xf>
    <xf numFmtId="0" fontId="7" fillId="0" borderId="7" xfId="0" applyFont="1" applyFill="1" applyBorder="1" applyAlignment="1" applyProtection="1">
      <alignment vertical="top" wrapText="1"/>
      <protection hidden="1"/>
    </xf>
    <xf numFmtId="0" fontId="7" fillId="0" borderId="6" xfId="0" applyFont="1" applyFill="1" applyBorder="1" applyAlignment="1" applyProtection="1">
      <alignment vertical="top" wrapText="1"/>
      <protection hidden="1"/>
    </xf>
    <xf numFmtId="0" fontId="7" fillId="0" borderId="8" xfId="0" applyFont="1" applyFill="1" applyBorder="1" applyAlignment="1" applyProtection="1">
      <alignment vertical="top"/>
      <protection hidden="1"/>
    </xf>
    <xf numFmtId="0" fontId="7" fillId="0" borderId="9" xfId="0" applyFont="1" applyFill="1" applyBorder="1" applyAlignment="1" applyProtection="1">
      <alignment vertical="top"/>
      <protection hidden="1"/>
    </xf>
    <xf numFmtId="0" fontId="7" fillId="0" borderId="7" xfId="0" applyFont="1" applyFill="1" applyBorder="1" applyAlignment="1" applyProtection="1">
      <alignment vertical="top"/>
      <protection hidden="1"/>
    </xf>
    <xf numFmtId="0" fontId="7" fillId="0" borderId="0" xfId="0" applyFont="1" applyProtection="1">
      <alignment vertical="center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9" fillId="0" borderId="11" xfId="0" applyFont="1" applyBorder="1" applyAlignment="1" applyProtection="1">
      <alignment horizontal="left" vertical="top"/>
      <protection locked="0"/>
    </xf>
    <xf numFmtId="0" fontId="9" fillId="0" borderId="12" xfId="0" applyFont="1" applyBorder="1" applyAlignment="1" applyProtection="1">
      <alignment vertical="top"/>
      <protection locked="0"/>
    </xf>
    <xf numFmtId="0" fontId="9" fillId="0" borderId="0" xfId="0" applyFont="1" applyBorder="1" applyAlignment="1" applyProtection="1">
      <alignment vertical="top"/>
      <protection locked="0"/>
    </xf>
    <xf numFmtId="0" fontId="9" fillId="0" borderId="11" xfId="0" applyFont="1" applyBorder="1" applyAlignment="1" applyProtection="1">
      <alignment vertical="top"/>
      <protection locked="0"/>
    </xf>
    <xf numFmtId="0" fontId="9" fillId="0" borderId="13" xfId="0" applyFont="1" applyBorder="1" applyAlignment="1" applyProtection="1">
      <alignment vertical="top"/>
      <protection locked="0"/>
    </xf>
    <xf numFmtId="0" fontId="9" fillId="0" borderId="14" xfId="0" applyFont="1" applyBorder="1" applyAlignment="1" applyProtection="1">
      <alignment vertical="top"/>
      <protection locked="0"/>
    </xf>
    <xf numFmtId="0" fontId="9" fillId="0" borderId="10" xfId="0" applyFont="1" applyBorder="1" applyAlignment="1" applyProtection="1">
      <alignment vertical="top"/>
      <protection locked="0"/>
    </xf>
    <xf numFmtId="0" fontId="9" fillId="0" borderId="15" xfId="0" applyFont="1" applyBorder="1" applyAlignment="1" applyProtection="1">
      <alignment vertical="top"/>
      <protection locked="0"/>
    </xf>
    <xf numFmtId="0" fontId="9" fillId="0" borderId="16" xfId="0" applyFont="1" applyBorder="1" applyAlignment="1" applyProtection="1">
      <alignment vertical="top"/>
      <protection locked="0"/>
    </xf>
    <xf numFmtId="0" fontId="9" fillId="0" borderId="17" xfId="0" applyFont="1" applyBorder="1" applyAlignment="1" applyProtection="1">
      <alignment vertical="top"/>
      <protection locked="0"/>
    </xf>
    <xf numFmtId="0" fontId="9" fillId="0" borderId="18" xfId="0" applyFont="1" applyBorder="1" applyAlignment="1" applyProtection="1">
      <alignment vertical="top"/>
      <protection locked="0"/>
    </xf>
    <xf numFmtId="0" fontId="9" fillId="0" borderId="19" xfId="0" applyFont="1" applyBorder="1" applyAlignment="1" applyProtection="1">
      <alignment vertical="top"/>
      <protection locked="0"/>
    </xf>
    <xf numFmtId="0" fontId="9" fillId="0" borderId="20" xfId="0" applyFont="1" applyBorder="1" applyAlignment="1" applyProtection="1">
      <alignment vertical="top"/>
      <protection locked="0"/>
    </xf>
    <xf numFmtId="0" fontId="9" fillId="0" borderId="21" xfId="0" applyFont="1" applyBorder="1" applyAlignment="1" applyProtection="1">
      <alignment vertical="top"/>
      <protection locked="0"/>
    </xf>
    <xf numFmtId="0" fontId="9" fillId="0" borderId="22" xfId="0" applyFont="1" applyBorder="1" applyAlignment="1" applyProtection="1">
      <alignment vertical="top"/>
      <protection locked="0"/>
    </xf>
    <xf numFmtId="0" fontId="7" fillId="0" borderId="4" xfId="0" applyFont="1" applyFill="1" applyBorder="1" applyAlignment="1" applyProtection="1">
      <alignment vertical="top" wrapText="1"/>
      <protection hidden="1"/>
    </xf>
    <xf numFmtId="0" fontId="7" fillId="0" borderId="8" xfId="0" applyFont="1" applyFill="1" applyBorder="1" applyAlignment="1" applyProtection="1">
      <alignment vertical="top" wrapText="1"/>
      <protection hidden="1"/>
    </xf>
    <xf numFmtId="0" fontId="9" fillId="0" borderId="23" xfId="0" applyFont="1" applyBorder="1" applyProtection="1">
      <alignment vertical="center"/>
      <protection locked="0"/>
    </xf>
    <xf numFmtId="0" fontId="9" fillId="0" borderId="24" xfId="0" applyFont="1" applyBorder="1" applyProtection="1">
      <alignment vertical="center"/>
      <protection locked="0"/>
    </xf>
    <xf numFmtId="0" fontId="9" fillId="0" borderId="25" xfId="0" applyFont="1" applyBorder="1" applyProtection="1">
      <alignment vertical="center"/>
      <protection locked="0"/>
    </xf>
    <xf numFmtId="0" fontId="9" fillId="0" borderId="14" xfId="0" applyFont="1" applyBorder="1" applyAlignment="1" applyProtection="1">
      <alignment horizontal="center" vertical="top"/>
      <protection locked="0"/>
    </xf>
    <xf numFmtId="0" fontId="9" fillId="0" borderId="26" xfId="0" applyFont="1" applyBorder="1" applyAlignment="1" applyProtection="1">
      <alignment horizontal="center" vertical="top"/>
      <protection locked="0"/>
    </xf>
    <xf numFmtId="0" fontId="9" fillId="0" borderId="11" xfId="0" applyFont="1" applyBorder="1" applyAlignment="1" applyProtection="1">
      <alignment horizontal="center" vertical="top"/>
      <protection locked="0"/>
    </xf>
    <xf numFmtId="0" fontId="9" fillId="0" borderId="27" xfId="0" applyFont="1" applyBorder="1" applyProtection="1">
      <alignment vertical="center"/>
      <protection locked="0"/>
    </xf>
    <xf numFmtId="176" fontId="7" fillId="0" borderId="5" xfId="0" applyNumberFormat="1" applyFont="1" applyFill="1" applyBorder="1" applyAlignment="1" applyProtection="1">
      <alignment horizontal="left" vertical="top" wrapText="1"/>
      <protection hidden="1"/>
    </xf>
    <xf numFmtId="176" fontId="7" fillId="0" borderId="7" xfId="0" applyNumberFormat="1" applyFont="1" applyFill="1" applyBorder="1" applyAlignment="1" applyProtection="1">
      <alignment horizontal="left" vertical="top" wrapText="1"/>
      <protection hidden="1"/>
    </xf>
    <xf numFmtId="0" fontId="0" fillId="0" borderId="0" xfId="0" applyBorder="1" applyAlignment="1" applyProtection="1">
      <alignment horizontal="center" wrapText="1"/>
      <protection locked="0"/>
    </xf>
    <xf numFmtId="0" fontId="12" fillId="0" borderId="0" xfId="0" applyNumberFormat="1" applyFont="1" applyBorder="1" applyAlignment="1" applyProtection="1">
      <alignment horizontal="right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13" fillId="0" borderId="28" xfId="0" applyFont="1" applyFill="1" applyBorder="1" applyAlignment="1" applyProtection="1">
      <alignment horizontal="left" wrapText="1"/>
      <protection hidden="1"/>
    </xf>
    <xf numFmtId="0" fontId="7" fillId="0" borderId="29" xfId="0" applyFont="1" applyBorder="1" applyAlignment="1" applyProtection="1">
      <alignment vertical="center" wrapText="1"/>
      <protection locked="0"/>
    </xf>
    <xf numFmtId="0" fontId="7" fillId="0" borderId="30" xfId="0" applyFont="1" applyBorder="1" applyAlignment="1" applyProtection="1">
      <alignment vertical="center" wrapText="1"/>
      <protection locked="0"/>
    </xf>
    <xf numFmtId="0" fontId="7" fillId="0" borderId="0" xfId="0" applyFont="1">
      <alignment vertical="center"/>
    </xf>
    <xf numFmtId="0" fontId="7" fillId="0" borderId="31" xfId="0" applyFont="1" applyBorder="1">
      <alignment vertical="center"/>
    </xf>
    <xf numFmtId="176" fontId="7" fillId="0" borderId="6" xfId="0" applyNumberFormat="1" applyFont="1" applyFill="1" applyBorder="1" applyAlignment="1" applyProtection="1">
      <alignment horizontal="left" vertical="top" wrapText="1"/>
      <protection hidden="1"/>
    </xf>
    <xf numFmtId="176" fontId="7" fillId="0" borderId="4" xfId="0" applyNumberFormat="1" applyFont="1" applyFill="1" applyBorder="1" applyAlignment="1" applyProtection="1">
      <alignment horizontal="left" vertical="top" wrapText="1"/>
      <protection hidden="1"/>
    </xf>
    <xf numFmtId="0" fontId="7" fillId="0" borderId="18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19" xfId="0" applyFont="1" applyBorder="1">
      <alignment vertical="center"/>
    </xf>
    <xf numFmtId="176" fontId="7" fillId="0" borderId="8" xfId="0" applyNumberFormat="1" applyFont="1" applyFill="1" applyBorder="1" applyAlignment="1" applyProtection="1">
      <alignment horizontal="left" vertical="top" wrapText="1"/>
      <protection hidden="1"/>
    </xf>
    <xf numFmtId="0" fontId="0" fillId="0" borderId="0" xfId="0" applyBorder="1" applyAlignment="1">
      <alignment horizontal="left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0" fillId="0" borderId="34" xfId="0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Border="1">
      <alignment vertical="center"/>
    </xf>
    <xf numFmtId="0" fontId="1" fillId="0" borderId="16" xfId="0" applyFont="1" applyFill="1" applyBorder="1">
      <alignment vertical="center"/>
    </xf>
    <xf numFmtId="0" fontId="7" fillId="2" borderId="35" xfId="0" applyFont="1" applyFill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16" xfId="0" applyFill="1" applyBorder="1" applyAlignment="1">
      <alignment vertical="center" wrapText="1"/>
    </xf>
    <xf numFmtId="0" fontId="0" fillId="0" borderId="41" xfId="0" applyFill="1" applyBorder="1" applyAlignment="1">
      <alignment vertical="center"/>
    </xf>
    <xf numFmtId="0" fontId="7" fillId="2" borderId="32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1" fillId="0" borderId="0" xfId="0" applyFont="1" applyFill="1" applyAlignment="1">
      <alignment vertical="center"/>
    </xf>
    <xf numFmtId="0" fontId="0" fillId="0" borderId="40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43" xfId="0" applyFont="1" applyBorder="1" applyAlignment="1">
      <alignment horizontal="left" vertical="top"/>
    </xf>
    <xf numFmtId="0" fontId="1" fillId="0" borderId="0" xfId="0" applyFont="1" applyFill="1" applyAlignment="1">
      <alignment horizontal="right" vertical="center"/>
    </xf>
    <xf numFmtId="0" fontId="4" fillId="0" borderId="38" xfId="0" applyFont="1" applyFill="1" applyBorder="1" applyAlignment="1">
      <alignment horizontal="center" vertical="center"/>
    </xf>
    <xf numFmtId="0" fontId="1" fillId="0" borderId="34" xfId="0" applyFont="1" applyFill="1" applyBorder="1" applyAlignment="1"/>
    <xf numFmtId="0" fontId="4" fillId="0" borderId="52" xfId="0" applyFont="1" applyFill="1" applyBorder="1" applyAlignment="1">
      <alignment horizontal="center" vertical="center"/>
    </xf>
    <xf numFmtId="0" fontId="1" fillId="0" borderId="56" xfId="0" applyFont="1" applyFill="1" applyBorder="1">
      <alignment vertical="center"/>
    </xf>
    <xf numFmtId="0" fontId="0" fillId="0" borderId="56" xfId="0" applyFill="1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1" fillId="0" borderId="58" xfId="0" applyFont="1" applyFill="1" applyBorder="1" applyAlignment="1"/>
    <xf numFmtId="0" fontId="0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49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0" fontId="0" fillId="0" borderId="53" xfId="0" applyFont="1" applyBorder="1" applyAlignment="1">
      <alignment horizontal="left" vertical="top"/>
    </xf>
    <xf numFmtId="0" fontId="0" fillId="0" borderId="14" xfId="0" applyFont="1" applyFill="1" applyBorder="1" applyAlignment="1">
      <alignment vertical="center"/>
    </xf>
    <xf numFmtId="0" fontId="0" fillId="0" borderId="53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3" xfId="0" applyFill="1" applyBorder="1">
      <alignment vertical="center"/>
    </xf>
    <xf numFmtId="0" fontId="1" fillId="0" borderId="12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" fillId="0" borderId="12" xfId="0" applyFont="1" applyFill="1" applyBorder="1">
      <alignment vertical="center"/>
    </xf>
    <xf numFmtId="0" fontId="0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1" fillId="0" borderId="49" xfId="0" applyFont="1" applyFill="1" applyBorder="1">
      <alignment vertical="center"/>
    </xf>
    <xf numFmtId="0" fontId="0" fillId="0" borderId="0" xfId="0" applyBorder="1" applyAlignment="1">
      <alignment horizontal="right" vertical="top"/>
    </xf>
    <xf numFmtId="0" fontId="0" fillId="0" borderId="16" xfId="0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34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4" borderId="38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0" borderId="38" xfId="0" applyFont="1" applyFill="1" applyBorder="1">
      <alignment vertical="center"/>
    </xf>
    <xf numFmtId="0" fontId="7" fillId="0" borderId="34" xfId="0" applyFont="1" applyFill="1" applyBorder="1">
      <alignment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right" vertical="center"/>
    </xf>
    <xf numFmtId="0" fontId="7" fillId="0" borderId="34" xfId="0" applyFont="1" applyFill="1" applyBorder="1" applyAlignment="1">
      <alignment horizontal="right" vertical="center"/>
    </xf>
    <xf numFmtId="0" fontId="7" fillId="0" borderId="38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36" xfId="0" applyBorder="1" applyAlignment="1">
      <alignment vertical="center"/>
    </xf>
    <xf numFmtId="0" fontId="7" fillId="0" borderId="39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vertical="center" textRotation="255"/>
    </xf>
    <xf numFmtId="0" fontId="1" fillId="0" borderId="69" xfId="0" applyFont="1" applyFill="1" applyBorder="1" applyAlignment="1">
      <alignment horizontal="center" vertical="center"/>
    </xf>
    <xf numFmtId="0" fontId="1" fillId="0" borderId="70" xfId="0" applyFont="1" applyFill="1" applyBorder="1" applyAlignment="1">
      <alignment horizontal="center" vertical="center"/>
    </xf>
    <xf numFmtId="0" fontId="1" fillId="0" borderId="71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right" vertical="center"/>
    </xf>
    <xf numFmtId="0" fontId="8" fillId="0" borderId="56" xfId="0" applyFont="1" applyFill="1" applyBorder="1" applyAlignment="1">
      <alignment horizontal="right" vertical="center"/>
    </xf>
    <xf numFmtId="0" fontId="8" fillId="0" borderId="58" xfId="0" applyFont="1" applyFill="1" applyBorder="1" applyAlignment="1">
      <alignment horizontal="right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vertical="center"/>
    </xf>
    <xf numFmtId="0" fontId="8" fillId="0" borderId="56" xfId="0" applyFont="1" applyFill="1" applyBorder="1" applyAlignment="1">
      <alignment vertical="center"/>
    </xf>
    <xf numFmtId="0" fontId="7" fillId="0" borderId="32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top"/>
    </xf>
    <xf numFmtId="0" fontId="7" fillId="2" borderId="32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vertical="center" textRotation="255"/>
    </xf>
    <xf numFmtId="0" fontId="7" fillId="0" borderId="41" xfId="0" applyFont="1" applyFill="1" applyBorder="1" applyAlignment="1">
      <alignment vertical="top"/>
    </xf>
    <xf numFmtId="0" fontId="7" fillId="0" borderId="36" xfId="0" applyFont="1" applyFill="1" applyBorder="1" applyAlignment="1">
      <alignment vertical="top"/>
    </xf>
    <xf numFmtId="0" fontId="7" fillId="0" borderId="42" xfId="0" applyFont="1" applyFill="1" applyBorder="1" applyAlignment="1">
      <alignment vertical="top"/>
    </xf>
    <xf numFmtId="0" fontId="0" fillId="0" borderId="32" xfId="0" applyBorder="1" applyAlignment="1">
      <alignment vertical="center"/>
    </xf>
    <xf numFmtId="0" fontId="0" fillId="0" borderId="32" xfId="0" applyFill="1" applyBorder="1" applyAlignment="1">
      <alignment vertical="center"/>
    </xf>
    <xf numFmtId="0" fontId="7" fillId="0" borderId="16" xfId="0" applyFont="1" applyFill="1" applyBorder="1" applyAlignment="1">
      <alignment horizontal="left" vertical="center"/>
    </xf>
    <xf numFmtId="0" fontId="9" fillId="0" borderId="38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left" vertical="center"/>
    </xf>
    <xf numFmtId="0" fontId="9" fillId="0" borderId="45" xfId="0" applyFont="1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0" fillId="0" borderId="53" xfId="0" applyBorder="1" applyAlignment="1">
      <alignment horizontal="left" vertical="top" wrapText="1"/>
    </xf>
    <xf numFmtId="0" fontId="9" fillId="0" borderId="15" xfId="0" applyFont="1" applyBorder="1" applyAlignment="1" applyProtection="1">
      <alignment horizontal="left" vertical="top" wrapText="1"/>
      <protection locked="0"/>
    </xf>
    <xf numFmtId="0" fontId="7" fillId="0" borderId="17" xfId="0" applyFont="1" applyBorder="1" applyAlignment="1">
      <alignment horizontal="left" vertical="top" wrapText="1"/>
    </xf>
    <xf numFmtId="0" fontId="9" fillId="0" borderId="0" xfId="0" applyFont="1" applyAlignment="1" applyProtection="1">
      <alignment horizontal="left" vertical="top" wrapText="1"/>
      <protection hidden="1"/>
    </xf>
    <xf numFmtId="0" fontId="7" fillId="0" borderId="0" xfId="0" applyFont="1" applyAlignment="1">
      <alignment vertical="center" wrapText="1"/>
    </xf>
    <xf numFmtId="0" fontId="9" fillId="0" borderId="0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 shrinkToFit="1"/>
      <protection hidden="1"/>
    </xf>
    <xf numFmtId="0" fontId="0" fillId="0" borderId="0" xfId="0" applyBorder="1" applyAlignment="1">
      <alignment horizontal="center" vertical="center"/>
    </xf>
    <xf numFmtId="0" fontId="9" fillId="0" borderId="63" xfId="0" applyFont="1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15" xfId="0" applyFont="1" applyBorder="1" applyAlignment="1" applyProtection="1">
      <alignment vertical="top" wrapText="1"/>
      <protection locked="0"/>
    </xf>
    <xf numFmtId="0" fontId="9" fillId="0" borderId="16" xfId="0" applyFont="1" applyBorder="1" applyAlignment="1" applyProtection="1">
      <alignment vertical="top" wrapText="1"/>
      <protection locked="0"/>
    </xf>
    <xf numFmtId="0" fontId="9" fillId="0" borderId="55" xfId="0" applyFont="1" applyBorder="1" applyAlignment="1" applyProtection="1">
      <alignment vertical="center" wrapText="1"/>
      <protection locked="0"/>
    </xf>
    <xf numFmtId="0" fontId="9" fillId="0" borderId="47" xfId="0" applyFont="1" applyBorder="1" applyAlignment="1" applyProtection="1">
      <alignment vertical="center" wrapText="1"/>
      <protection locked="0"/>
    </xf>
    <xf numFmtId="0" fontId="3" fillId="0" borderId="48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9" fillId="0" borderId="66" xfId="0" applyFont="1" applyBorder="1" applyAlignment="1" applyProtection="1">
      <alignment vertical="center" wrapText="1"/>
      <protection locked="0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7" fillId="3" borderId="32" xfId="0" applyFont="1" applyFill="1" applyBorder="1" applyAlignment="1">
      <alignment horizontal="center" vertical="center"/>
    </xf>
    <xf numFmtId="0" fontId="0" fillId="0" borderId="14" xfId="0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3" fillId="4" borderId="37" xfId="0" applyFont="1" applyFill="1" applyBorder="1" applyAlignment="1">
      <alignment vertical="center" textRotation="255"/>
    </xf>
    <xf numFmtId="0" fontId="0" fillId="4" borderId="37" xfId="0" applyFont="1" applyFill="1" applyBorder="1" applyAlignment="1">
      <alignment vertical="center" textRotation="255"/>
    </xf>
    <xf numFmtId="0" fontId="0" fillId="4" borderId="40" xfId="0" applyFont="1" applyFill="1" applyBorder="1" applyAlignment="1">
      <alignment vertical="center" textRotation="255"/>
    </xf>
    <xf numFmtId="0" fontId="0" fillId="4" borderId="39" xfId="0" applyFont="1" applyFill="1" applyBorder="1" applyAlignment="1">
      <alignment vertical="center" textRotation="255"/>
    </xf>
    <xf numFmtId="0" fontId="7" fillId="4" borderId="4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0" borderId="43" xfId="0" applyFont="1" applyFill="1" applyBorder="1">
      <alignment vertical="center"/>
    </xf>
    <xf numFmtId="0" fontId="7" fillId="5" borderId="37" xfId="0" applyFont="1" applyFill="1" applyBorder="1" applyAlignment="1">
      <alignment vertical="center" textRotation="255"/>
    </xf>
    <xf numFmtId="0" fontId="7" fillId="5" borderId="35" xfId="0" applyFont="1" applyFill="1" applyBorder="1" applyAlignment="1">
      <alignment vertical="center" textRotation="255"/>
    </xf>
    <xf numFmtId="0" fontId="7" fillId="2" borderId="32" xfId="0" applyFont="1" applyFill="1" applyBorder="1" applyAlignment="1">
      <alignment horizontal="center" vertical="center" textRotation="255"/>
    </xf>
    <xf numFmtId="0" fontId="9" fillId="0" borderId="32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3" fillId="7" borderId="38" xfId="0" applyFont="1" applyFill="1" applyBorder="1" applyAlignment="1">
      <alignment horizontal="left" vertical="center"/>
    </xf>
    <xf numFmtId="0" fontId="6" fillId="7" borderId="16" xfId="0" applyFont="1" applyFill="1" applyBorder="1" applyAlignment="1">
      <alignment horizontal="left" vertical="center"/>
    </xf>
    <xf numFmtId="0" fontId="6" fillId="7" borderId="34" xfId="0" applyFont="1" applyFill="1" applyBorder="1" applyAlignment="1">
      <alignment horizontal="left" vertical="center"/>
    </xf>
    <xf numFmtId="0" fontId="7" fillId="2" borderId="43" xfId="0" applyFont="1" applyFill="1" applyBorder="1" applyAlignment="1">
      <alignment vertical="center" textRotation="255"/>
    </xf>
    <xf numFmtId="0" fontId="7" fillId="0" borderId="41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36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41" xfId="0" applyFill="1" applyBorder="1" applyAlignment="1">
      <alignment vertical="center" wrapText="1"/>
    </xf>
    <xf numFmtId="0" fontId="0" fillId="0" borderId="38" xfId="0" applyFill="1" applyBorder="1" applyAlignment="1">
      <alignment horizontal="left" vertical="center"/>
    </xf>
    <xf numFmtId="0" fontId="3" fillId="7" borderId="38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8" fillId="8" borderId="13" xfId="0" applyFont="1" applyFill="1" applyBorder="1" applyAlignment="1">
      <alignment vertical="center" wrapText="1"/>
    </xf>
    <xf numFmtId="0" fontId="0" fillId="8" borderId="14" xfId="0" applyFill="1" applyBorder="1" applyAlignment="1">
      <alignment vertical="center"/>
    </xf>
    <xf numFmtId="0" fontId="0" fillId="8" borderId="36" xfId="0" applyFill="1" applyBorder="1" applyAlignment="1">
      <alignment vertical="center"/>
    </xf>
    <xf numFmtId="0" fontId="0" fillId="8" borderId="12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0" fillId="8" borderId="42" xfId="0" applyFill="1" applyBorder="1" applyAlignment="1">
      <alignment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7" fillId="8" borderId="57" xfId="0" applyFont="1" applyFill="1" applyBorder="1" applyAlignment="1">
      <alignment horizontal="center" vertical="center"/>
    </xf>
    <xf numFmtId="0" fontId="7" fillId="8" borderId="56" xfId="0" applyFont="1" applyFill="1" applyBorder="1" applyAlignment="1">
      <alignment horizontal="center" vertical="center"/>
    </xf>
    <xf numFmtId="0" fontId="7" fillId="8" borderId="58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vertical="center"/>
    </xf>
    <xf numFmtId="0" fontId="4" fillId="0" borderId="56" xfId="0" applyFont="1" applyFill="1" applyBorder="1" applyAlignment="1">
      <alignment vertical="center"/>
    </xf>
    <xf numFmtId="0" fontId="4" fillId="0" borderId="6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8" fillId="8" borderId="13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0" fillId="0" borderId="38" xfId="0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41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53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59" xfId="0" applyFont="1" applyFill="1" applyBorder="1" applyAlignment="1">
      <alignment horizontal="left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34" xfId="0" applyFont="1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7" fillId="8" borderId="36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left" vertical="center"/>
    </xf>
    <xf numFmtId="0" fontId="0" fillId="8" borderId="10" xfId="0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0" fillId="8" borderId="43" xfId="0" applyFill="1" applyBorder="1" applyAlignment="1">
      <alignment vertical="center"/>
    </xf>
    <xf numFmtId="0" fontId="8" fillId="8" borderId="13" xfId="0" applyFont="1" applyFill="1" applyBorder="1" applyAlignment="1">
      <alignment vertical="center"/>
    </xf>
    <xf numFmtId="0" fontId="8" fillId="8" borderId="14" xfId="0" applyFont="1" applyFill="1" applyBorder="1" applyAlignment="1">
      <alignment vertical="center"/>
    </xf>
    <xf numFmtId="0" fontId="8" fillId="8" borderId="36" xfId="0" applyFont="1" applyFill="1" applyBorder="1" applyAlignment="1">
      <alignment vertical="center"/>
    </xf>
    <xf numFmtId="0" fontId="8" fillId="8" borderId="10" xfId="0" applyFont="1" applyFill="1" applyBorder="1" applyAlignment="1">
      <alignment vertical="center"/>
    </xf>
    <xf numFmtId="0" fontId="8" fillId="8" borderId="11" xfId="0" applyFont="1" applyFill="1" applyBorder="1" applyAlignment="1">
      <alignment vertical="center"/>
    </xf>
    <xf numFmtId="0" fontId="8" fillId="8" borderId="43" xfId="0" applyFont="1" applyFill="1" applyBorder="1" applyAlignment="1">
      <alignment vertical="center"/>
    </xf>
    <xf numFmtId="0" fontId="0" fillId="0" borderId="41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53" xfId="0" applyFont="1" applyFill="1" applyBorder="1" applyAlignment="1">
      <alignment vertical="center"/>
    </xf>
    <xf numFmtId="0" fontId="0" fillId="0" borderId="39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59" xfId="0" applyFont="1" applyFill="1" applyBorder="1" applyAlignment="1">
      <alignment vertical="center"/>
    </xf>
    <xf numFmtId="0" fontId="8" fillId="0" borderId="38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0" fontId="0" fillId="0" borderId="17" xfId="0" applyFont="1" applyFill="1" applyBorder="1" applyAlignment="1">
      <alignment horizontal="left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4" fillId="7" borderId="57" xfId="0" applyFont="1" applyFill="1" applyBorder="1" applyAlignment="1">
      <alignment horizontal="left" vertical="center"/>
    </xf>
    <xf numFmtId="0" fontId="4" fillId="7" borderId="56" xfId="0" applyFont="1" applyFill="1" applyBorder="1" applyAlignment="1">
      <alignment horizontal="left" vertical="center"/>
    </xf>
    <xf numFmtId="0" fontId="4" fillId="7" borderId="62" xfId="0" applyFont="1" applyFill="1" applyBorder="1" applyAlignment="1">
      <alignment horizontal="left" vertical="center"/>
    </xf>
    <xf numFmtId="0" fontId="4" fillId="7" borderId="64" xfId="0" applyFont="1" applyFill="1" applyBorder="1" applyAlignment="1">
      <alignment horizontal="left" vertical="center"/>
    </xf>
    <xf numFmtId="0" fontId="4" fillId="7" borderId="60" xfId="0" applyFont="1" applyFill="1" applyBorder="1" applyAlignment="1">
      <alignment horizontal="left" vertical="center"/>
    </xf>
    <xf numFmtId="0" fontId="4" fillId="7" borderId="61" xfId="0" applyFont="1" applyFill="1" applyBorder="1" applyAlignment="1">
      <alignment horizontal="left" vertical="center"/>
    </xf>
    <xf numFmtId="0" fontId="0" fillId="0" borderId="34" xfId="0" applyFont="1" applyFill="1" applyBorder="1" applyAlignment="1">
      <alignment horizontal="center" vertical="center"/>
    </xf>
    <xf numFmtId="0" fontId="0" fillId="6" borderId="32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 vertical="center"/>
    </xf>
    <xf numFmtId="0" fontId="0" fillId="6" borderId="38" xfId="0" applyFill="1" applyBorder="1" applyAlignment="1">
      <alignment horizontal="center" vertical="center"/>
    </xf>
    <xf numFmtId="0" fontId="0" fillId="6" borderId="3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33" xfId="0" applyFont="1" applyFill="1" applyBorder="1" applyAlignment="1">
      <alignment horizontal="center" vertical="center" textRotation="255"/>
    </xf>
    <xf numFmtId="0" fontId="0" fillId="0" borderId="44" xfId="0" applyBorder="1" applyAlignment="1">
      <alignment horizontal="center" vertical="center" textRotation="255"/>
    </xf>
    <xf numFmtId="0" fontId="10" fillId="0" borderId="33" xfId="0" applyFont="1" applyBorder="1" applyAlignment="1">
      <alignment vertical="center" textRotation="255"/>
    </xf>
    <xf numFmtId="0" fontId="10" fillId="0" borderId="44" xfId="0" applyFont="1" applyBorder="1" applyAlignment="1">
      <alignment vertical="center" textRotation="255"/>
    </xf>
    <xf numFmtId="0" fontId="0" fillId="6" borderId="35" xfId="0" applyFont="1" applyFill="1" applyBorder="1" applyAlignment="1">
      <alignment horizontal="center" vertical="center"/>
    </xf>
    <xf numFmtId="0" fontId="0" fillId="6" borderId="3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right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right" vertical="center"/>
    </xf>
    <xf numFmtId="0" fontId="8" fillId="0" borderId="56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6" fillId="2" borderId="47" xfId="0" applyFont="1" applyFill="1" applyBorder="1" applyAlignment="1">
      <alignment vertical="center" textRotation="255"/>
    </xf>
    <xf numFmtId="0" fontId="8" fillId="2" borderId="12" xfId="0" applyFont="1" applyFill="1" applyBorder="1" applyAlignment="1">
      <alignment vertical="center" textRotation="255"/>
    </xf>
    <xf numFmtId="0" fontId="8" fillId="2" borderId="45" xfId="0" applyFont="1" applyFill="1" applyBorder="1" applyAlignment="1">
      <alignment vertical="center" textRotation="255"/>
    </xf>
    <xf numFmtId="0" fontId="8" fillId="0" borderId="4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left" vertical="center" wrapText="1" shrinkToFit="1"/>
    </xf>
    <xf numFmtId="0" fontId="0" fillId="0" borderId="3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vertical="center"/>
    </xf>
    <xf numFmtId="0" fontId="15" fillId="0" borderId="32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shrinkToFit="1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 wrapText="1"/>
    </xf>
    <xf numFmtId="0" fontId="0" fillId="0" borderId="53" xfId="0" applyFont="1" applyFill="1" applyBorder="1" applyAlignment="1">
      <alignment vertical="center" wrapText="1"/>
    </xf>
    <xf numFmtId="0" fontId="0" fillId="0" borderId="39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59" xfId="0" applyFont="1" applyFill="1" applyBorder="1" applyAlignment="1">
      <alignment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 wrapText="1" shrinkToFit="1"/>
    </xf>
    <xf numFmtId="0" fontId="7" fillId="0" borderId="32" xfId="0" applyFont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vertical="center"/>
    </xf>
    <xf numFmtId="0" fontId="0" fillId="0" borderId="59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right" vertical="center"/>
    </xf>
    <xf numFmtId="0" fontId="0" fillId="0" borderId="16" xfId="0" applyFont="1" applyFill="1" applyBorder="1" applyAlignment="1">
      <alignment horizontal="right" vertical="center"/>
    </xf>
    <xf numFmtId="0" fontId="0" fillId="0" borderId="34" xfId="0" applyFont="1" applyFill="1" applyBorder="1" applyAlignment="1">
      <alignment horizontal="right" vertical="center"/>
    </xf>
    <xf numFmtId="0" fontId="0" fillId="0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16" fillId="0" borderId="32" xfId="0" applyFont="1" applyBorder="1" applyAlignment="1">
      <alignment horizontal="left" vertical="center" shrinkToFit="1"/>
    </xf>
    <xf numFmtId="0" fontId="7" fillId="0" borderId="38" xfId="0" applyFont="1" applyBorder="1" applyAlignment="1">
      <alignment horizontal="left" vertical="center" wrapText="1" shrinkToFit="1"/>
    </xf>
    <xf numFmtId="0" fontId="7" fillId="0" borderId="34" xfId="0" applyFont="1" applyBorder="1" applyAlignment="1">
      <alignment horizontal="left" vertical="center"/>
    </xf>
    <xf numFmtId="0" fontId="8" fillId="2" borderId="55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vertical="center"/>
    </xf>
    <xf numFmtId="0" fontId="0" fillId="0" borderId="54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7" borderId="64" xfId="0" applyFill="1" applyBorder="1" applyAlignment="1">
      <alignment horizontal="center" vertical="center"/>
    </xf>
    <xf numFmtId="0" fontId="0" fillId="7" borderId="60" xfId="0" applyFont="1" applyFill="1" applyBorder="1" applyAlignment="1">
      <alignment horizontal="center" vertical="center"/>
    </xf>
    <xf numFmtId="0" fontId="0" fillId="7" borderId="61" xfId="0" applyFont="1" applyFill="1" applyBorder="1" applyAlignment="1">
      <alignment horizontal="center" vertical="center"/>
    </xf>
  </cellXfs>
  <cellStyles count="3">
    <cellStyle name="スタイル 1" xfId="1"/>
    <cellStyle name="標準" xfId="0" builtinId="0"/>
    <cellStyle name="標準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40"/>
  <sheetViews>
    <sheetView workbookViewId="0">
      <selection activeCell="H29" sqref="H29"/>
    </sheetView>
  </sheetViews>
  <sheetFormatPr defaultColWidth="8.875" defaultRowHeight="13.5" x14ac:dyDescent="0.15"/>
  <cols>
    <col min="1" max="1" width="11" bestFit="1" customWidth="1"/>
    <col min="2" max="2" width="18.875" bestFit="1" customWidth="1"/>
    <col min="7" max="7" width="11" bestFit="1" customWidth="1"/>
    <col min="8" max="8" width="20" bestFit="1" customWidth="1"/>
    <col min="9" max="9" width="2.5" bestFit="1" customWidth="1"/>
    <col min="10" max="10" width="9.625" customWidth="1"/>
    <col min="11" max="11" width="12.625" customWidth="1"/>
    <col min="12" max="12" width="27.375" style="47" customWidth="1"/>
  </cols>
  <sheetData>
    <row r="1" spans="1:12" x14ac:dyDescent="0.15">
      <c r="J1" s="203"/>
      <c r="K1" s="204"/>
      <c r="L1" s="42"/>
    </row>
    <row r="2" spans="1:12" x14ac:dyDescent="0.15">
      <c r="J2" s="12"/>
      <c r="K2" s="12"/>
      <c r="L2" s="42"/>
    </row>
    <row r="3" spans="1:12" x14ac:dyDescent="0.15">
      <c r="A3" t="s">
        <v>28</v>
      </c>
      <c r="B3" t="s">
        <v>11</v>
      </c>
      <c r="C3" t="b">
        <v>0</v>
      </c>
      <c r="G3" t="s">
        <v>28</v>
      </c>
      <c r="H3" t="str">
        <f>IF(C6=TRUE,B6,IF(C5=TRUE,B5,IF(C4=TRUE,B4,IF(C3=TRUE,B3,""))))</f>
        <v/>
      </c>
      <c r="J3" s="205"/>
      <c r="K3" s="206"/>
      <c r="L3" s="43"/>
    </row>
    <row r="4" spans="1:12" x14ac:dyDescent="0.15">
      <c r="B4" t="s">
        <v>20</v>
      </c>
      <c r="C4" t="b">
        <v>0</v>
      </c>
      <c r="J4" s="207"/>
      <c r="K4" s="208"/>
      <c r="L4" s="43"/>
    </row>
    <row r="5" spans="1:12" ht="14.25" thickBot="1" x14ac:dyDescent="0.2">
      <c r="B5" t="s">
        <v>19</v>
      </c>
      <c r="C5" t="b">
        <v>0</v>
      </c>
      <c r="J5" s="40"/>
      <c r="K5" s="41"/>
      <c r="L5" s="44" t="s">
        <v>137</v>
      </c>
    </row>
    <row r="6" spans="1:12" x14ac:dyDescent="0.15">
      <c r="B6" t="s">
        <v>21</v>
      </c>
      <c r="C6" t="b">
        <v>0</v>
      </c>
      <c r="J6" s="209" t="s">
        <v>27</v>
      </c>
      <c r="K6" s="210"/>
      <c r="L6" s="1" t="e">
        <f>IF(#REF!="","",CONCATENATE("平成",#REF!,"年",#REF!,"月",#REF!,"日"))</f>
        <v>#REF!</v>
      </c>
    </row>
    <row r="7" spans="1:12" ht="14.25" thickBot="1" x14ac:dyDescent="0.2">
      <c r="A7" t="s">
        <v>23</v>
      </c>
      <c r="B7" t="s">
        <v>60</v>
      </c>
      <c r="C7" t="b">
        <v>0</v>
      </c>
      <c r="D7" t="str">
        <f>IF(C7=TRUE,"（",IF(C8=TRUE,"（",IF(C9=TRUE,"（",IF(C10=TRUE,"（",IF(C11=TRUE,"（","")))))</f>
        <v/>
      </c>
      <c r="E7" t="str">
        <f>IF(C7=TRUE,B7,"")</f>
        <v/>
      </c>
      <c r="G7" t="s">
        <v>23</v>
      </c>
      <c r="H7" t="str">
        <f>IF(C3=TRUE,"",D7&amp;E7&amp;E8&amp;E9&amp;E10&amp;E11&amp;D8)</f>
        <v/>
      </c>
      <c r="J7" s="197" t="s">
        <v>110</v>
      </c>
      <c r="K7" s="198"/>
      <c r="L7" s="2" t="str">
        <f>IF(H136="","","（"&amp;H136&amp;"）")</f>
        <v/>
      </c>
    </row>
    <row r="8" spans="1:12" x14ac:dyDescent="0.15">
      <c r="B8" t="s">
        <v>61</v>
      </c>
      <c r="C8" t="b">
        <v>0</v>
      </c>
      <c r="D8" t="str">
        <f>IF(D7="","","）")</f>
        <v/>
      </c>
      <c r="E8" t="str">
        <f>IF(C8=TRUE,B8,"")</f>
        <v/>
      </c>
      <c r="J8" s="13" t="s">
        <v>57</v>
      </c>
      <c r="K8" s="14"/>
      <c r="L8" s="3" t="e">
        <f>IF(#REF!="","",#REF!)</f>
        <v>#REF!</v>
      </c>
    </row>
    <row r="9" spans="1:12" x14ac:dyDescent="0.15">
      <c r="B9" t="s">
        <v>62</v>
      </c>
      <c r="C9" t="b">
        <v>0</v>
      </c>
      <c r="E9" t="str">
        <f>IF(C9=TRUE,B9,"")</f>
        <v/>
      </c>
      <c r="J9" s="199" t="s">
        <v>142</v>
      </c>
      <c r="K9" s="200"/>
      <c r="L9" s="38" t="e">
        <f>IF(#REF!="","",#REF!)</f>
        <v>#REF!</v>
      </c>
    </row>
    <row r="10" spans="1:12" x14ac:dyDescent="0.15">
      <c r="B10" t="s">
        <v>63</v>
      </c>
      <c r="C10" t="b">
        <v>0</v>
      </c>
      <c r="E10" t="str">
        <f>IF(C10=TRUE,B10,"")</f>
        <v/>
      </c>
      <c r="J10" s="201" t="s">
        <v>143</v>
      </c>
      <c r="K10" s="202"/>
      <c r="L10" s="39" t="e">
        <f>IF(#REF!="","",#REF!)</f>
        <v>#REF!</v>
      </c>
    </row>
    <row r="11" spans="1:12" x14ac:dyDescent="0.15">
      <c r="B11" t="s">
        <v>15</v>
      </c>
      <c r="C11" t="b">
        <v>0</v>
      </c>
      <c r="D11" t="e">
        <f>IF(#REF!="","",#REF!)</f>
        <v>#REF!</v>
      </c>
      <c r="E11" t="str">
        <f>IF(C11=TRUE,D11,"")</f>
        <v/>
      </c>
      <c r="J11" s="199" t="s">
        <v>144</v>
      </c>
      <c r="K11" s="51" t="s">
        <v>146</v>
      </c>
      <c r="L11" s="49" t="str">
        <f>IF(G124="","",G124)</f>
        <v/>
      </c>
    </row>
    <row r="12" spans="1:12" x14ac:dyDescent="0.15">
      <c r="A12" t="s">
        <v>29</v>
      </c>
      <c r="B12" t="s">
        <v>11</v>
      </c>
      <c r="C12" t="b">
        <v>0</v>
      </c>
      <c r="G12" t="s">
        <v>29</v>
      </c>
      <c r="H12" t="str">
        <f>IF(C13=TRUE,B13,IF(C12=TRUE,B12,""))</f>
        <v/>
      </c>
      <c r="J12" s="211"/>
      <c r="K12" s="53" t="s">
        <v>147</v>
      </c>
      <c r="L12" s="54" t="str">
        <f t="shared" ref="L12:L19" si="0">IF(G125="","",G125)</f>
        <v/>
      </c>
    </row>
    <row r="13" spans="1:12" x14ac:dyDescent="0.15">
      <c r="B13" t="s">
        <v>16</v>
      </c>
      <c r="C13" t="b">
        <v>0</v>
      </c>
      <c r="D13" t="e">
        <f>IF(#REF!="","","（"&amp;#REF!&amp;"）")</f>
        <v>#REF!</v>
      </c>
      <c r="E13" t="str">
        <f>IF(C13=TRUE,D13,"")</f>
        <v/>
      </c>
      <c r="G13" t="s">
        <v>64</v>
      </c>
      <c r="H13" t="str">
        <f>IF(C12=TRUE,"",E13)</f>
        <v/>
      </c>
      <c r="J13" s="211"/>
      <c r="K13" s="53" t="s">
        <v>150</v>
      </c>
      <c r="L13" s="54" t="str">
        <f t="shared" si="0"/>
        <v/>
      </c>
    </row>
    <row r="14" spans="1:12" x14ac:dyDescent="0.15">
      <c r="A14" t="s">
        <v>32</v>
      </c>
      <c r="B14" t="s">
        <v>11</v>
      </c>
      <c r="C14" t="b">
        <v>0</v>
      </c>
      <c r="G14" t="s">
        <v>32</v>
      </c>
      <c r="H14" t="str">
        <f>IF(C15=TRUE,B15,IF(C14=TRUE,B14,""))</f>
        <v/>
      </c>
      <c r="J14" s="211"/>
      <c r="K14" s="53" t="s">
        <v>148</v>
      </c>
      <c r="L14" s="54" t="str">
        <f t="shared" si="0"/>
        <v/>
      </c>
    </row>
    <row r="15" spans="1:12" x14ac:dyDescent="0.15">
      <c r="B15" t="s">
        <v>16</v>
      </c>
      <c r="C15" t="b">
        <v>0</v>
      </c>
      <c r="D15" t="e">
        <f>IF(#REF!="","","（"&amp;#REF!&amp;"）")</f>
        <v>#REF!</v>
      </c>
      <c r="E15" t="str">
        <f>IF(C15=TRUE,D15,"")</f>
        <v/>
      </c>
      <c r="G15" t="s">
        <v>65</v>
      </c>
      <c r="H15" t="str">
        <f>IF(C14=TRUE,"",E15)</f>
        <v/>
      </c>
      <c r="J15" s="211"/>
      <c r="K15" s="53" t="s">
        <v>149</v>
      </c>
      <c r="L15" s="54" t="str">
        <f t="shared" si="0"/>
        <v/>
      </c>
    </row>
    <row r="16" spans="1:12" x14ac:dyDescent="0.15">
      <c r="A16" t="s">
        <v>31</v>
      </c>
      <c r="B16" t="s">
        <v>66</v>
      </c>
      <c r="C16" t="b">
        <v>0</v>
      </c>
      <c r="G16" t="s">
        <v>31</v>
      </c>
      <c r="H16" t="str">
        <f>IF(C19=TRUE,B19,IF(C18=TRUE,B18,IF(C17=TRUE,B17,IF(C16=TRUE,B16,""))))</f>
        <v/>
      </c>
      <c r="J16" s="211"/>
      <c r="K16" s="53" t="s">
        <v>151</v>
      </c>
      <c r="L16" s="54" t="str">
        <f t="shared" si="0"/>
        <v/>
      </c>
    </row>
    <row r="17" spans="1:12" x14ac:dyDescent="0.15">
      <c r="B17" t="s">
        <v>67</v>
      </c>
      <c r="C17" t="b">
        <v>0</v>
      </c>
      <c r="J17" s="211"/>
      <c r="K17" s="53" t="s">
        <v>158</v>
      </c>
      <c r="L17" s="54" t="str">
        <f t="shared" si="0"/>
        <v/>
      </c>
    </row>
    <row r="18" spans="1:12" x14ac:dyDescent="0.15">
      <c r="B18" t="s">
        <v>68</v>
      </c>
      <c r="C18" t="b">
        <v>0</v>
      </c>
      <c r="J18" s="211"/>
      <c r="K18" s="53" t="s">
        <v>159</v>
      </c>
      <c r="L18" s="54" t="str">
        <f t="shared" si="0"/>
        <v/>
      </c>
    </row>
    <row r="19" spans="1:12" x14ac:dyDescent="0.15">
      <c r="B19" t="s">
        <v>69</v>
      </c>
      <c r="C19" t="b">
        <v>0</v>
      </c>
      <c r="J19" s="211"/>
      <c r="K19" s="53" t="s">
        <v>154</v>
      </c>
      <c r="L19" s="54" t="str">
        <f t="shared" si="0"/>
        <v/>
      </c>
    </row>
    <row r="20" spans="1:12" x14ac:dyDescent="0.15">
      <c r="A20" t="s">
        <v>70</v>
      </c>
      <c r="B20" t="s">
        <v>11</v>
      </c>
      <c r="C20" t="b">
        <v>0</v>
      </c>
      <c r="G20" t="s">
        <v>70</v>
      </c>
      <c r="H20" t="str">
        <f>IF(C21=TRUE,"（"&amp;B21&amp;"）",IF(C20=TRUE,"（"&amp;B20&amp;"）",""))</f>
        <v/>
      </c>
      <c r="J20" s="212"/>
      <c r="K20" s="52" t="s">
        <v>15</v>
      </c>
      <c r="L20" s="50" t="str">
        <f>IF(G133="","",G133)</f>
        <v/>
      </c>
    </row>
    <row r="21" spans="1:12" x14ac:dyDescent="0.15">
      <c r="B21" t="s">
        <v>16</v>
      </c>
      <c r="C21" t="b">
        <v>0</v>
      </c>
      <c r="J21" s="15" t="s">
        <v>28</v>
      </c>
      <c r="K21" s="16"/>
      <c r="L21" s="4" t="str">
        <f>H3</f>
        <v/>
      </c>
    </row>
    <row r="22" spans="1:12" x14ac:dyDescent="0.15">
      <c r="A22" t="s">
        <v>34</v>
      </c>
      <c r="B22" t="s">
        <v>71</v>
      </c>
      <c r="C22" t="b">
        <v>0</v>
      </c>
      <c r="G22" t="s">
        <v>34</v>
      </c>
      <c r="H22" t="str">
        <f>IF(C25=TRUE,B25,IF(C24=TRUE,B24,IF(C23=TRUE,B23,IF(C22=TRUE,B22,""))))</f>
        <v/>
      </c>
      <c r="J22" s="15"/>
      <c r="K22" s="17" t="s">
        <v>30</v>
      </c>
      <c r="L22" s="5" t="str">
        <f>H7</f>
        <v/>
      </c>
    </row>
    <row r="23" spans="1:12" x14ac:dyDescent="0.15">
      <c r="B23" t="s">
        <v>72</v>
      </c>
      <c r="C23" t="b">
        <v>0</v>
      </c>
      <c r="J23" s="18" t="s">
        <v>111</v>
      </c>
      <c r="K23" s="19"/>
      <c r="L23" s="6" t="str">
        <f>H12</f>
        <v/>
      </c>
    </row>
    <row r="24" spans="1:12" x14ac:dyDescent="0.15">
      <c r="B24" t="s">
        <v>73</v>
      </c>
      <c r="C24" t="b">
        <v>0</v>
      </c>
      <c r="J24" s="15"/>
      <c r="K24" s="17" t="s">
        <v>30</v>
      </c>
      <c r="L24" s="5" t="str">
        <f>H13</f>
        <v/>
      </c>
    </row>
    <row r="25" spans="1:12" x14ac:dyDescent="0.15">
      <c r="B25" t="s">
        <v>69</v>
      </c>
      <c r="C25" t="b">
        <v>0</v>
      </c>
      <c r="J25" s="18" t="s">
        <v>32</v>
      </c>
      <c r="K25" s="19"/>
      <c r="L25" s="6" t="str">
        <f>H14</f>
        <v/>
      </c>
    </row>
    <row r="26" spans="1:12" x14ac:dyDescent="0.15">
      <c r="A26" t="s">
        <v>74</v>
      </c>
      <c r="B26" t="s">
        <v>11</v>
      </c>
      <c r="C26" t="b">
        <v>0</v>
      </c>
      <c r="G26" t="s">
        <v>75</v>
      </c>
      <c r="H26" t="str">
        <f>IF(C27=TRUE,"（"&amp;B27&amp;"）",IF(C26=TRUE,"（"&amp;B26&amp;"）",""))</f>
        <v/>
      </c>
      <c r="J26" s="15"/>
      <c r="K26" s="17" t="s">
        <v>30</v>
      </c>
      <c r="L26" s="5" t="str">
        <f>H15</f>
        <v/>
      </c>
    </row>
    <row r="27" spans="1:12" x14ac:dyDescent="0.15">
      <c r="B27" t="s">
        <v>16</v>
      </c>
      <c r="C27" t="b">
        <v>0</v>
      </c>
      <c r="J27" s="18" t="s">
        <v>31</v>
      </c>
      <c r="K27" s="19"/>
      <c r="L27" s="6" t="str">
        <f>H16</f>
        <v/>
      </c>
    </row>
    <row r="28" spans="1:12" x14ac:dyDescent="0.15">
      <c r="A28" t="s">
        <v>36</v>
      </c>
      <c r="B28" t="s">
        <v>25</v>
      </c>
      <c r="C28" t="b">
        <v>0</v>
      </c>
      <c r="G28" t="s">
        <v>36</v>
      </c>
      <c r="H28" t="str">
        <f>IF(C31=TRUE,B31,IF(C30=TRUE,B30,IF(C29=TRUE,B29,IF(C28=TRUE,B28,""))))</f>
        <v/>
      </c>
      <c r="J28" s="15"/>
      <c r="K28" s="17" t="s">
        <v>33</v>
      </c>
      <c r="L28" s="5" t="str">
        <f>H20</f>
        <v/>
      </c>
    </row>
    <row r="29" spans="1:12" x14ac:dyDescent="0.15">
      <c r="B29" t="s">
        <v>136</v>
      </c>
      <c r="C29" t="b">
        <v>0</v>
      </c>
      <c r="J29" s="18" t="s">
        <v>34</v>
      </c>
      <c r="K29" s="19"/>
      <c r="L29" s="6" t="str">
        <f>H22</f>
        <v/>
      </c>
    </row>
    <row r="30" spans="1:12" x14ac:dyDescent="0.15">
      <c r="B30" t="s">
        <v>24</v>
      </c>
      <c r="C30" t="b">
        <v>0</v>
      </c>
      <c r="J30" s="15"/>
      <c r="K30" s="17" t="s">
        <v>35</v>
      </c>
      <c r="L30" s="5" t="str">
        <f>H26</f>
        <v/>
      </c>
    </row>
    <row r="31" spans="1:12" x14ac:dyDescent="0.15">
      <c r="B31" t="s">
        <v>76</v>
      </c>
      <c r="C31" t="b">
        <v>0</v>
      </c>
      <c r="J31" s="18" t="s">
        <v>36</v>
      </c>
      <c r="K31" s="19"/>
      <c r="L31" s="6" t="str">
        <f>H28</f>
        <v/>
      </c>
    </row>
    <row r="32" spans="1:12" x14ac:dyDescent="0.15">
      <c r="A32" t="s">
        <v>77</v>
      </c>
      <c r="B32" t="s">
        <v>54</v>
      </c>
      <c r="C32" t="b">
        <v>0</v>
      </c>
      <c r="G32" t="s">
        <v>77</v>
      </c>
      <c r="H32" t="str">
        <f>IF(C34=TRUE,B34,IF(C33=TRUE,B33,IF(C32=TRUE,B32,"")))</f>
        <v/>
      </c>
      <c r="J32" s="20"/>
      <c r="K32" s="17" t="s">
        <v>107</v>
      </c>
      <c r="L32" s="5" t="str">
        <f>H32</f>
        <v/>
      </c>
    </row>
    <row r="33" spans="1:12" x14ac:dyDescent="0.15">
      <c r="B33" t="s">
        <v>108</v>
      </c>
      <c r="C33" t="b">
        <v>0</v>
      </c>
      <c r="J33" s="21" t="s">
        <v>37</v>
      </c>
      <c r="K33" s="22"/>
      <c r="L33" s="7" t="str">
        <f>H35</f>
        <v/>
      </c>
    </row>
    <row r="34" spans="1:12" x14ac:dyDescent="0.15">
      <c r="B34" t="s">
        <v>109</v>
      </c>
      <c r="C34" t="b">
        <v>0</v>
      </c>
      <c r="J34" s="18" t="s">
        <v>38</v>
      </c>
      <c r="K34" s="19"/>
      <c r="L34" s="8" t="str">
        <f>H45</f>
        <v/>
      </c>
    </row>
    <row r="35" spans="1:12" x14ac:dyDescent="0.15">
      <c r="A35" t="s">
        <v>37</v>
      </c>
      <c r="B35" t="s">
        <v>11</v>
      </c>
      <c r="C35" t="b">
        <v>0</v>
      </c>
      <c r="G35" t="s">
        <v>37</v>
      </c>
      <c r="H35" t="str">
        <f>IF(C35=TRUE,"無し",E36&amp;E37&amp;E38&amp;E39&amp;E40&amp;E41&amp;E42&amp;E43&amp;E44)</f>
        <v/>
      </c>
      <c r="J35" s="15"/>
      <c r="K35" s="16" t="s">
        <v>39</v>
      </c>
      <c r="L35" s="5" t="str">
        <f>H47</f>
        <v/>
      </c>
    </row>
    <row r="36" spans="1:12" x14ac:dyDescent="0.15">
      <c r="B36" t="s">
        <v>78</v>
      </c>
      <c r="C36" t="b">
        <v>0</v>
      </c>
      <c r="E36" t="str">
        <f>IF(C36=TRUE,B36,"")</f>
        <v/>
      </c>
      <c r="J36" s="21" t="s">
        <v>40</v>
      </c>
      <c r="K36" s="23"/>
      <c r="L36" s="8" t="str">
        <f>H50</f>
        <v/>
      </c>
    </row>
    <row r="37" spans="1:12" x14ac:dyDescent="0.15">
      <c r="B37" t="s">
        <v>79</v>
      </c>
      <c r="C37" t="b">
        <v>0</v>
      </c>
      <c r="E37" t="str">
        <f t="shared" ref="E37:E43" si="1">IF(C37=TRUE,B37,"")</f>
        <v/>
      </c>
      <c r="J37" s="18" t="s">
        <v>41</v>
      </c>
      <c r="K37" s="19"/>
      <c r="L37" s="8" t="str">
        <f>H55</f>
        <v/>
      </c>
    </row>
    <row r="38" spans="1:12" x14ac:dyDescent="0.15">
      <c r="B38" t="s">
        <v>80</v>
      </c>
      <c r="C38" t="b">
        <v>0</v>
      </c>
      <c r="E38" t="str">
        <f t="shared" si="1"/>
        <v/>
      </c>
      <c r="J38" s="218" t="s">
        <v>133</v>
      </c>
      <c r="K38" s="24" t="s">
        <v>42</v>
      </c>
      <c r="L38" s="8" t="str">
        <f>H61</f>
        <v/>
      </c>
    </row>
    <row r="39" spans="1:12" x14ac:dyDescent="0.15">
      <c r="B39" t="s">
        <v>81</v>
      </c>
      <c r="C39" t="b">
        <v>0</v>
      </c>
      <c r="E39" t="str">
        <f t="shared" si="1"/>
        <v/>
      </c>
      <c r="J39" s="219"/>
      <c r="K39" s="25" t="s">
        <v>43</v>
      </c>
      <c r="L39" s="9" t="str">
        <f>H67</f>
        <v/>
      </c>
    </row>
    <row r="40" spans="1:12" ht="13.5" customHeight="1" x14ac:dyDescent="0.15">
      <c r="B40" t="s">
        <v>82</v>
      </c>
      <c r="C40" t="b">
        <v>0</v>
      </c>
      <c r="E40" t="str">
        <f t="shared" si="1"/>
        <v/>
      </c>
      <c r="J40" s="219"/>
      <c r="K40" s="25" t="s">
        <v>106</v>
      </c>
      <c r="L40" s="9" t="str">
        <f>H71</f>
        <v/>
      </c>
    </row>
    <row r="41" spans="1:12" ht="13.5" customHeight="1" x14ac:dyDescent="0.15">
      <c r="B41" t="s">
        <v>83</v>
      </c>
      <c r="C41" t="b">
        <v>0</v>
      </c>
      <c r="E41" t="str">
        <f t="shared" si="1"/>
        <v/>
      </c>
      <c r="J41" s="219"/>
      <c r="K41" s="25" t="s">
        <v>44</v>
      </c>
      <c r="L41" s="9" t="str">
        <f>H73</f>
        <v/>
      </c>
    </row>
    <row r="42" spans="1:12" x14ac:dyDescent="0.15">
      <c r="B42" t="s">
        <v>84</v>
      </c>
      <c r="C42" t="b">
        <v>0</v>
      </c>
      <c r="E42" t="str">
        <f t="shared" si="1"/>
        <v/>
      </c>
      <c r="J42" s="220"/>
      <c r="K42" s="26" t="s">
        <v>45</v>
      </c>
      <c r="L42" s="5" t="str">
        <f>H77</f>
        <v/>
      </c>
    </row>
    <row r="43" spans="1:12" x14ac:dyDescent="0.15">
      <c r="B43" t="s">
        <v>85</v>
      </c>
      <c r="C43" t="b">
        <v>0</v>
      </c>
      <c r="E43" t="str">
        <f t="shared" si="1"/>
        <v/>
      </c>
      <c r="J43" s="218" t="s">
        <v>134</v>
      </c>
      <c r="K43" s="24" t="s">
        <v>46</v>
      </c>
      <c r="L43" s="6" t="str">
        <f>H79</f>
        <v/>
      </c>
    </row>
    <row r="44" spans="1:12" x14ac:dyDescent="0.15">
      <c r="B44" t="s">
        <v>15</v>
      </c>
      <c r="C44" t="b">
        <v>0</v>
      </c>
      <c r="D44" t="e">
        <f>IF(#REF!="","",#REF!)</f>
        <v>#REF!</v>
      </c>
      <c r="E44" t="str">
        <f>IF(C44=TRUE,D44,"")</f>
        <v/>
      </c>
      <c r="J44" s="221"/>
      <c r="K44" s="25" t="s">
        <v>47</v>
      </c>
      <c r="L44" s="9" t="str">
        <f>H83</f>
        <v/>
      </c>
    </row>
    <row r="45" spans="1:12" x14ac:dyDescent="0.15">
      <c r="A45" t="s">
        <v>86</v>
      </c>
      <c r="B45" t="s">
        <v>87</v>
      </c>
      <c r="C45" t="b">
        <v>0</v>
      </c>
      <c r="G45" t="s">
        <v>86</v>
      </c>
      <c r="H45" t="str">
        <f>IF(C46=TRUE,"睡眠障害"&amp;D46,IF(C45=FALSE,"","良眠"))</f>
        <v/>
      </c>
      <c r="J45" s="221"/>
      <c r="K45" s="27" t="s">
        <v>48</v>
      </c>
      <c r="L45" s="4" t="str">
        <f>H87</f>
        <v/>
      </c>
    </row>
    <row r="46" spans="1:12" x14ac:dyDescent="0.15">
      <c r="B46" t="s">
        <v>88</v>
      </c>
      <c r="C46" t="b">
        <v>0</v>
      </c>
      <c r="D46" t="e">
        <f>IF(#REF!="","","（"&amp;#REF!&amp;"）")</f>
        <v>#REF!</v>
      </c>
      <c r="J46" s="222"/>
      <c r="K46" s="26" t="s">
        <v>49</v>
      </c>
      <c r="L46" s="5" t="str">
        <f>H91</f>
        <v/>
      </c>
    </row>
    <row r="47" spans="1:12" x14ac:dyDescent="0.15">
      <c r="A47" t="s">
        <v>89</v>
      </c>
      <c r="B47" t="s">
        <v>54</v>
      </c>
      <c r="C47" t="b">
        <v>0</v>
      </c>
      <c r="G47" t="s">
        <v>89</v>
      </c>
      <c r="H47" t="str">
        <f>IF(C49=TRUE,B49,IF(C48=TRUE,B48,IF(C47=TRUE,B47,"")))</f>
        <v/>
      </c>
      <c r="J47" s="218" t="s">
        <v>135</v>
      </c>
      <c r="K47" s="24" t="s">
        <v>112</v>
      </c>
      <c r="L47" s="6" t="str">
        <f>H93</f>
        <v/>
      </c>
    </row>
    <row r="48" spans="1:12" x14ac:dyDescent="0.15">
      <c r="B48" t="s">
        <v>138</v>
      </c>
      <c r="C48" t="b">
        <v>0</v>
      </c>
      <c r="J48" s="221"/>
      <c r="K48" s="27" t="s">
        <v>50</v>
      </c>
      <c r="L48" s="4" t="str">
        <f>H97</f>
        <v/>
      </c>
    </row>
    <row r="49" spans="1:12" x14ac:dyDescent="0.15">
      <c r="B49" t="s">
        <v>90</v>
      </c>
      <c r="C49" t="b">
        <v>0</v>
      </c>
      <c r="J49" s="221"/>
      <c r="K49" s="28" t="s">
        <v>113</v>
      </c>
      <c r="L49" s="10" t="str">
        <f>H100</f>
        <v/>
      </c>
    </row>
    <row r="50" spans="1:12" x14ac:dyDescent="0.15">
      <c r="A50" t="s">
        <v>91</v>
      </c>
      <c r="B50" t="s">
        <v>94</v>
      </c>
      <c r="C50" t="b">
        <v>0</v>
      </c>
      <c r="D50" t="str">
        <f>IF(C51=TRUE,B51,IF(C50=TRUE,B50,""))</f>
        <v/>
      </c>
      <c r="G50" t="s">
        <v>91</v>
      </c>
      <c r="H50" t="str">
        <f>IF(C54=TRUE,B54,D50&amp;D52)</f>
        <v/>
      </c>
      <c r="J50" s="221"/>
      <c r="K50" s="27" t="s">
        <v>114</v>
      </c>
      <c r="L50" s="4" t="str">
        <f>H104</f>
        <v/>
      </c>
    </row>
    <row r="51" spans="1:12" x14ac:dyDescent="0.15">
      <c r="B51" t="s">
        <v>95</v>
      </c>
      <c r="C51" t="b">
        <v>0</v>
      </c>
      <c r="J51" s="222"/>
      <c r="K51" s="26" t="s">
        <v>115</v>
      </c>
      <c r="L51" s="5" t="str">
        <f>H107</f>
        <v/>
      </c>
    </row>
    <row r="52" spans="1:12" x14ac:dyDescent="0.15">
      <c r="B52" t="s">
        <v>93</v>
      </c>
      <c r="C52" t="b">
        <v>0</v>
      </c>
      <c r="D52" t="str">
        <f>IF(C53=TRUE,B53,IF(C52=TRUE,B52,""))</f>
        <v/>
      </c>
      <c r="J52" s="21" t="s">
        <v>51</v>
      </c>
      <c r="K52" s="22"/>
      <c r="L52" s="11" t="str">
        <f>H110</f>
        <v/>
      </c>
    </row>
    <row r="53" spans="1:12" x14ac:dyDescent="0.15">
      <c r="B53" t="s">
        <v>96</v>
      </c>
      <c r="C53" t="b">
        <v>0</v>
      </c>
      <c r="J53" s="21" t="s">
        <v>52</v>
      </c>
      <c r="K53" s="22"/>
      <c r="L53" s="11" t="str">
        <f>H114</f>
        <v/>
      </c>
    </row>
    <row r="54" spans="1:12" x14ac:dyDescent="0.15">
      <c r="B54" t="s">
        <v>92</v>
      </c>
      <c r="C54" t="b">
        <v>0</v>
      </c>
      <c r="J54" s="21" t="s">
        <v>53</v>
      </c>
      <c r="K54" s="22"/>
      <c r="L54" s="11" t="e">
        <f>H118</f>
        <v>#REF!</v>
      </c>
    </row>
    <row r="55" spans="1:12" x14ac:dyDescent="0.15">
      <c r="A55" t="s">
        <v>41</v>
      </c>
      <c r="B55" t="s">
        <v>2</v>
      </c>
      <c r="C55" t="b">
        <v>0</v>
      </c>
      <c r="G55" t="s">
        <v>41</v>
      </c>
      <c r="H55" t="str">
        <f>IF(D57="","",IF(D58="","",IF(D59="","",IF(D60="","",IF(E57="","",IF(E58="","",IF(E59="","",E60)))))))</f>
        <v/>
      </c>
      <c r="J55" s="223" t="s">
        <v>139</v>
      </c>
      <c r="K55" s="34">
        <v>1</v>
      </c>
      <c r="L55" s="8" t="e">
        <f>IF(#REF!="","",#REF!)</f>
        <v>#REF!</v>
      </c>
    </row>
    <row r="56" spans="1:12" x14ac:dyDescent="0.15">
      <c r="B56" t="s">
        <v>6</v>
      </c>
      <c r="C56" t="b">
        <v>0</v>
      </c>
      <c r="J56" s="224"/>
      <c r="K56" s="35">
        <v>2</v>
      </c>
      <c r="L56" s="30" t="e">
        <f>IF(#REF!="","",#REF!)</f>
        <v>#REF!</v>
      </c>
    </row>
    <row r="57" spans="1:12" x14ac:dyDescent="0.15">
      <c r="B57" t="s">
        <v>22</v>
      </c>
      <c r="C57" t="b">
        <v>0</v>
      </c>
      <c r="D57" t="str">
        <f>IF(C55=FALSE,"",IF(C57=FALSE,"","補助器具を使用せず、介助無しで歩行できる"))</f>
        <v/>
      </c>
      <c r="E57" t="str">
        <f>IF(C56=FALSE,"",IF(C57=FALSE,"","介助があれば歩行できる"))</f>
        <v/>
      </c>
      <c r="J57" s="224"/>
      <c r="K57" s="35">
        <v>3</v>
      </c>
      <c r="L57" s="30" t="e">
        <f>IF(#REF!="","",#REF!)</f>
        <v>#REF!</v>
      </c>
    </row>
    <row r="58" spans="1:12" x14ac:dyDescent="0.15">
      <c r="B58" t="s">
        <v>17</v>
      </c>
      <c r="C58" t="b">
        <v>0</v>
      </c>
      <c r="D58" t="str">
        <f>IF(C55=FALSE,"",IF(C58=FALSE,"","杖を使用すれば、介助無しで歩行できる"))</f>
        <v/>
      </c>
      <c r="E58" t="str">
        <f>IF(C56=FALSE,"",IF(C58=FALSE,"","介助があれば、杖を使用して歩行できる"))</f>
        <v/>
      </c>
      <c r="J58" s="224"/>
      <c r="K58" s="35">
        <v>4</v>
      </c>
      <c r="L58" s="30" t="e">
        <f>IF(#REF!="","",#REF!)</f>
        <v>#REF!</v>
      </c>
    </row>
    <row r="59" spans="1:12" x14ac:dyDescent="0.15">
      <c r="B59" t="s">
        <v>18</v>
      </c>
      <c r="C59" t="b">
        <v>0</v>
      </c>
      <c r="D59" t="str">
        <f>IF(C55=FALSE,"",IF(C59=FALSE,"","歩行器を使用すれば、介助無しで歩行できる"))</f>
        <v/>
      </c>
      <c r="E59" t="str">
        <f>IF(C56=FALSE,"",IF(C59=FALSE,"","介助があれば、歩行器を使用して歩行できる"))</f>
        <v/>
      </c>
      <c r="J59" s="224"/>
      <c r="K59" s="35">
        <v>5</v>
      </c>
      <c r="L59" s="30" t="e">
        <f>IF(#REF!="","",#REF!)</f>
        <v>#REF!</v>
      </c>
    </row>
    <row r="60" spans="1:12" x14ac:dyDescent="0.15">
      <c r="B60" t="s">
        <v>97</v>
      </c>
      <c r="C60" t="b">
        <v>0</v>
      </c>
      <c r="D60" t="str">
        <f>IF(C55=FALSE,"",IF(C60=FALSE,"","車椅子に乗れば、介助無しで移動できる"))</f>
        <v/>
      </c>
      <c r="E60" t="str">
        <f>IF(C56=FALSE,"",IF(C60=FALSE,"","移動には車椅子を押す等の介助が必要"))</f>
        <v/>
      </c>
      <c r="J60" s="224"/>
      <c r="K60" s="35">
        <v>6</v>
      </c>
      <c r="L60" s="30" t="e">
        <f>IF(#REF!="","",#REF!)</f>
        <v>#REF!</v>
      </c>
    </row>
    <row r="61" spans="1:12" x14ac:dyDescent="0.15">
      <c r="A61" t="s">
        <v>42</v>
      </c>
      <c r="B61" t="s">
        <v>12</v>
      </c>
      <c r="C61" t="b">
        <v>0</v>
      </c>
      <c r="G61" t="s">
        <v>42</v>
      </c>
      <c r="H61" t="str">
        <f>IF(C61=TRUE,B61,IF(C62=FALSE,"",B62&amp;"（"&amp;C63&amp;C64&amp;C65&amp;C66&amp;"）"))</f>
        <v/>
      </c>
      <c r="J61" s="224"/>
      <c r="K61" s="35">
        <v>7</v>
      </c>
      <c r="L61" s="30" t="e">
        <f>IF(#REF!="","",#REF!)</f>
        <v>#REF!</v>
      </c>
    </row>
    <row r="62" spans="1:12" x14ac:dyDescent="0.15">
      <c r="B62" t="s">
        <v>98</v>
      </c>
      <c r="C62" t="b">
        <v>0</v>
      </c>
      <c r="J62" s="225"/>
      <c r="K62" s="36">
        <v>8</v>
      </c>
      <c r="L62" s="29" t="e">
        <f>IF(#REF!="","",#REF!)</f>
        <v>#REF!</v>
      </c>
    </row>
    <row r="63" spans="1:12" x14ac:dyDescent="0.15">
      <c r="B63" t="s">
        <v>99</v>
      </c>
      <c r="C63" t="e">
        <f>IF(#REF!="","",#REF!&amp;"、")</f>
        <v>#REF!</v>
      </c>
      <c r="J63" s="213" t="s">
        <v>116</v>
      </c>
      <c r="K63" s="214"/>
      <c r="L63" s="7" t="e">
        <f>IF(#REF!="","",#REF!)</f>
        <v>#REF!</v>
      </c>
    </row>
    <row r="64" spans="1:12" x14ac:dyDescent="0.15">
      <c r="B64" t="s">
        <v>100</v>
      </c>
      <c r="C64" t="e">
        <f>IF(#REF!="","",#REF!)</f>
        <v>#REF!</v>
      </c>
      <c r="J64" s="213" t="s">
        <v>117</v>
      </c>
      <c r="K64" s="214"/>
      <c r="L64" s="7" t="e">
        <f>IF(#REF!="","",#REF!)</f>
        <v>#REF!</v>
      </c>
    </row>
    <row r="65" spans="1:12" x14ac:dyDescent="0.15">
      <c r="B65" t="s">
        <v>101</v>
      </c>
      <c r="C65" t="e">
        <f>IF(#REF!="","",#REF!&amp;"を")</f>
        <v>#REF!</v>
      </c>
      <c r="J65" s="215" t="s">
        <v>58</v>
      </c>
      <c r="K65" s="31" t="s">
        <v>26</v>
      </c>
      <c r="L65" s="8" t="e">
        <f>IF(#REF!="","",#REF!)</f>
        <v>#REF!</v>
      </c>
    </row>
    <row r="66" spans="1:12" x14ac:dyDescent="0.15">
      <c r="B66" t="s">
        <v>102</v>
      </c>
      <c r="C66" t="e">
        <f>IF(#REF!="","",#REF!&amp;"で摂取")</f>
        <v>#REF!</v>
      </c>
      <c r="J66" s="215"/>
      <c r="K66" s="33" t="s">
        <v>59</v>
      </c>
      <c r="L66" s="9" t="e">
        <f>IF(#REF!="","",#REF!)</f>
        <v>#REF!</v>
      </c>
    </row>
    <row r="67" spans="1:12" x14ac:dyDescent="0.15">
      <c r="A67" t="s">
        <v>43</v>
      </c>
      <c r="B67" t="s">
        <v>103</v>
      </c>
      <c r="C67" t="b">
        <v>0</v>
      </c>
      <c r="G67" t="s">
        <v>43</v>
      </c>
      <c r="H67" t="str">
        <f>IF(C70=TRUE,B70,IF(C69=TRUE,B69,IF(C68=TRUE,B68,IF(C67=TRUE,B67,""))))</f>
        <v/>
      </c>
      <c r="J67" s="216"/>
      <c r="K67" s="37" t="s">
        <v>1</v>
      </c>
      <c r="L67" s="48" t="e">
        <f>IF(#REF!="","",#REF!)</f>
        <v>#REF!</v>
      </c>
    </row>
    <row r="68" spans="1:12" x14ac:dyDescent="0.15">
      <c r="B68" t="s">
        <v>105</v>
      </c>
      <c r="C68" t="b">
        <v>0</v>
      </c>
      <c r="J68" s="216"/>
      <c r="K68" s="33" t="s">
        <v>140</v>
      </c>
      <c r="L68" s="45" t="e">
        <f>IF(#REF!="","",#REF!)</f>
        <v>#REF!</v>
      </c>
    </row>
    <row r="69" spans="1:12" ht="14.25" thickBot="1" x14ac:dyDescent="0.2">
      <c r="B69" t="s">
        <v>55</v>
      </c>
      <c r="C69" t="b">
        <v>0</v>
      </c>
      <c r="J69" s="217"/>
      <c r="K69" s="32" t="s">
        <v>141</v>
      </c>
      <c r="L69" s="46" t="e">
        <f>IF(#REF!="","",#REF!)</f>
        <v>#REF!</v>
      </c>
    </row>
    <row r="70" spans="1:12" x14ac:dyDescent="0.15">
      <c r="B70" t="s">
        <v>104</v>
      </c>
      <c r="C70" t="b">
        <v>0</v>
      </c>
    </row>
    <row r="71" spans="1:12" x14ac:dyDescent="0.15">
      <c r="A71" t="s">
        <v>106</v>
      </c>
      <c r="B71" t="s">
        <v>11</v>
      </c>
      <c r="C71" t="b">
        <v>0</v>
      </c>
      <c r="G71" t="s">
        <v>106</v>
      </c>
      <c r="H71" t="str">
        <f>IF(C72=TRUE,B72,IF(C71=TRUE,B71,""))</f>
        <v/>
      </c>
    </row>
    <row r="72" spans="1:12" x14ac:dyDescent="0.15">
      <c r="B72" t="s">
        <v>16</v>
      </c>
      <c r="C72" t="b">
        <v>0</v>
      </c>
    </row>
    <row r="73" spans="1:12" x14ac:dyDescent="0.15">
      <c r="A73" t="s">
        <v>44</v>
      </c>
      <c r="B73" t="s">
        <v>2</v>
      </c>
      <c r="C73" t="b">
        <v>0</v>
      </c>
      <c r="G73" t="s">
        <v>44</v>
      </c>
      <c r="H73" t="str">
        <f>IF(C76=TRUE,B76,IF(C75=TRUE,B75,IF(C74=TRUE,B74,IF(C73=TRUE,B73,""))))</f>
        <v/>
      </c>
    </row>
    <row r="74" spans="1:12" x14ac:dyDescent="0.15">
      <c r="B74" t="s">
        <v>3</v>
      </c>
      <c r="C74" t="b">
        <v>0</v>
      </c>
    </row>
    <row r="75" spans="1:12" x14ac:dyDescent="0.15">
      <c r="B75" t="s">
        <v>4</v>
      </c>
      <c r="C75" t="b">
        <v>0</v>
      </c>
    </row>
    <row r="76" spans="1:12" x14ac:dyDescent="0.15">
      <c r="B76" t="s">
        <v>5</v>
      </c>
      <c r="C76" t="b">
        <v>0</v>
      </c>
    </row>
    <row r="77" spans="1:12" x14ac:dyDescent="0.15">
      <c r="A77" t="s">
        <v>45</v>
      </c>
      <c r="B77" t="s">
        <v>11</v>
      </c>
      <c r="C77" t="b">
        <v>0</v>
      </c>
      <c r="G77" t="s">
        <v>45</v>
      </c>
      <c r="H77" t="str">
        <f>IF(C78=TRUE,B78,IF(C77=TRUE,B77,""))</f>
        <v/>
      </c>
    </row>
    <row r="78" spans="1:12" x14ac:dyDescent="0.15">
      <c r="B78" t="s">
        <v>16</v>
      </c>
      <c r="C78" t="b">
        <v>0</v>
      </c>
    </row>
    <row r="79" spans="1:12" x14ac:dyDescent="0.15">
      <c r="A79" t="s">
        <v>46</v>
      </c>
      <c r="B79" t="s">
        <v>7</v>
      </c>
      <c r="C79" t="b">
        <v>0</v>
      </c>
      <c r="G79" t="s">
        <v>46</v>
      </c>
      <c r="H79" t="str">
        <f>IF(C82=TRUE,B82,IF(C81=TRUE,B81,IF(C80=TRUE,B80,IF(C79=TRUE,B79,""))))</f>
        <v/>
      </c>
    </row>
    <row r="80" spans="1:12" x14ac:dyDescent="0.15">
      <c r="B80" t="s">
        <v>8</v>
      </c>
      <c r="C80" t="b">
        <v>0</v>
      </c>
    </row>
    <row r="81" spans="1:8" x14ac:dyDescent="0.15">
      <c r="B81" t="s">
        <v>9</v>
      </c>
      <c r="C81" t="b">
        <v>0</v>
      </c>
    </row>
    <row r="82" spans="1:8" x14ac:dyDescent="0.15">
      <c r="B82" t="s">
        <v>10</v>
      </c>
      <c r="C82" t="b">
        <v>0</v>
      </c>
    </row>
    <row r="83" spans="1:8" x14ac:dyDescent="0.15">
      <c r="A83" t="s">
        <v>118</v>
      </c>
      <c r="B83" t="s">
        <v>7</v>
      </c>
      <c r="C83" t="b">
        <v>0</v>
      </c>
      <c r="G83" t="s">
        <v>118</v>
      </c>
      <c r="H83" t="str">
        <f>IF(C86=TRUE,B86,IF(C85=TRUE,B85,IF(C84=TRUE,B84,IF(C83=TRUE,B83,""))))</f>
        <v/>
      </c>
    </row>
    <row r="84" spans="1:8" x14ac:dyDescent="0.15">
      <c r="B84" t="s">
        <v>9</v>
      </c>
      <c r="C84" t="b">
        <v>0</v>
      </c>
    </row>
    <row r="85" spans="1:8" x14ac:dyDescent="0.15">
      <c r="B85" t="s">
        <v>13</v>
      </c>
      <c r="C85" t="b">
        <v>0</v>
      </c>
    </row>
    <row r="86" spans="1:8" x14ac:dyDescent="0.15">
      <c r="B86" t="s">
        <v>14</v>
      </c>
      <c r="C86" t="b">
        <v>0</v>
      </c>
    </row>
    <row r="87" spans="1:8" x14ac:dyDescent="0.15">
      <c r="A87" t="s">
        <v>48</v>
      </c>
      <c r="B87" t="s">
        <v>2</v>
      </c>
      <c r="C87" t="b">
        <v>0</v>
      </c>
      <c r="G87" t="s">
        <v>48</v>
      </c>
      <c r="H87" t="str">
        <f>IF(C90=TRUE,B90,IF(C89=TRUE,B89,IF(C88=TRUE,B88,IF(C87=TRUE,B87,""))))</f>
        <v/>
      </c>
    </row>
    <row r="88" spans="1:8" x14ac:dyDescent="0.15">
      <c r="B88" t="s">
        <v>3</v>
      </c>
      <c r="C88" t="b">
        <v>0</v>
      </c>
    </row>
    <row r="89" spans="1:8" x14ac:dyDescent="0.15">
      <c r="B89" t="s">
        <v>4</v>
      </c>
      <c r="C89" t="b">
        <v>0</v>
      </c>
    </row>
    <row r="90" spans="1:8" x14ac:dyDescent="0.15">
      <c r="B90" t="s">
        <v>5</v>
      </c>
      <c r="C90" t="b">
        <v>0</v>
      </c>
    </row>
    <row r="91" spans="1:8" x14ac:dyDescent="0.15">
      <c r="A91" t="s">
        <v>99</v>
      </c>
      <c r="B91" t="s">
        <v>124</v>
      </c>
      <c r="C91" t="b">
        <v>0</v>
      </c>
      <c r="G91" t="s">
        <v>99</v>
      </c>
      <c r="H91" t="str">
        <f>IF(C92=TRUE,B92,IF(C91=TRUE,B91,""))</f>
        <v/>
      </c>
    </row>
    <row r="92" spans="1:8" x14ac:dyDescent="0.15">
      <c r="B92" t="s">
        <v>125</v>
      </c>
      <c r="C92" t="b">
        <v>0</v>
      </c>
    </row>
    <row r="93" spans="1:8" x14ac:dyDescent="0.15">
      <c r="A93" t="s">
        <v>119</v>
      </c>
      <c r="B93" t="s">
        <v>2</v>
      </c>
      <c r="C93" t="b">
        <v>0</v>
      </c>
      <c r="G93" t="s">
        <v>119</v>
      </c>
      <c r="H93" t="str">
        <f>IF(C96=TRUE,B96,IF(C95=TRUE,B95,IF(C94=TRUE,B94,IF(C93=TRUE,B93,""))))</f>
        <v/>
      </c>
    </row>
    <row r="94" spans="1:8" x14ac:dyDescent="0.15">
      <c r="B94" t="s">
        <v>3</v>
      </c>
      <c r="C94" t="b">
        <v>0</v>
      </c>
    </row>
    <row r="95" spans="1:8" x14ac:dyDescent="0.15">
      <c r="B95" t="s">
        <v>4</v>
      </c>
      <c r="C95" t="b">
        <v>0</v>
      </c>
    </row>
    <row r="96" spans="1:8" x14ac:dyDescent="0.15">
      <c r="B96" t="s">
        <v>5</v>
      </c>
      <c r="C96" t="b">
        <v>0</v>
      </c>
    </row>
    <row r="97" spans="1:8" x14ac:dyDescent="0.15">
      <c r="A97" t="s">
        <v>120</v>
      </c>
      <c r="B97" t="s">
        <v>131</v>
      </c>
      <c r="C97" t="b">
        <v>0</v>
      </c>
      <c r="G97" t="s">
        <v>120</v>
      </c>
      <c r="H97" t="str">
        <f>IF(C99=TRUE,B99,IF(C98=TRUE,B98,IF(C97=TRUE,B97,"")))</f>
        <v/>
      </c>
    </row>
    <row r="98" spans="1:8" x14ac:dyDescent="0.15">
      <c r="B98" t="s">
        <v>132</v>
      </c>
      <c r="C98" t="b">
        <v>0</v>
      </c>
    </row>
    <row r="99" spans="1:8" x14ac:dyDescent="0.15">
      <c r="B99" t="s">
        <v>56</v>
      </c>
      <c r="C99" t="b">
        <v>0</v>
      </c>
    </row>
    <row r="100" spans="1:8" x14ac:dyDescent="0.15">
      <c r="A100" t="s">
        <v>121</v>
      </c>
      <c r="B100" t="s">
        <v>2</v>
      </c>
      <c r="C100" t="b">
        <v>0</v>
      </c>
      <c r="G100" t="s">
        <v>121</v>
      </c>
      <c r="H100" t="str">
        <f>IF(C103=TRUE,B103,IF(C102=TRUE,B102,IF(C101=TRUE,B101,IF(C100=TRUE,B100,""))))</f>
        <v/>
      </c>
    </row>
    <row r="101" spans="1:8" x14ac:dyDescent="0.15">
      <c r="B101" t="s">
        <v>3</v>
      </c>
      <c r="C101" t="b">
        <v>0</v>
      </c>
    </row>
    <row r="102" spans="1:8" x14ac:dyDescent="0.15">
      <c r="B102" t="s">
        <v>4</v>
      </c>
      <c r="C102" t="b">
        <v>0</v>
      </c>
    </row>
    <row r="103" spans="1:8" x14ac:dyDescent="0.15">
      <c r="B103" t="s">
        <v>5</v>
      </c>
      <c r="C103" t="b">
        <v>0</v>
      </c>
    </row>
    <row r="104" spans="1:8" x14ac:dyDescent="0.15">
      <c r="A104" t="s">
        <v>122</v>
      </c>
      <c r="B104" t="s">
        <v>54</v>
      </c>
      <c r="C104" t="b">
        <v>0</v>
      </c>
      <c r="G104" t="s">
        <v>122</v>
      </c>
      <c r="H104" t="str">
        <f>IF(C106=TRUE,B106,IF(C105=TRUE,B105,IF(C104=TRUE,B104,"")))</f>
        <v/>
      </c>
    </row>
    <row r="105" spans="1:8" x14ac:dyDescent="0.15">
      <c r="B105" t="s">
        <v>126</v>
      </c>
      <c r="C105" t="b">
        <v>0</v>
      </c>
    </row>
    <row r="106" spans="1:8" x14ac:dyDescent="0.15">
      <c r="B106" t="s">
        <v>127</v>
      </c>
      <c r="C106" t="b">
        <v>0</v>
      </c>
    </row>
    <row r="107" spans="1:8" x14ac:dyDescent="0.15">
      <c r="A107" t="s">
        <v>123</v>
      </c>
      <c r="B107" t="s">
        <v>54</v>
      </c>
      <c r="C107" t="b">
        <v>0</v>
      </c>
      <c r="G107" t="s">
        <v>123</v>
      </c>
      <c r="H107" t="str">
        <f>IF(C109=TRUE,B109,IF(C108=TRUE,B108,IF(C107=TRUE,B107,"")))</f>
        <v/>
      </c>
    </row>
    <row r="108" spans="1:8" x14ac:dyDescent="0.15">
      <c r="B108" t="s">
        <v>126</v>
      </c>
      <c r="C108" t="b">
        <v>0</v>
      </c>
    </row>
    <row r="109" spans="1:8" x14ac:dyDescent="0.15">
      <c r="B109" t="s">
        <v>127</v>
      </c>
      <c r="C109" t="b">
        <v>0</v>
      </c>
    </row>
    <row r="110" spans="1:8" x14ac:dyDescent="0.15">
      <c r="A110" t="s">
        <v>51</v>
      </c>
      <c r="B110" t="s">
        <v>2</v>
      </c>
      <c r="C110" t="b">
        <v>0</v>
      </c>
      <c r="G110" t="s">
        <v>51</v>
      </c>
      <c r="H110" t="str">
        <f>IF(C113=TRUE,B113,IF(C112=TRUE,B112,IF(C111=TRUE,B111,IF(C110=TRUE,B110,""))))</f>
        <v/>
      </c>
    </row>
    <row r="111" spans="1:8" x14ac:dyDescent="0.15">
      <c r="B111" t="s">
        <v>3</v>
      </c>
      <c r="C111" t="b">
        <v>0</v>
      </c>
    </row>
    <row r="112" spans="1:8" x14ac:dyDescent="0.15">
      <c r="B112" t="s">
        <v>4</v>
      </c>
      <c r="C112" t="b">
        <v>0</v>
      </c>
    </row>
    <row r="113" spans="1:8" x14ac:dyDescent="0.15">
      <c r="B113" t="s">
        <v>5</v>
      </c>
      <c r="C113" t="b">
        <v>0</v>
      </c>
    </row>
    <row r="114" spans="1:8" x14ac:dyDescent="0.15">
      <c r="A114" t="s">
        <v>52</v>
      </c>
      <c r="B114" t="s">
        <v>2</v>
      </c>
      <c r="C114" t="b">
        <v>0</v>
      </c>
      <c r="G114" t="s">
        <v>52</v>
      </c>
      <c r="H114" t="str">
        <f>IF(C117=TRUE,B117,IF(C116=TRUE,B116,IF(C115=TRUE,B115,IF(C114=TRUE,B114,""))))</f>
        <v/>
      </c>
    </row>
    <row r="115" spans="1:8" x14ac:dyDescent="0.15">
      <c r="B115" t="s">
        <v>3</v>
      </c>
      <c r="C115" t="b">
        <v>0</v>
      </c>
    </row>
    <row r="116" spans="1:8" x14ac:dyDescent="0.15">
      <c r="B116" t="s">
        <v>4</v>
      </c>
      <c r="C116" t="b">
        <v>0</v>
      </c>
    </row>
    <row r="117" spans="1:8" x14ac:dyDescent="0.15">
      <c r="B117" t="s">
        <v>5</v>
      </c>
      <c r="C117" t="b">
        <v>0</v>
      </c>
    </row>
    <row r="118" spans="1:8" x14ac:dyDescent="0.15">
      <c r="A118" t="s">
        <v>53</v>
      </c>
      <c r="B118" t="s">
        <v>128</v>
      </c>
      <c r="C118" t="b">
        <v>0</v>
      </c>
      <c r="D118" t="str">
        <f>IF(C118=TRUE,B118,"")</f>
        <v/>
      </c>
      <c r="G118" t="s">
        <v>53</v>
      </c>
      <c r="H118" t="e">
        <f>D118&amp;D119&amp;D120&amp;D121</f>
        <v>#REF!</v>
      </c>
    </row>
    <row r="119" spans="1:8" x14ac:dyDescent="0.15">
      <c r="B119" t="s">
        <v>129</v>
      </c>
      <c r="C119" t="b">
        <v>0</v>
      </c>
      <c r="D119" t="str">
        <f>IF(C119=TRUE,B119,"")</f>
        <v/>
      </c>
    </row>
    <row r="120" spans="1:8" x14ac:dyDescent="0.15">
      <c r="B120" t="s">
        <v>130</v>
      </c>
      <c r="C120" t="b">
        <v>0</v>
      </c>
      <c r="D120" t="str">
        <f>IF(C120=TRUE,#REF!,"")</f>
        <v/>
      </c>
    </row>
    <row r="121" spans="1:8" x14ac:dyDescent="0.15">
      <c r="B121" t="s">
        <v>15</v>
      </c>
      <c r="C121" t="b">
        <v>0</v>
      </c>
      <c r="D121" t="e">
        <f>IF(#REF!="","",#REF!)</f>
        <v>#REF!</v>
      </c>
    </row>
    <row r="124" spans="1:8" x14ac:dyDescent="0.15">
      <c r="A124" t="s">
        <v>145</v>
      </c>
      <c r="B124" t="s">
        <v>146</v>
      </c>
      <c r="C124" t="b">
        <v>0</v>
      </c>
      <c r="D124" t="s">
        <v>156</v>
      </c>
      <c r="E124" t="e">
        <f>IF(#REF!="","",#REF!)</f>
        <v>#REF!</v>
      </c>
      <c r="F124" t="s">
        <v>160</v>
      </c>
      <c r="G124" t="str">
        <f>IF(C124=FALSE,"",B124&amp;D124&amp;E124&amp;F124)</f>
        <v/>
      </c>
    </row>
    <row r="125" spans="1:8" x14ac:dyDescent="0.15">
      <c r="B125" t="s">
        <v>147</v>
      </c>
      <c r="C125" t="b">
        <v>0</v>
      </c>
      <c r="D125" t="s">
        <v>156</v>
      </c>
      <c r="E125" t="e">
        <f>IF(#REF!="","",#REF!)</f>
        <v>#REF!</v>
      </c>
      <c r="F125" t="s">
        <v>160</v>
      </c>
      <c r="G125" t="str">
        <f t="shared" ref="G125:G132" si="2">IF(C125=FALSE,"",B125&amp;D125&amp;E125&amp;F125)</f>
        <v/>
      </c>
    </row>
    <row r="126" spans="1:8" x14ac:dyDescent="0.15">
      <c r="B126" t="s">
        <v>150</v>
      </c>
      <c r="C126" t="b">
        <v>0</v>
      </c>
      <c r="D126" t="s">
        <v>157</v>
      </c>
      <c r="E126" t="e">
        <f>IF(#REF!="","",#REF!)</f>
        <v>#REF!</v>
      </c>
      <c r="F126" t="s">
        <v>160</v>
      </c>
      <c r="G126" t="str">
        <f t="shared" si="2"/>
        <v/>
      </c>
    </row>
    <row r="127" spans="1:8" x14ac:dyDescent="0.15">
      <c r="B127" t="s">
        <v>148</v>
      </c>
      <c r="C127" t="b">
        <v>0</v>
      </c>
      <c r="D127" t="s">
        <v>156</v>
      </c>
      <c r="E127" t="e">
        <f>IF(#REF!="","",#REF!)</f>
        <v>#REF!</v>
      </c>
      <c r="F127" t="s">
        <v>160</v>
      </c>
      <c r="G127" t="str">
        <f t="shared" si="2"/>
        <v/>
      </c>
    </row>
    <row r="128" spans="1:8" x14ac:dyDescent="0.15">
      <c r="B128" t="s">
        <v>149</v>
      </c>
      <c r="C128" t="b">
        <v>0</v>
      </c>
      <c r="D128" t="s">
        <v>156</v>
      </c>
      <c r="E128" t="e">
        <f>IF(#REF!="","",#REF!)</f>
        <v>#REF!</v>
      </c>
      <c r="F128" t="s">
        <v>160</v>
      </c>
      <c r="G128" t="str">
        <f t="shared" si="2"/>
        <v/>
      </c>
    </row>
    <row r="129" spans="1:8" x14ac:dyDescent="0.15">
      <c r="B129" t="s">
        <v>151</v>
      </c>
      <c r="C129" t="b">
        <v>0</v>
      </c>
      <c r="D129" t="s">
        <v>156</v>
      </c>
      <c r="E129" t="e">
        <f>IF(#REF!="","",#REF!)</f>
        <v>#REF!</v>
      </c>
      <c r="F129" t="s">
        <v>160</v>
      </c>
      <c r="G129" t="str">
        <f t="shared" si="2"/>
        <v/>
      </c>
    </row>
    <row r="130" spans="1:8" x14ac:dyDescent="0.15">
      <c r="B130" t="s">
        <v>152</v>
      </c>
      <c r="C130" t="b">
        <v>0</v>
      </c>
      <c r="D130" t="s">
        <v>156</v>
      </c>
      <c r="E130" t="e">
        <f>IF(#REF!="","",#REF!)</f>
        <v>#REF!</v>
      </c>
      <c r="F130" t="s">
        <v>161</v>
      </c>
      <c r="G130" t="str">
        <f t="shared" si="2"/>
        <v/>
      </c>
    </row>
    <row r="131" spans="1:8" x14ac:dyDescent="0.15">
      <c r="B131" t="s">
        <v>153</v>
      </c>
      <c r="C131" t="b">
        <v>0</v>
      </c>
      <c r="D131" t="s">
        <v>156</v>
      </c>
      <c r="E131" t="e">
        <f>IF(#REF!="","",#REF!)</f>
        <v>#REF!</v>
      </c>
      <c r="F131" t="s">
        <v>162</v>
      </c>
      <c r="G131" t="str">
        <f t="shared" si="2"/>
        <v/>
      </c>
    </row>
    <row r="132" spans="1:8" x14ac:dyDescent="0.15">
      <c r="B132" t="s">
        <v>154</v>
      </c>
      <c r="C132" t="b">
        <v>0</v>
      </c>
      <c r="D132" t="s">
        <v>156</v>
      </c>
      <c r="E132" t="e">
        <f>IF(#REF!="","",#REF!)</f>
        <v>#REF!</v>
      </c>
      <c r="F132" t="s">
        <v>162</v>
      </c>
      <c r="G132" t="str">
        <f t="shared" si="2"/>
        <v/>
      </c>
    </row>
    <row r="133" spans="1:8" x14ac:dyDescent="0.15">
      <c r="B133" t="s">
        <v>15</v>
      </c>
      <c r="C133" t="b">
        <v>0</v>
      </c>
      <c r="D133" t="s">
        <v>156</v>
      </c>
      <c r="E133" t="e">
        <f>IF(#REF!="","",#REF!)</f>
        <v>#REF!</v>
      </c>
      <c r="F133" t="s">
        <v>155</v>
      </c>
      <c r="G133" t="str">
        <f>IF(C133=FALSE,"",E133)</f>
        <v/>
      </c>
    </row>
    <row r="136" spans="1:8" x14ac:dyDescent="0.15">
      <c r="A136" t="s">
        <v>163</v>
      </c>
      <c r="B136" t="s">
        <v>164</v>
      </c>
      <c r="C136" t="b">
        <v>0</v>
      </c>
      <c r="G136" t="s">
        <v>163</v>
      </c>
      <c r="H136" t="str">
        <f>IF(C136=TRUE,B136,IF(C137=TRUE,B137,IF(C138=TRUE,B138,IF(C139=TRUE,B139,IF(C140=TRUE,D140,"")))))</f>
        <v/>
      </c>
    </row>
    <row r="137" spans="1:8" x14ac:dyDescent="0.15">
      <c r="B137" t="s">
        <v>165</v>
      </c>
      <c r="C137" t="b">
        <v>0</v>
      </c>
    </row>
    <row r="138" spans="1:8" x14ac:dyDescent="0.15">
      <c r="B138" t="s">
        <v>166</v>
      </c>
      <c r="C138" t="b">
        <v>0</v>
      </c>
    </row>
    <row r="139" spans="1:8" x14ac:dyDescent="0.15">
      <c r="B139" t="s">
        <v>167</v>
      </c>
      <c r="C139" t="b">
        <v>0</v>
      </c>
    </row>
    <row r="140" spans="1:8" x14ac:dyDescent="0.15">
      <c r="B140" t="s">
        <v>15</v>
      </c>
      <c r="C140" t="b">
        <v>0</v>
      </c>
      <c r="D140" t="e">
        <f>IF(#REF!="","",#REF!)</f>
        <v>#REF!</v>
      </c>
    </row>
  </sheetData>
  <mergeCells count="15">
    <mergeCell ref="J11:J20"/>
    <mergeCell ref="J63:K63"/>
    <mergeCell ref="J64:K64"/>
    <mergeCell ref="J65:J69"/>
    <mergeCell ref="J38:J42"/>
    <mergeCell ref="J43:J46"/>
    <mergeCell ref="J47:J51"/>
    <mergeCell ref="J55:J62"/>
    <mergeCell ref="J7:K7"/>
    <mergeCell ref="J9:K9"/>
    <mergeCell ref="J10:K10"/>
    <mergeCell ref="J1:K1"/>
    <mergeCell ref="J3:K3"/>
    <mergeCell ref="J4:K4"/>
    <mergeCell ref="J6:K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AC54"/>
  <sheetViews>
    <sheetView tabSelected="1" workbookViewId="0">
      <selection activeCell="AA10" sqref="AA10"/>
    </sheetView>
  </sheetViews>
  <sheetFormatPr defaultColWidth="4.125" defaultRowHeight="16.5" customHeight="1" x14ac:dyDescent="0.15"/>
  <cols>
    <col min="1" max="23" width="4.125" style="61"/>
    <col min="24" max="24" width="1" style="61" customWidth="1"/>
    <col min="25" max="16384" width="4.125" style="61"/>
  </cols>
  <sheetData>
    <row r="1" spans="1:24" ht="22.5" customHeight="1" x14ac:dyDescent="0.15">
      <c r="A1" s="62"/>
      <c r="B1" s="257" t="s">
        <v>243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N1" s="259" t="s">
        <v>244</v>
      </c>
      <c r="O1" s="143"/>
      <c r="P1" s="143"/>
      <c r="Q1" s="143"/>
      <c r="R1" s="143"/>
      <c r="S1" s="143"/>
      <c r="T1" s="143"/>
      <c r="U1" s="143"/>
      <c r="V1" s="143"/>
      <c r="W1" s="144"/>
      <c r="X1" s="66"/>
    </row>
    <row r="2" spans="1:24" ht="22.5" customHeight="1" x14ac:dyDescent="0.15">
      <c r="A2" s="62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N2" s="260" t="s">
        <v>245</v>
      </c>
      <c r="O2" s="124"/>
      <c r="P2" s="124"/>
      <c r="Q2" s="124"/>
      <c r="R2" s="124"/>
      <c r="S2" s="124"/>
      <c r="T2" s="124"/>
      <c r="U2" s="124"/>
      <c r="V2" s="124"/>
      <c r="W2" s="242"/>
      <c r="X2" s="65"/>
    </row>
    <row r="3" spans="1:24" ht="16.5" customHeight="1" x14ac:dyDescent="0.15">
      <c r="A3" s="261" t="s">
        <v>246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3"/>
    </row>
    <row r="4" spans="1:24" ht="16.5" customHeight="1" x14ac:dyDescent="0.15">
      <c r="A4" s="264" t="s">
        <v>183</v>
      </c>
      <c r="B4" s="264"/>
      <c r="C4" s="264"/>
      <c r="D4" s="266"/>
      <c r="E4" s="266"/>
      <c r="F4" s="266"/>
      <c r="G4" s="266"/>
      <c r="H4" s="266"/>
      <c r="I4" s="266"/>
      <c r="J4" s="266"/>
      <c r="K4" s="266"/>
      <c r="L4" s="264" t="s">
        <v>182</v>
      </c>
      <c r="M4" s="264"/>
      <c r="N4" s="266"/>
      <c r="O4" s="266"/>
      <c r="P4" s="264" t="s">
        <v>168</v>
      </c>
      <c r="Q4" s="264"/>
      <c r="R4" s="266"/>
      <c r="S4" s="266"/>
      <c r="T4" s="266"/>
      <c r="U4" s="266"/>
      <c r="V4" s="266"/>
      <c r="W4" s="266"/>
      <c r="X4" s="266"/>
    </row>
    <row r="5" spans="1:24" ht="16.5" customHeight="1" x14ac:dyDescent="0.15">
      <c r="A5" s="265"/>
      <c r="B5" s="265"/>
      <c r="C5" s="265"/>
      <c r="D5" s="184"/>
      <c r="E5" s="184"/>
      <c r="F5" s="184"/>
      <c r="G5" s="184"/>
      <c r="H5" s="184"/>
      <c r="I5" s="184"/>
      <c r="J5" s="184"/>
      <c r="K5" s="184"/>
      <c r="L5" s="226" t="s">
        <v>181</v>
      </c>
      <c r="M5" s="226"/>
      <c r="N5" s="267" t="s">
        <v>180</v>
      </c>
      <c r="O5" s="267"/>
      <c r="P5" s="265"/>
      <c r="Q5" s="265"/>
      <c r="R5" s="184"/>
      <c r="S5" s="184"/>
      <c r="T5" s="184"/>
      <c r="U5" s="184"/>
      <c r="V5" s="184"/>
      <c r="W5" s="184"/>
      <c r="X5" s="184"/>
    </row>
    <row r="6" spans="1:24" ht="16.5" customHeight="1" x14ac:dyDescent="0.15">
      <c r="A6" s="245" t="s">
        <v>176</v>
      </c>
      <c r="B6" s="246"/>
      <c r="C6" s="247"/>
      <c r="D6" s="167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9"/>
    </row>
    <row r="7" spans="1:24" ht="16.5" customHeight="1" x14ac:dyDescent="0.15">
      <c r="A7" s="186" t="s">
        <v>247</v>
      </c>
      <c r="B7" s="186"/>
      <c r="C7" s="186"/>
      <c r="D7" s="153" t="s">
        <v>248</v>
      </c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</row>
    <row r="8" spans="1:24" ht="16.5" customHeight="1" x14ac:dyDescent="0.15">
      <c r="A8" s="186" t="s">
        <v>249</v>
      </c>
      <c r="B8" s="186"/>
      <c r="C8" s="186"/>
      <c r="D8" s="153" t="s">
        <v>250</v>
      </c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</row>
    <row r="9" spans="1:24" ht="16.5" customHeight="1" x14ac:dyDescent="0.15">
      <c r="A9" s="196" t="s">
        <v>251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9"/>
    </row>
    <row r="10" spans="1:24" ht="16.5" customHeight="1" x14ac:dyDescent="0.15">
      <c r="A10" s="74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6"/>
    </row>
    <row r="11" spans="1:24" s="80" customFormat="1" ht="16.5" customHeight="1" x14ac:dyDescent="0.15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9"/>
    </row>
    <row r="12" spans="1:24" ht="16.5" customHeight="1" x14ac:dyDescent="0.15">
      <c r="A12" s="81"/>
      <c r="B12" s="78"/>
      <c r="C12" s="78"/>
      <c r="D12" s="82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9"/>
    </row>
    <row r="13" spans="1:24" ht="16.5" customHeight="1" x14ac:dyDescent="0.15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9"/>
    </row>
    <row r="14" spans="1:24" ht="16.5" customHeight="1" x14ac:dyDescent="0.15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9"/>
    </row>
    <row r="15" spans="1:24" ht="16.5" customHeight="1" x14ac:dyDescent="0.15">
      <c r="A15" s="8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9"/>
    </row>
    <row r="16" spans="1:24" ht="16.5" customHeight="1" x14ac:dyDescent="0.15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9"/>
    </row>
    <row r="17" spans="1:25" ht="16.5" customHeight="1" x14ac:dyDescent="0.15">
      <c r="A17" s="83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5"/>
    </row>
    <row r="18" spans="1:25" ht="16.5" customHeight="1" x14ac:dyDescent="0.15">
      <c r="A18" s="250" t="s">
        <v>252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2"/>
    </row>
    <row r="19" spans="1:25" ht="16.5" customHeight="1" x14ac:dyDescent="0.15">
      <c r="A19" s="156" t="s">
        <v>253</v>
      </c>
      <c r="B19" s="149"/>
      <c r="C19" s="150"/>
      <c r="D19" s="69" t="s">
        <v>187</v>
      </c>
      <c r="E19" s="130" t="s">
        <v>239</v>
      </c>
      <c r="F19" s="130"/>
      <c r="G19" s="131"/>
      <c r="H19" s="56" t="s">
        <v>186</v>
      </c>
      <c r="I19" s="139" t="s">
        <v>254</v>
      </c>
      <c r="J19" s="130"/>
      <c r="K19" s="131"/>
      <c r="L19" s="156" t="s">
        <v>185</v>
      </c>
      <c r="M19" s="150"/>
      <c r="N19" s="139" t="s">
        <v>255</v>
      </c>
      <c r="O19" s="130"/>
      <c r="P19" s="131"/>
      <c r="Q19" s="187" t="s">
        <v>184</v>
      </c>
      <c r="R19" s="156" t="s">
        <v>256</v>
      </c>
      <c r="S19" s="150"/>
      <c r="T19" s="139" t="s">
        <v>254</v>
      </c>
      <c r="U19" s="130"/>
      <c r="V19" s="130"/>
      <c r="W19" s="130"/>
      <c r="X19" s="131"/>
    </row>
    <row r="20" spans="1:25" ht="16.5" customHeight="1" x14ac:dyDescent="0.15">
      <c r="A20" s="158" t="s">
        <v>257</v>
      </c>
      <c r="B20" s="147"/>
      <c r="C20" s="147"/>
      <c r="D20" s="188" t="s">
        <v>258</v>
      </c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9"/>
      <c r="Q20" s="253"/>
      <c r="R20" s="157" t="s">
        <v>259</v>
      </c>
      <c r="S20" s="152"/>
      <c r="T20" s="142" t="s">
        <v>254</v>
      </c>
      <c r="U20" s="125"/>
      <c r="V20" s="125"/>
      <c r="W20" s="125"/>
      <c r="X20" s="129"/>
    </row>
    <row r="21" spans="1:25" ht="16.5" customHeight="1" x14ac:dyDescent="0.15">
      <c r="A21" s="57"/>
      <c r="B21" s="59" t="s">
        <v>238</v>
      </c>
      <c r="C21" s="59"/>
      <c r="D21" s="132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90"/>
      <c r="Q21" s="158" t="s">
        <v>260</v>
      </c>
      <c r="R21" s="147"/>
      <c r="S21" s="148"/>
      <c r="T21" s="254" t="s">
        <v>261</v>
      </c>
      <c r="U21" s="255"/>
      <c r="V21" s="255"/>
      <c r="W21" s="255"/>
      <c r="X21" s="256"/>
    </row>
    <row r="22" spans="1:25" ht="13.5" customHeight="1" x14ac:dyDescent="0.15">
      <c r="A22" s="239" t="s">
        <v>237</v>
      </c>
      <c r="B22" s="58" t="s">
        <v>236</v>
      </c>
      <c r="C22" s="240" t="s">
        <v>262</v>
      </c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67"/>
    </row>
    <row r="23" spans="1:25" ht="13.5" customHeight="1" x14ac:dyDescent="0.15">
      <c r="A23" s="239"/>
      <c r="B23" s="58" t="s">
        <v>235</v>
      </c>
      <c r="C23" s="73" t="s">
        <v>234</v>
      </c>
      <c r="D23" s="194" t="s">
        <v>233</v>
      </c>
      <c r="E23" s="124"/>
      <c r="F23" s="124"/>
      <c r="G23" s="124"/>
      <c r="H23" s="124"/>
      <c r="I23" s="124"/>
      <c r="J23" s="124"/>
      <c r="K23" s="124"/>
      <c r="L23" s="124"/>
      <c r="M23" s="242"/>
      <c r="N23" s="243" t="s">
        <v>263</v>
      </c>
      <c r="O23" s="193"/>
      <c r="P23" s="193"/>
      <c r="Q23" s="193"/>
      <c r="R23" s="193"/>
      <c r="S23" s="193"/>
      <c r="T23" s="193"/>
      <c r="U23" s="193"/>
      <c r="V23" s="193"/>
      <c r="W23" s="193"/>
      <c r="X23" s="244"/>
      <c r="Y23" s="67"/>
    </row>
    <row r="24" spans="1:25" ht="13.5" customHeight="1" x14ac:dyDescent="0.15">
      <c r="A24" s="239"/>
      <c r="B24" s="58"/>
      <c r="C24" s="73" t="s">
        <v>232</v>
      </c>
      <c r="D24" s="240" t="s">
        <v>231</v>
      </c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67"/>
    </row>
    <row r="25" spans="1:25" ht="13.5" customHeight="1" x14ac:dyDescent="0.15">
      <c r="A25" s="239"/>
      <c r="B25" s="58" t="s">
        <v>230</v>
      </c>
      <c r="C25" s="240" t="s">
        <v>229</v>
      </c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67"/>
    </row>
    <row r="26" spans="1:25" ht="13.5" customHeight="1" x14ac:dyDescent="0.15">
      <c r="A26" s="239"/>
      <c r="B26" s="58" t="s">
        <v>212</v>
      </c>
      <c r="C26" s="241" t="s">
        <v>228</v>
      </c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67"/>
    </row>
    <row r="27" spans="1:25" ht="13.5" customHeight="1" x14ac:dyDescent="0.15">
      <c r="A27" s="239"/>
      <c r="B27" s="58" t="s">
        <v>227</v>
      </c>
      <c r="C27" s="241" t="s">
        <v>226</v>
      </c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67"/>
    </row>
    <row r="28" spans="1:25" ht="13.5" customHeight="1" x14ac:dyDescent="0.15">
      <c r="A28" s="239"/>
      <c r="B28" s="58" t="s">
        <v>225</v>
      </c>
      <c r="C28" s="240" t="s">
        <v>224</v>
      </c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67"/>
    </row>
    <row r="29" spans="1:25" ht="13.5" customHeight="1" x14ac:dyDescent="0.15">
      <c r="A29" s="239"/>
      <c r="B29" s="58" t="s">
        <v>223</v>
      </c>
      <c r="C29" s="241" t="s">
        <v>222</v>
      </c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67"/>
    </row>
    <row r="30" spans="1:25" ht="16.5" customHeight="1" x14ac:dyDescent="0.15">
      <c r="A30" s="187" t="s">
        <v>135</v>
      </c>
      <c r="B30" s="156" t="s">
        <v>99</v>
      </c>
      <c r="C30" s="150"/>
      <c r="D30" s="145" t="s">
        <v>221</v>
      </c>
      <c r="E30" s="146"/>
      <c r="F30" s="146"/>
      <c r="G30" s="146"/>
      <c r="H30" s="146" t="s">
        <v>220</v>
      </c>
      <c r="I30" s="146"/>
      <c r="J30" s="146"/>
      <c r="K30" s="236"/>
      <c r="L30" s="237" t="s">
        <v>177</v>
      </c>
      <c r="M30" s="164"/>
      <c r="N30" s="165"/>
      <c r="O30" s="165"/>
      <c r="P30" s="166"/>
      <c r="Q30" s="139" t="s">
        <v>219</v>
      </c>
      <c r="R30" s="131"/>
      <c r="S30" s="139" t="s">
        <v>264</v>
      </c>
      <c r="T30" s="131"/>
      <c r="U30" s="139" t="s">
        <v>240</v>
      </c>
      <c r="V30" s="130"/>
      <c r="W30" s="130"/>
      <c r="X30" s="131"/>
    </row>
    <row r="31" spans="1:25" ht="16.5" customHeight="1" x14ac:dyDescent="0.15">
      <c r="A31" s="187"/>
      <c r="B31" s="157" t="s">
        <v>218</v>
      </c>
      <c r="C31" s="152"/>
      <c r="D31" s="126" t="s">
        <v>265</v>
      </c>
      <c r="E31" s="127"/>
      <c r="F31" s="127"/>
      <c r="G31" s="127"/>
      <c r="H31" s="127"/>
      <c r="I31" s="127"/>
      <c r="J31" s="127"/>
      <c r="K31" s="128"/>
      <c r="L31" s="237"/>
      <c r="M31" s="126" t="s">
        <v>217</v>
      </c>
      <c r="N31" s="127"/>
      <c r="O31" s="127"/>
      <c r="P31" s="128"/>
      <c r="Q31" s="137" t="s">
        <v>266</v>
      </c>
      <c r="R31" s="138"/>
      <c r="S31" s="140" t="s">
        <v>267</v>
      </c>
      <c r="T31" s="141"/>
      <c r="U31" s="142"/>
      <c r="V31" s="125"/>
      <c r="W31" s="125"/>
      <c r="X31" s="129"/>
    </row>
    <row r="32" spans="1:25" ht="16.5" customHeight="1" x14ac:dyDescent="0.15">
      <c r="A32" s="187"/>
      <c r="B32" s="157" t="s">
        <v>216</v>
      </c>
      <c r="C32" s="152"/>
      <c r="D32" s="126" t="s">
        <v>268</v>
      </c>
      <c r="E32" s="127"/>
      <c r="F32" s="127"/>
      <c r="G32" s="127"/>
      <c r="H32" s="127"/>
      <c r="I32" s="127"/>
      <c r="J32" s="127"/>
      <c r="K32" s="128"/>
      <c r="L32" s="237"/>
      <c r="M32" s="126" t="s">
        <v>269</v>
      </c>
      <c r="N32" s="127"/>
      <c r="O32" s="127"/>
      <c r="P32" s="128"/>
      <c r="Q32" s="137" t="s">
        <v>266</v>
      </c>
      <c r="R32" s="138"/>
      <c r="S32" s="140" t="s">
        <v>267</v>
      </c>
      <c r="T32" s="141"/>
      <c r="U32" s="142"/>
      <c r="V32" s="125"/>
      <c r="W32" s="125"/>
      <c r="X32" s="129"/>
    </row>
    <row r="33" spans="1:29" ht="16.5" customHeight="1" x14ac:dyDescent="0.15">
      <c r="A33" s="187"/>
      <c r="B33" s="157" t="s">
        <v>215</v>
      </c>
      <c r="C33" s="152"/>
      <c r="D33" s="126" t="s">
        <v>265</v>
      </c>
      <c r="E33" s="127"/>
      <c r="F33" s="127"/>
      <c r="G33" s="127"/>
      <c r="H33" s="127"/>
      <c r="I33" s="127"/>
      <c r="J33" s="127"/>
      <c r="K33" s="128"/>
      <c r="L33" s="237"/>
      <c r="M33" s="126" t="s">
        <v>214</v>
      </c>
      <c r="N33" s="127"/>
      <c r="O33" s="127"/>
      <c r="P33" s="128"/>
      <c r="Q33" s="137" t="s">
        <v>266</v>
      </c>
      <c r="R33" s="138"/>
      <c r="S33" s="140" t="s">
        <v>270</v>
      </c>
      <c r="T33" s="141"/>
      <c r="U33" s="167"/>
      <c r="V33" s="168"/>
      <c r="W33" s="168"/>
      <c r="X33" s="169"/>
    </row>
    <row r="34" spans="1:29" ht="16.5" customHeight="1" x14ac:dyDescent="0.15">
      <c r="A34" s="187"/>
      <c r="B34" s="157" t="s">
        <v>213</v>
      </c>
      <c r="C34" s="152"/>
      <c r="D34" s="142"/>
      <c r="E34" s="125"/>
      <c r="F34" s="125"/>
      <c r="G34" s="125"/>
      <c r="H34" s="125"/>
      <c r="I34" s="125"/>
      <c r="J34" s="125"/>
      <c r="K34" s="129"/>
      <c r="L34" s="237"/>
      <c r="M34" s="126" t="s">
        <v>211</v>
      </c>
      <c r="N34" s="127"/>
      <c r="O34" s="127"/>
      <c r="P34" s="128"/>
      <c r="Q34" s="137" t="s">
        <v>266</v>
      </c>
      <c r="R34" s="138"/>
      <c r="S34" s="167"/>
      <c r="T34" s="169"/>
      <c r="U34" s="167"/>
      <c r="V34" s="168"/>
      <c r="W34" s="168"/>
      <c r="X34" s="169"/>
    </row>
    <row r="35" spans="1:29" ht="16.5" customHeight="1" x14ac:dyDescent="0.15">
      <c r="A35" s="187"/>
      <c r="B35" s="158" t="s">
        <v>212</v>
      </c>
      <c r="C35" s="152"/>
      <c r="D35" s="126" t="s">
        <v>271</v>
      </c>
      <c r="E35" s="127"/>
      <c r="F35" s="127"/>
      <c r="G35" s="127"/>
      <c r="H35" s="127"/>
      <c r="I35" s="127"/>
      <c r="J35" s="127"/>
      <c r="K35" s="128"/>
      <c r="L35" s="238"/>
      <c r="M35" s="126" t="s">
        <v>211</v>
      </c>
      <c r="N35" s="127"/>
      <c r="O35" s="127"/>
      <c r="P35" s="128"/>
      <c r="Q35" s="137" t="s">
        <v>266</v>
      </c>
      <c r="R35" s="138"/>
      <c r="S35" s="142"/>
      <c r="T35" s="129"/>
      <c r="U35" s="142"/>
      <c r="V35" s="125"/>
      <c r="W35" s="125"/>
      <c r="X35" s="129"/>
    </row>
    <row r="36" spans="1:29" ht="16.5" customHeight="1" x14ac:dyDescent="0.15">
      <c r="A36" s="58" t="s">
        <v>210</v>
      </c>
      <c r="B36" s="126" t="s">
        <v>272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8"/>
      <c r="Q36" s="157" t="s">
        <v>209</v>
      </c>
      <c r="R36" s="151"/>
      <c r="S36" s="152"/>
      <c r="T36" s="142"/>
      <c r="U36" s="125"/>
      <c r="V36" s="125"/>
      <c r="W36" s="125"/>
      <c r="X36" s="129"/>
    </row>
    <row r="37" spans="1:29" ht="16.5" customHeight="1" x14ac:dyDescent="0.15">
      <c r="A37" s="229" t="s">
        <v>273</v>
      </c>
      <c r="B37" s="233" t="s">
        <v>208</v>
      </c>
      <c r="C37" s="234"/>
      <c r="D37" s="234"/>
      <c r="E37" s="234"/>
      <c r="F37" s="234"/>
      <c r="G37" s="234"/>
      <c r="H37" s="170" t="s">
        <v>207</v>
      </c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233" t="s">
        <v>179</v>
      </c>
      <c r="U37" s="234"/>
      <c r="V37" s="234"/>
      <c r="W37" s="234"/>
      <c r="X37" s="235"/>
    </row>
    <row r="38" spans="1:29" ht="16.5" customHeight="1" x14ac:dyDescent="0.15">
      <c r="A38" s="230"/>
      <c r="B38" s="170"/>
      <c r="C38" s="171"/>
      <c r="D38" s="171"/>
      <c r="E38" s="171"/>
      <c r="F38" s="171"/>
      <c r="G38" s="171"/>
      <c r="H38" s="134" t="s">
        <v>206</v>
      </c>
      <c r="I38" s="135"/>
      <c r="J38" s="136"/>
      <c r="K38" s="134" t="s">
        <v>205</v>
      </c>
      <c r="L38" s="135"/>
      <c r="M38" s="135"/>
      <c r="N38" s="135"/>
      <c r="O38" s="135"/>
      <c r="P38" s="136"/>
      <c r="Q38" s="134" t="s">
        <v>204</v>
      </c>
      <c r="R38" s="135"/>
      <c r="S38" s="135"/>
      <c r="T38" s="170"/>
      <c r="U38" s="171"/>
      <c r="V38" s="171"/>
      <c r="W38" s="171"/>
      <c r="X38" s="172"/>
    </row>
    <row r="39" spans="1:29" ht="16.5" customHeight="1" x14ac:dyDescent="0.15">
      <c r="A39" s="231"/>
      <c r="B39" s="153" t="s">
        <v>274</v>
      </c>
      <c r="C39" s="153"/>
      <c r="D39" s="153"/>
      <c r="E39" s="153"/>
      <c r="F39" s="153"/>
      <c r="G39" s="153"/>
      <c r="H39" s="153" t="s">
        <v>275</v>
      </c>
      <c r="I39" s="153"/>
      <c r="J39" s="153"/>
      <c r="K39" s="153" t="s">
        <v>276</v>
      </c>
      <c r="L39" s="153"/>
      <c r="M39" s="153"/>
      <c r="N39" s="153"/>
      <c r="O39" s="153"/>
      <c r="P39" s="153"/>
      <c r="Q39" s="183"/>
      <c r="R39" s="183"/>
      <c r="S39" s="183"/>
      <c r="T39" s="184"/>
      <c r="U39" s="184"/>
      <c r="V39" s="184"/>
      <c r="W39" s="184"/>
      <c r="X39" s="184"/>
    </row>
    <row r="40" spans="1:29" ht="16.5" customHeight="1" x14ac:dyDescent="0.15">
      <c r="A40" s="231"/>
      <c r="B40" s="153" t="s">
        <v>203</v>
      </c>
      <c r="C40" s="153"/>
      <c r="D40" s="153"/>
      <c r="E40" s="153"/>
      <c r="F40" s="153"/>
      <c r="G40" s="153"/>
      <c r="H40" s="153" t="s">
        <v>275</v>
      </c>
      <c r="I40" s="153"/>
      <c r="J40" s="153"/>
      <c r="K40" s="153" t="s">
        <v>277</v>
      </c>
      <c r="L40" s="153"/>
      <c r="M40" s="153"/>
      <c r="N40" s="153"/>
      <c r="O40" s="153"/>
      <c r="P40" s="153"/>
      <c r="Q40" s="183"/>
      <c r="R40" s="183"/>
      <c r="S40" s="183"/>
      <c r="T40" s="184"/>
      <c r="U40" s="184"/>
      <c r="V40" s="184"/>
      <c r="W40" s="184"/>
      <c r="X40" s="184"/>
    </row>
    <row r="41" spans="1:29" ht="16.5" customHeight="1" x14ac:dyDescent="0.15">
      <c r="A41" s="231"/>
      <c r="B41" s="153" t="s">
        <v>202</v>
      </c>
      <c r="C41" s="153"/>
      <c r="D41" s="153"/>
      <c r="E41" s="153"/>
      <c r="F41" s="153"/>
      <c r="G41" s="153"/>
      <c r="H41" s="153" t="s">
        <v>275</v>
      </c>
      <c r="I41" s="153"/>
      <c r="J41" s="153"/>
      <c r="K41" s="153" t="s">
        <v>201</v>
      </c>
      <c r="L41" s="153"/>
      <c r="M41" s="153"/>
      <c r="N41" s="153"/>
      <c r="O41" s="153"/>
      <c r="P41" s="153"/>
      <c r="Q41" s="153" t="s">
        <v>277</v>
      </c>
      <c r="R41" s="153"/>
      <c r="S41" s="153"/>
      <c r="T41" s="184"/>
      <c r="U41" s="184"/>
      <c r="V41" s="184"/>
      <c r="W41" s="184"/>
      <c r="X41" s="184"/>
    </row>
    <row r="42" spans="1:29" ht="16.5" customHeight="1" x14ac:dyDescent="0.15">
      <c r="A42" s="231"/>
      <c r="B42" s="153" t="s">
        <v>200</v>
      </c>
      <c r="C42" s="153"/>
      <c r="D42" s="153"/>
      <c r="E42" s="153"/>
      <c r="F42" s="153"/>
      <c r="G42" s="153"/>
      <c r="H42" s="153" t="s">
        <v>275</v>
      </c>
      <c r="I42" s="153"/>
      <c r="J42" s="153"/>
      <c r="K42" s="153" t="s">
        <v>277</v>
      </c>
      <c r="L42" s="153"/>
      <c r="M42" s="153"/>
      <c r="N42" s="153"/>
      <c r="O42" s="153"/>
      <c r="P42" s="153"/>
      <c r="Q42" s="183"/>
      <c r="R42" s="183"/>
      <c r="S42" s="183"/>
      <c r="T42" s="184"/>
      <c r="U42" s="184"/>
      <c r="V42" s="184"/>
      <c r="W42" s="184"/>
      <c r="X42" s="184"/>
    </row>
    <row r="43" spans="1:29" ht="16.5" customHeight="1" x14ac:dyDescent="0.15">
      <c r="A43" s="231"/>
      <c r="B43" s="153" t="s">
        <v>199</v>
      </c>
      <c r="C43" s="153"/>
      <c r="D43" s="153"/>
      <c r="E43" s="153"/>
      <c r="F43" s="153"/>
      <c r="G43" s="153"/>
      <c r="H43" s="153" t="s">
        <v>275</v>
      </c>
      <c r="I43" s="153"/>
      <c r="J43" s="153"/>
      <c r="K43" s="153" t="s">
        <v>198</v>
      </c>
      <c r="L43" s="153"/>
      <c r="M43" s="153"/>
      <c r="N43" s="153"/>
      <c r="O43" s="153"/>
      <c r="P43" s="153"/>
      <c r="Q43" s="153" t="s">
        <v>277</v>
      </c>
      <c r="R43" s="153"/>
      <c r="S43" s="153"/>
      <c r="T43" s="184"/>
      <c r="U43" s="184"/>
      <c r="V43" s="184"/>
      <c r="W43" s="184"/>
      <c r="X43" s="184"/>
    </row>
    <row r="44" spans="1:29" ht="16.5" customHeight="1" x14ac:dyDescent="0.15">
      <c r="A44" s="231"/>
      <c r="B44" s="153" t="s">
        <v>197</v>
      </c>
      <c r="C44" s="153"/>
      <c r="D44" s="153"/>
      <c r="E44" s="153"/>
      <c r="F44" s="153"/>
      <c r="G44" s="153"/>
      <c r="H44" s="153" t="s">
        <v>275</v>
      </c>
      <c r="I44" s="153"/>
      <c r="J44" s="153"/>
      <c r="K44" s="153" t="s">
        <v>278</v>
      </c>
      <c r="L44" s="153"/>
      <c r="M44" s="153"/>
      <c r="N44" s="153"/>
      <c r="O44" s="153"/>
      <c r="P44" s="153"/>
      <c r="Q44" s="153" t="s">
        <v>277</v>
      </c>
      <c r="R44" s="153"/>
      <c r="S44" s="153"/>
      <c r="T44" s="184"/>
      <c r="U44" s="184"/>
      <c r="V44" s="184"/>
      <c r="W44" s="184"/>
      <c r="X44" s="184"/>
    </row>
    <row r="45" spans="1:29" ht="16.5" customHeight="1" x14ac:dyDescent="0.15">
      <c r="A45" s="231"/>
      <c r="B45" s="153" t="s">
        <v>279</v>
      </c>
      <c r="C45" s="153"/>
      <c r="D45" s="153"/>
      <c r="E45" s="153"/>
      <c r="F45" s="153"/>
      <c r="G45" s="153"/>
      <c r="H45" s="153" t="s">
        <v>280</v>
      </c>
      <c r="I45" s="153"/>
      <c r="J45" s="153"/>
      <c r="K45" s="153" t="s">
        <v>196</v>
      </c>
      <c r="L45" s="153"/>
      <c r="M45" s="153"/>
      <c r="N45" s="153"/>
      <c r="O45" s="153"/>
      <c r="P45" s="153"/>
      <c r="Q45" s="183"/>
      <c r="R45" s="183"/>
      <c r="S45" s="183"/>
      <c r="T45" s="184"/>
      <c r="U45" s="184"/>
      <c r="V45" s="184"/>
      <c r="W45" s="184"/>
      <c r="X45" s="184"/>
    </row>
    <row r="46" spans="1:29" ht="16.5" customHeight="1" x14ac:dyDescent="0.15">
      <c r="A46" s="231"/>
      <c r="B46" s="153" t="s">
        <v>195</v>
      </c>
      <c r="C46" s="153"/>
      <c r="D46" s="153"/>
      <c r="E46" s="153"/>
      <c r="F46" s="153"/>
      <c r="G46" s="153"/>
      <c r="H46" s="153" t="s">
        <v>275</v>
      </c>
      <c r="I46" s="153"/>
      <c r="J46" s="153"/>
      <c r="K46" s="153" t="s">
        <v>277</v>
      </c>
      <c r="L46" s="153"/>
      <c r="M46" s="153"/>
      <c r="N46" s="153"/>
      <c r="O46" s="153"/>
      <c r="P46" s="153"/>
      <c r="Q46" s="183"/>
      <c r="R46" s="183"/>
      <c r="S46" s="183"/>
      <c r="T46" s="184"/>
      <c r="U46" s="184"/>
      <c r="V46" s="184"/>
      <c r="W46" s="184"/>
      <c r="X46" s="184"/>
    </row>
    <row r="47" spans="1:29" ht="16.5" customHeight="1" x14ac:dyDescent="0.15">
      <c r="A47" s="231"/>
      <c r="B47" s="153" t="s">
        <v>0</v>
      </c>
      <c r="C47" s="153"/>
      <c r="D47" s="153"/>
      <c r="E47" s="153"/>
      <c r="F47" s="153"/>
      <c r="G47" s="153"/>
      <c r="H47" s="153" t="s">
        <v>281</v>
      </c>
      <c r="I47" s="153"/>
      <c r="J47" s="153"/>
      <c r="K47" s="153" t="s">
        <v>277</v>
      </c>
      <c r="L47" s="153"/>
      <c r="M47" s="153"/>
      <c r="N47" s="153"/>
      <c r="O47" s="153"/>
      <c r="P47" s="153"/>
      <c r="Q47" s="153" t="s">
        <v>193</v>
      </c>
      <c r="R47" s="153"/>
      <c r="S47" s="153"/>
      <c r="T47" s="184"/>
      <c r="U47" s="184"/>
      <c r="V47" s="184"/>
      <c r="W47" s="184"/>
      <c r="X47" s="184"/>
    </row>
    <row r="48" spans="1:29" ht="16.5" customHeight="1" x14ac:dyDescent="0.15">
      <c r="A48" s="231"/>
      <c r="B48" s="153" t="s">
        <v>51</v>
      </c>
      <c r="C48" s="153"/>
      <c r="D48" s="153"/>
      <c r="E48" s="153"/>
      <c r="F48" s="153"/>
      <c r="G48" s="153"/>
      <c r="H48" s="153" t="s">
        <v>281</v>
      </c>
      <c r="I48" s="153"/>
      <c r="J48" s="153"/>
      <c r="K48" s="153" t="s">
        <v>194</v>
      </c>
      <c r="L48" s="153"/>
      <c r="M48" s="153"/>
      <c r="N48" s="153"/>
      <c r="O48" s="153"/>
      <c r="P48" s="153"/>
      <c r="Q48" s="153" t="s">
        <v>193</v>
      </c>
      <c r="R48" s="153"/>
      <c r="S48" s="153"/>
      <c r="T48" s="184"/>
      <c r="U48" s="184"/>
      <c r="V48" s="184"/>
      <c r="W48" s="184"/>
      <c r="X48" s="184"/>
      <c r="AC48" s="86"/>
    </row>
    <row r="49" spans="1:24" ht="16.5" customHeight="1" x14ac:dyDescent="0.15">
      <c r="A49" s="231"/>
      <c r="B49" s="153" t="s">
        <v>192</v>
      </c>
      <c r="C49" s="153"/>
      <c r="D49" s="153"/>
      <c r="E49" s="153"/>
      <c r="F49" s="153"/>
      <c r="G49" s="153"/>
      <c r="H49" s="153" t="s">
        <v>282</v>
      </c>
      <c r="I49" s="153"/>
      <c r="J49" s="153"/>
      <c r="K49" s="153" t="s">
        <v>283</v>
      </c>
      <c r="L49" s="153"/>
      <c r="M49" s="153"/>
      <c r="N49" s="153"/>
      <c r="O49" s="153"/>
      <c r="P49" s="153"/>
      <c r="Q49" s="153" t="s">
        <v>277</v>
      </c>
      <c r="R49" s="153"/>
      <c r="S49" s="153"/>
      <c r="T49" s="184"/>
      <c r="U49" s="184"/>
      <c r="V49" s="184"/>
      <c r="W49" s="184"/>
      <c r="X49" s="184"/>
    </row>
    <row r="50" spans="1:24" ht="16.5" customHeight="1" x14ac:dyDescent="0.15">
      <c r="A50" s="231"/>
      <c r="B50" s="153" t="s">
        <v>191</v>
      </c>
      <c r="C50" s="153"/>
      <c r="D50" s="153"/>
      <c r="E50" s="153"/>
      <c r="F50" s="153"/>
      <c r="G50" s="153"/>
      <c r="H50" s="153" t="s">
        <v>282</v>
      </c>
      <c r="I50" s="153"/>
      <c r="J50" s="153"/>
      <c r="K50" s="153" t="s">
        <v>284</v>
      </c>
      <c r="L50" s="153"/>
      <c r="M50" s="153"/>
      <c r="N50" s="153"/>
      <c r="O50" s="153"/>
      <c r="P50" s="153"/>
      <c r="Q50" s="183"/>
      <c r="R50" s="183"/>
      <c r="S50" s="183"/>
      <c r="T50" s="184"/>
      <c r="U50" s="184"/>
      <c r="V50" s="184"/>
      <c r="W50" s="184"/>
      <c r="X50" s="184"/>
    </row>
    <row r="51" spans="1:24" ht="16.5" customHeight="1" x14ac:dyDescent="0.15">
      <c r="A51" s="231"/>
      <c r="B51" s="153" t="s">
        <v>190</v>
      </c>
      <c r="C51" s="153"/>
      <c r="D51" s="153"/>
      <c r="E51" s="153"/>
      <c r="F51" s="153"/>
      <c r="G51" s="153"/>
      <c r="H51" s="153" t="s">
        <v>285</v>
      </c>
      <c r="I51" s="153"/>
      <c r="J51" s="153"/>
      <c r="K51" s="153" t="s">
        <v>276</v>
      </c>
      <c r="L51" s="153"/>
      <c r="M51" s="153"/>
      <c r="N51" s="153"/>
      <c r="O51" s="153"/>
      <c r="P51" s="153"/>
      <c r="Q51" s="183"/>
      <c r="R51" s="183"/>
      <c r="S51" s="183"/>
      <c r="T51" s="184"/>
      <c r="U51" s="184"/>
      <c r="V51" s="184"/>
      <c r="W51" s="184"/>
      <c r="X51" s="184"/>
    </row>
    <row r="52" spans="1:24" ht="16.5" customHeight="1" x14ac:dyDescent="0.15">
      <c r="A52" s="232"/>
      <c r="B52" s="142" t="s">
        <v>189</v>
      </c>
      <c r="C52" s="125"/>
      <c r="D52" s="125"/>
      <c r="E52" s="125"/>
      <c r="F52" s="125"/>
      <c r="G52" s="129"/>
      <c r="H52" s="125" t="s">
        <v>188</v>
      </c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9"/>
    </row>
    <row r="53" spans="1:24" ht="30.6" customHeight="1" x14ac:dyDescent="0.15">
      <c r="A53" s="227" t="s">
        <v>286</v>
      </c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</row>
    <row r="54" spans="1:24" ht="13.5" customHeight="1" x14ac:dyDescent="0.15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60" t="s">
        <v>334</v>
      </c>
      <c r="X54" s="60"/>
    </row>
  </sheetData>
  <mergeCells count="161">
    <mergeCell ref="B1:L2"/>
    <mergeCell ref="N1:W1"/>
    <mergeCell ref="N2:W2"/>
    <mergeCell ref="A3:X3"/>
    <mergeCell ref="A4:C5"/>
    <mergeCell ref="D4:K5"/>
    <mergeCell ref="L4:M4"/>
    <mergeCell ref="N4:O4"/>
    <mergeCell ref="P4:Q5"/>
    <mergeCell ref="R4:X5"/>
    <mergeCell ref="L5:M5"/>
    <mergeCell ref="N5:O5"/>
    <mergeCell ref="A6:C6"/>
    <mergeCell ref="D6:X6"/>
    <mergeCell ref="A7:C7"/>
    <mergeCell ref="D7:X7"/>
    <mergeCell ref="A8:C8"/>
    <mergeCell ref="D8:X8"/>
    <mergeCell ref="A9:X9"/>
    <mergeCell ref="A18:X18"/>
    <mergeCell ref="A19:C19"/>
    <mergeCell ref="E19:G19"/>
    <mergeCell ref="I19:K19"/>
    <mergeCell ref="L19:M19"/>
    <mergeCell ref="N19:P19"/>
    <mergeCell ref="Q19:Q20"/>
    <mergeCell ref="R19:S19"/>
    <mergeCell ref="T19:X19"/>
    <mergeCell ref="A20:C20"/>
    <mergeCell ref="D20:P21"/>
    <mergeCell ref="R20:S20"/>
    <mergeCell ref="T20:X20"/>
    <mergeCell ref="Q21:S21"/>
    <mergeCell ref="T21:X21"/>
    <mergeCell ref="A22:A29"/>
    <mergeCell ref="C22:X22"/>
    <mergeCell ref="D23:M23"/>
    <mergeCell ref="N23:X23"/>
    <mergeCell ref="D24:X24"/>
    <mergeCell ref="C25:X25"/>
    <mergeCell ref="C26:X26"/>
    <mergeCell ref="C27:X27"/>
    <mergeCell ref="C28:X28"/>
    <mergeCell ref="C29:X29"/>
    <mergeCell ref="A30:A35"/>
    <mergeCell ref="B30:C30"/>
    <mergeCell ref="D30:G30"/>
    <mergeCell ref="H30:K30"/>
    <mergeCell ref="L30:L35"/>
    <mergeCell ref="M30:P30"/>
    <mergeCell ref="B32:C32"/>
    <mergeCell ref="D32:K32"/>
    <mergeCell ref="M32:P32"/>
    <mergeCell ref="B34:C34"/>
    <mergeCell ref="D34:K34"/>
    <mergeCell ref="M34:P34"/>
    <mergeCell ref="Q30:R30"/>
    <mergeCell ref="S30:T30"/>
    <mergeCell ref="U30:X30"/>
    <mergeCell ref="B31:C31"/>
    <mergeCell ref="D31:K31"/>
    <mergeCell ref="M31:P31"/>
    <mergeCell ref="Q31:R31"/>
    <mergeCell ref="S31:T31"/>
    <mergeCell ref="U31:X31"/>
    <mergeCell ref="Q32:R32"/>
    <mergeCell ref="S32:T32"/>
    <mergeCell ref="U32:X32"/>
    <mergeCell ref="B33:C33"/>
    <mergeCell ref="D33:K33"/>
    <mergeCell ref="M33:P33"/>
    <mergeCell ref="Q33:R33"/>
    <mergeCell ref="S33:T33"/>
    <mergeCell ref="U33:X33"/>
    <mergeCell ref="Q34:R34"/>
    <mergeCell ref="S34:T34"/>
    <mergeCell ref="U34:X34"/>
    <mergeCell ref="B35:C35"/>
    <mergeCell ref="D35:K35"/>
    <mergeCell ref="M35:P35"/>
    <mergeCell ref="Q35:R35"/>
    <mergeCell ref="S35:T35"/>
    <mergeCell ref="U35:X35"/>
    <mergeCell ref="B36:P36"/>
    <mergeCell ref="Q36:S36"/>
    <mergeCell ref="T36:X36"/>
    <mergeCell ref="A37:A52"/>
    <mergeCell ref="B37:G38"/>
    <mergeCell ref="H37:S37"/>
    <mergeCell ref="T37:X38"/>
    <mergeCell ref="H38:J38"/>
    <mergeCell ref="K38:P38"/>
    <mergeCell ref="K41:P41"/>
    <mergeCell ref="Q41:S41"/>
    <mergeCell ref="T41:X41"/>
    <mergeCell ref="Q38:S38"/>
    <mergeCell ref="B39:G39"/>
    <mergeCell ref="H39:J39"/>
    <mergeCell ref="K39:P39"/>
    <mergeCell ref="Q39:S39"/>
    <mergeCell ref="T39:X39"/>
    <mergeCell ref="K43:P43"/>
    <mergeCell ref="Q43:S43"/>
    <mergeCell ref="T43:X43"/>
    <mergeCell ref="B40:G40"/>
    <mergeCell ref="H40:J40"/>
    <mergeCell ref="K40:P40"/>
    <mergeCell ref="B44:G44"/>
    <mergeCell ref="H44:J44"/>
    <mergeCell ref="K44:P44"/>
    <mergeCell ref="Q44:S44"/>
    <mergeCell ref="T44:X44"/>
    <mergeCell ref="B45:G45"/>
    <mergeCell ref="H45:J45"/>
    <mergeCell ref="Q40:S40"/>
    <mergeCell ref="T40:X40"/>
    <mergeCell ref="B41:G41"/>
    <mergeCell ref="H41:J41"/>
    <mergeCell ref="K45:P45"/>
    <mergeCell ref="Q45:S45"/>
    <mergeCell ref="T45:X45"/>
    <mergeCell ref="B42:G42"/>
    <mergeCell ref="H42:J42"/>
    <mergeCell ref="K42:P42"/>
    <mergeCell ref="Q42:S42"/>
    <mergeCell ref="T42:X42"/>
    <mergeCell ref="B43:G43"/>
    <mergeCell ref="H43:J43"/>
    <mergeCell ref="B46:G46"/>
    <mergeCell ref="H46:J46"/>
    <mergeCell ref="K46:P46"/>
    <mergeCell ref="Q46:S46"/>
    <mergeCell ref="T46:X46"/>
    <mergeCell ref="B47:G47"/>
    <mergeCell ref="H47:J47"/>
    <mergeCell ref="K47:P47"/>
    <mergeCell ref="Q47:S47"/>
    <mergeCell ref="T47:X47"/>
    <mergeCell ref="B48:G48"/>
    <mergeCell ref="H48:J48"/>
    <mergeCell ref="K48:P48"/>
    <mergeCell ref="Q48:S48"/>
    <mergeCell ref="T48:X48"/>
    <mergeCell ref="B49:G49"/>
    <mergeCell ref="H49:J49"/>
    <mergeCell ref="K49:P49"/>
    <mergeCell ref="Q49:S49"/>
    <mergeCell ref="T49:X49"/>
    <mergeCell ref="B52:G52"/>
    <mergeCell ref="H52:X52"/>
    <mergeCell ref="A53:X53"/>
    <mergeCell ref="B50:G50"/>
    <mergeCell ref="H50:J50"/>
    <mergeCell ref="K50:P50"/>
    <mergeCell ref="Q50:S50"/>
    <mergeCell ref="T50:X50"/>
    <mergeCell ref="B51:G51"/>
    <mergeCell ref="H51:J51"/>
    <mergeCell ref="K51:P51"/>
    <mergeCell ref="Q51:S51"/>
    <mergeCell ref="T51:X51"/>
  </mergeCells>
  <phoneticPr fontId="2"/>
  <pageMargins left="0.36" right="0.21" top="0.23" bottom="0.23" header="0.24" footer="0.21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X49"/>
  <sheetViews>
    <sheetView workbookViewId="0">
      <selection activeCell="S59" sqref="S59"/>
    </sheetView>
  </sheetViews>
  <sheetFormatPr defaultColWidth="4" defaultRowHeight="17.25" customHeight="1" x14ac:dyDescent="0.15"/>
  <cols>
    <col min="1" max="9" width="4" style="61"/>
    <col min="10" max="10" width="7.125" style="61" customWidth="1"/>
    <col min="11" max="11" width="4" style="61"/>
    <col min="12" max="12" width="4.5" style="61" customWidth="1"/>
    <col min="13" max="23" width="4" style="61"/>
    <col min="24" max="24" width="3.125" style="61" customWidth="1"/>
    <col min="25" max="16384" width="4" style="61"/>
  </cols>
  <sheetData>
    <row r="1" spans="1:24" ht="33" customHeight="1" x14ac:dyDescent="0.15">
      <c r="A1" s="353" t="s">
        <v>287</v>
      </c>
      <c r="B1" s="354"/>
      <c r="C1" s="354"/>
      <c r="D1" s="354"/>
      <c r="E1" s="354"/>
      <c r="F1" s="354"/>
      <c r="G1" s="354"/>
      <c r="H1" s="354"/>
      <c r="I1" s="354"/>
      <c r="J1" s="354"/>
      <c r="K1" s="356" t="s">
        <v>288</v>
      </c>
      <c r="L1" s="87"/>
      <c r="M1" s="68"/>
      <c r="N1" s="71" t="s">
        <v>289</v>
      </c>
      <c r="O1" s="64"/>
      <c r="P1" s="64"/>
      <c r="Q1" s="63"/>
      <c r="R1" s="358" t="s">
        <v>290</v>
      </c>
      <c r="S1" s="70"/>
      <c r="T1" s="64"/>
      <c r="U1" s="64"/>
      <c r="V1" s="64"/>
      <c r="W1" s="64"/>
      <c r="X1" s="88"/>
    </row>
    <row r="2" spans="1:24" ht="24.75" customHeight="1" thickBot="1" x14ac:dyDescent="0.2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7"/>
      <c r="L2" s="89"/>
      <c r="M2" s="90"/>
      <c r="N2" s="91"/>
      <c r="O2" s="92"/>
      <c r="P2" s="92"/>
      <c r="Q2" s="93"/>
      <c r="R2" s="359"/>
      <c r="S2" s="89"/>
      <c r="T2" s="92"/>
      <c r="U2" s="92"/>
      <c r="V2" s="92"/>
      <c r="W2" s="92"/>
      <c r="X2" s="94"/>
    </row>
    <row r="3" spans="1:24" ht="24.75" customHeight="1" x14ac:dyDescent="0.15">
      <c r="A3" s="336" t="s">
        <v>291</v>
      </c>
      <c r="B3" s="337"/>
      <c r="C3" s="338"/>
      <c r="D3" s="339"/>
      <c r="E3" s="340"/>
      <c r="F3" s="340"/>
      <c r="G3" s="340"/>
      <c r="H3" s="340"/>
      <c r="I3" s="340"/>
      <c r="J3" s="340"/>
      <c r="K3" s="348"/>
      <c r="L3" s="360" t="s">
        <v>182</v>
      </c>
      <c r="M3" s="360"/>
      <c r="N3" s="142" t="s">
        <v>292</v>
      </c>
      <c r="O3" s="129"/>
      <c r="P3" s="361" t="s">
        <v>168</v>
      </c>
      <c r="Q3" s="352"/>
      <c r="R3" s="339"/>
      <c r="S3" s="340"/>
      <c r="T3" s="340"/>
      <c r="U3" s="340"/>
      <c r="V3" s="340"/>
      <c r="W3" s="340"/>
      <c r="X3" s="341"/>
    </row>
    <row r="4" spans="1:24" ht="26.25" customHeight="1" x14ac:dyDescent="0.15">
      <c r="A4" s="336" t="s">
        <v>183</v>
      </c>
      <c r="B4" s="337"/>
      <c r="C4" s="338"/>
      <c r="D4" s="339"/>
      <c r="E4" s="340"/>
      <c r="F4" s="340"/>
      <c r="G4" s="340"/>
      <c r="H4" s="340"/>
      <c r="I4" s="340"/>
      <c r="J4" s="340"/>
      <c r="K4" s="348"/>
      <c r="L4" s="349" t="s">
        <v>181</v>
      </c>
      <c r="M4" s="349"/>
      <c r="N4" s="350" t="s">
        <v>180</v>
      </c>
      <c r="O4" s="350"/>
      <c r="P4" s="351" t="s">
        <v>169</v>
      </c>
      <c r="Q4" s="352"/>
      <c r="R4" s="333" t="s">
        <v>293</v>
      </c>
      <c r="S4" s="334"/>
      <c r="T4" s="334"/>
      <c r="U4" s="334"/>
      <c r="V4" s="334"/>
      <c r="W4" s="334"/>
      <c r="X4" s="335"/>
    </row>
    <row r="5" spans="1:24" ht="26.25" customHeight="1" x14ac:dyDescent="0.15">
      <c r="A5" s="336" t="s">
        <v>176</v>
      </c>
      <c r="B5" s="337"/>
      <c r="C5" s="338"/>
      <c r="D5" s="339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1"/>
    </row>
    <row r="6" spans="1:24" ht="21" customHeight="1" thickBot="1" x14ac:dyDescent="0.2">
      <c r="A6" s="342" t="s">
        <v>294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4"/>
    </row>
    <row r="7" spans="1:24" ht="17.25" customHeight="1" x14ac:dyDescent="0.15">
      <c r="A7" s="345" t="s">
        <v>295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7"/>
    </row>
    <row r="8" spans="1:24" ht="17.25" customHeight="1" x14ac:dyDescent="0.15">
      <c r="A8" s="95" t="s">
        <v>296</v>
      </c>
      <c r="B8" s="5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</row>
    <row r="9" spans="1:24" ht="17.25" customHeight="1" x14ac:dyDescent="0.15">
      <c r="A9" s="98"/>
      <c r="B9" s="55" t="s">
        <v>297</v>
      </c>
      <c r="C9" s="96"/>
      <c r="D9" s="96"/>
      <c r="E9" s="96"/>
      <c r="F9" s="96"/>
      <c r="G9" s="96"/>
      <c r="H9" s="96"/>
      <c r="I9" s="96"/>
      <c r="J9" s="96"/>
      <c r="K9" s="96"/>
      <c r="L9" s="55" t="s">
        <v>298</v>
      </c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</row>
    <row r="10" spans="1:24" ht="17.25" customHeight="1" x14ac:dyDescent="0.15">
      <c r="A10" s="99"/>
      <c r="B10" s="55" t="s">
        <v>299</v>
      </c>
      <c r="C10" s="96"/>
      <c r="D10" s="96"/>
      <c r="E10" s="96"/>
      <c r="F10" s="96"/>
      <c r="G10" s="96"/>
      <c r="H10" s="96"/>
      <c r="I10" s="96"/>
      <c r="J10" s="96"/>
      <c r="K10" s="96"/>
      <c r="L10" s="55" t="s">
        <v>300</v>
      </c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</row>
    <row r="11" spans="1:24" ht="17.25" customHeight="1" x14ac:dyDescent="0.15">
      <c r="A11" s="99"/>
      <c r="B11" s="55" t="s">
        <v>301</v>
      </c>
      <c r="C11" s="96"/>
      <c r="D11" s="96"/>
      <c r="E11" s="96"/>
      <c r="F11" s="96"/>
      <c r="G11" s="96"/>
      <c r="H11" s="96"/>
      <c r="I11" s="96"/>
      <c r="J11" s="96"/>
      <c r="K11" s="96"/>
      <c r="L11" s="55" t="s">
        <v>302</v>
      </c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7"/>
    </row>
    <row r="12" spans="1:24" ht="17.25" customHeight="1" x14ac:dyDescent="0.15">
      <c r="A12" s="99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7"/>
    </row>
    <row r="13" spans="1:24" ht="17.25" customHeight="1" x14ac:dyDescent="0.15">
      <c r="A13" s="99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7"/>
    </row>
    <row r="14" spans="1:24" ht="17.25" customHeight="1" x14ac:dyDescent="0.15">
      <c r="A14" s="99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7"/>
    </row>
    <row r="15" spans="1:24" ht="17.25" customHeight="1" x14ac:dyDescent="0.15">
      <c r="A15" s="99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7"/>
    </row>
    <row r="16" spans="1:24" ht="17.25" customHeight="1" x14ac:dyDescent="0.15">
      <c r="A16" s="99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7"/>
    </row>
    <row r="17" spans="1:24" ht="17.25" customHeight="1" x14ac:dyDescent="0.15">
      <c r="A17" s="99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7"/>
    </row>
    <row r="18" spans="1:24" ht="17.25" customHeight="1" x14ac:dyDescent="0.15">
      <c r="A18" s="99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7"/>
    </row>
    <row r="19" spans="1:24" ht="17.25" customHeight="1" x14ac:dyDescent="0.15">
      <c r="A19" s="99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7"/>
    </row>
    <row r="20" spans="1:24" ht="17.25" customHeight="1" x14ac:dyDescent="0.15">
      <c r="A20" s="99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7"/>
    </row>
    <row r="21" spans="1:24" ht="17.25" customHeight="1" x14ac:dyDescent="0.15">
      <c r="A21" s="99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7"/>
    </row>
    <row r="22" spans="1:24" ht="17.25" customHeight="1" x14ac:dyDescent="0.15">
      <c r="A22" s="100"/>
      <c r="B22" s="101"/>
      <c r="C22" s="67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3"/>
    </row>
    <row r="23" spans="1:24" ht="17.25" customHeight="1" x14ac:dyDescent="0.15">
      <c r="A23" s="104" t="s">
        <v>303</v>
      </c>
      <c r="B23" s="105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7"/>
    </row>
    <row r="24" spans="1:24" ht="17.25" customHeight="1" x14ac:dyDescent="0.15">
      <c r="A24" s="100"/>
      <c r="B24" s="101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3"/>
    </row>
    <row r="25" spans="1:24" ht="17.25" customHeight="1" x14ac:dyDescent="0.15">
      <c r="A25" s="100"/>
      <c r="B25" s="101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3"/>
    </row>
    <row r="26" spans="1:24" ht="17.25" customHeight="1" x14ac:dyDescent="0.15">
      <c r="A26" s="100"/>
      <c r="B26" s="101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3"/>
    </row>
    <row r="27" spans="1:24" ht="17.25" customHeight="1" x14ac:dyDescent="0.15">
      <c r="A27" s="100"/>
      <c r="B27" s="101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3"/>
    </row>
    <row r="28" spans="1:24" ht="17.25" customHeight="1" x14ac:dyDescent="0.15">
      <c r="A28" s="100"/>
      <c r="B28" s="101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3"/>
    </row>
    <row r="29" spans="1:24" ht="17.25" customHeight="1" x14ac:dyDescent="0.15">
      <c r="A29" s="100"/>
      <c r="B29" s="101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3"/>
    </row>
    <row r="30" spans="1:24" ht="17.25" customHeight="1" x14ac:dyDescent="0.15">
      <c r="A30" s="288" t="s">
        <v>304</v>
      </c>
      <c r="B30" s="289"/>
      <c r="C30" s="289"/>
      <c r="D30" s="289"/>
      <c r="E30" s="290"/>
      <c r="F30" s="291" t="s">
        <v>305</v>
      </c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3"/>
    </row>
    <row r="31" spans="1:24" ht="17.25" customHeight="1" x14ac:dyDescent="0.15">
      <c r="A31" s="300" t="s">
        <v>306</v>
      </c>
      <c r="B31" s="301"/>
      <c r="C31" s="301"/>
      <c r="D31" s="301"/>
      <c r="E31" s="302"/>
      <c r="F31" s="291" t="s">
        <v>307</v>
      </c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3"/>
    </row>
    <row r="32" spans="1:24" ht="17.25" customHeight="1" x14ac:dyDescent="0.15">
      <c r="A32" s="300"/>
      <c r="B32" s="303"/>
      <c r="C32" s="303"/>
      <c r="D32" s="303"/>
      <c r="E32" s="304"/>
      <c r="F32" s="72" t="s">
        <v>308</v>
      </c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9"/>
    </row>
    <row r="33" spans="1:24" ht="17.25" customHeight="1" x14ac:dyDescent="0.15">
      <c r="A33" s="305" t="s">
        <v>309</v>
      </c>
      <c r="B33" s="306"/>
      <c r="C33" s="306"/>
      <c r="D33" s="306"/>
      <c r="E33" s="307"/>
      <c r="F33" s="275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  <c r="V33" s="276"/>
      <c r="W33" s="276"/>
      <c r="X33" s="277"/>
    </row>
    <row r="34" spans="1:24" ht="17.25" customHeight="1" x14ac:dyDescent="0.15">
      <c r="A34" s="308"/>
      <c r="B34" s="309"/>
      <c r="C34" s="309"/>
      <c r="D34" s="309"/>
      <c r="E34" s="310"/>
      <c r="F34" s="278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80"/>
    </row>
    <row r="35" spans="1:24" ht="17.25" customHeight="1" x14ac:dyDescent="0.15">
      <c r="A35" s="311"/>
      <c r="B35" s="312"/>
      <c r="C35" s="312"/>
      <c r="D35" s="312"/>
      <c r="E35" s="313"/>
      <c r="F35" s="314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6"/>
    </row>
    <row r="36" spans="1:24" ht="17.25" customHeight="1" x14ac:dyDescent="0.15">
      <c r="A36" s="317" t="s">
        <v>310</v>
      </c>
      <c r="B36" s="270"/>
      <c r="C36" s="270"/>
      <c r="D36" s="270"/>
      <c r="E36" s="271"/>
      <c r="F36" s="294" t="s">
        <v>311</v>
      </c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6"/>
    </row>
    <row r="37" spans="1:24" ht="17.25" customHeight="1" x14ac:dyDescent="0.15">
      <c r="A37" s="318"/>
      <c r="B37" s="319"/>
      <c r="C37" s="319"/>
      <c r="D37" s="319"/>
      <c r="E37" s="320"/>
      <c r="F37" s="297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9"/>
    </row>
    <row r="38" spans="1:24" ht="17.25" customHeight="1" x14ac:dyDescent="0.15">
      <c r="A38" s="321" t="s">
        <v>312</v>
      </c>
      <c r="B38" s="322"/>
      <c r="C38" s="322"/>
      <c r="D38" s="322"/>
      <c r="E38" s="323"/>
      <c r="F38" s="327" t="s">
        <v>311</v>
      </c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328"/>
      <c r="X38" s="329"/>
    </row>
    <row r="39" spans="1:24" ht="17.25" customHeight="1" x14ac:dyDescent="0.15">
      <c r="A39" s="324"/>
      <c r="B39" s="325"/>
      <c r="C39" s="325"/>
      <c r="D39" s="325"/>
      <c r="E39" s="326"/>
      <c r="F39" s="330"/>
      <c r="G39" s="331"/>
      <c r="H39" s="331"/>
      <c r="I39" s="331"/>
      <c r="J39" s="331"/>
      <c r="K39" s="331"/>
      <c r="L39" s="331"/>
      <c r="M39" s="331"/>
      <c r="N39" s="331"/>
      <c r="O39" s="331"/>
      <c r="P39" s="331"/>
      <c r="Q39" s="331"/>
      <c r="R39" s="331"/>
      <c r="S39" s="331"/>
      <c r="T39" s="331"/>
      <c r="U39" s="331"/>
      <c r="V39" s="331"/>
      <c r="W39" s="331"/>
      <c r="X39" s="332"/>
    </row>
    <row r="40" spans="1:24" ht="17.25" customHeight="1" x14ac:dyDescent="0.15">
      <c r="A40" s="321" t="s">
        <v>313</v>
      </c>
      <c r="B40" s="322"/>
      <c r="C40" s="322"/>
      <c r="D40" s="322"/>
      <c r="E40" s="323"/>
      <c r="F40" s="294" t="s">
        <v>311</v>
      </c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6"/>
    </row>
    <row r="41" spans="1:24" ht="17.25" customHeight="1" x14ac:dyDescent="0.15">
      <c r="A41" s="324"/>
      <c r="B41" s="325"/>
      <c r="C41" s="325"/>
      <c r="D41" s="325"/>
      <c r="E41" s="326"/>
      <c r="F41" s="297"/>
      <c r="G41" s="298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8"/>
      <c r="W41" s="298"/>
      <c r="X41" s="299"/>
    </row>
    <row r="42" spans="1:24" ht="17.25" customHeight="1" x14ac:dyDescent="0.15">
      <c r="A42" s="321" t="s">
        <v>314</v>
      </c>
      <c r="B42" s="322"/>
      <c r="C42" s="322"/>
      <c r="D42" s="322"/>
      <c r="E42" s="323"/>
      <c r="F42" s="294" t="s">
        <v>311</v>
      </c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6"/>
    </row>
    <row r="43" spans="1:24" ht="17.25" customHeight="1" x14ac:dyDescent="0.15">
      <c r="A43" s="324"/>
      <c r="B43" s="325"/>
      <c r="C43" s="325"/>
      <c r="D43" s="325"/>
      <c r="E43" s="326"/>
      <c r="F43" s="297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9"/>
    </row>
    <row r="44" spans="1:24" ht="11.25" customHeight="1" x14ac:dyDescent="0.15">
      <c r="A44" s="269" t="s">
        <v>315</v>
      </c>
      <c r="B44" s="270"/>
      <c r="C44" s="270"/>
      <c r="D44" s="270"/>
      <c r="E44" s="271"/>
      <c r="F44" s="275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7"/>
    </row>
    <row r="45" spans="1:24" ht="17.25" customHeight="1" x14ac:dyDescent="0.15">
      <c r="A45" s="272"/>
      <c r="B45" s="273"/>
      <c r="C45" s="273"/>
      <c r="D45" s="273"/>
      <c r="E45" s="274"/>
      <c r="F45" s="278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80"/>
    </row>
    <row r="46" spans="1:24" ht="10.5" customHeight="1" x14ac:dyDescent="0.15">
      <c r="A46" s="272"/>
      <c r="B46" s="273"/>
      <c r="C46" s="273"/>
      <c r="D46" s="273"/>
      <c r="E46" s="274"/>
      <c r="F46" s="278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80"/>
    </row>
    <row r="47" spans="1:24" ht="21" customHeight="1" thickBot="1" x14ac:dyDescent="0.2">
      <c r="A47" s="281" t="s">
        <v>178</v>
      </c>
      <c r="B47" s="282"/>
      <c r="C47" s="282"/>
      <c r="D47" s="282"/>
      <c r="E47" s="283"/>
      <c r="F47" s="284" t="s">
        <v>316</v>
      </c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6"/>
    </row>
    <row r="48" spans="1:24" ht="17.25" customHeight="1" x14ac:dyDescent="0.15">
      <c r="A48" s="268" t="s">
        <v>334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</row>
    <row r="49" spans="24:24" ht="17.25" customHeight="1" x14ac:dyDescent="0.15">
      <c r="X49" s="60"/>
    </row>
  </sheetData>
  <mergeCells count="39">
    <mergeCell ref="A1:J2"/>
    <mergeCell ref="K1:K2"/>
    <mergeCell ref="R1:R2"/>
    <mergeCell ref="A3:C3"/>
    <mergeCell ref="D3:K3"/>
    <mergeCell ref="L3:M3"/>
    <mergeCell ref="N3:O3"/>
    <mergeCell ref="P3:Q3"/>
    <mergeCell ref="R3:X3"/>
    <mergeCell ref="R4:X4"/>
    <mergeCell ref="A5:C5"/>
    <mergeCell ref="D5:X5"/>
    <mergeCell ref="A6:X6"/>
    <mergeCell ref="A7:X7"/>
    <mergeCell ref="A4:C4"/>
    <mergeCell ref="D4:K4"/>
    <mergeCell ref="L4:M4"/>
    <mergeCell ref="N4:O4"/>
    <mergeCell ref="P4:Q4"/>
    <mergeCell ref="A30:E30"/>
    <mergeCell ref="F30:X30"/>
    <mergeCell ref="F42:X43"/>
    <mergeCell ref="A31:E31"/>
    <mergeCell ref="F31:X31"/>
    <mergeCell ref="A32:E32"/>
    <mergeCell ref="A33:E35"/>
    <mergeCell ref="F33:X35"/>
    <mergeCell ref="A36:E37"/>
    <mergeCell ref="F36:X37"/>
    <mergeCell ref="A38:E39"/>
    <mergeCell ref="F38:X39"/>
    <mergeCell ref="A40:E41"/>
    <mergeCell ref="F40:X41"/>
    <mergeCell ref="A42:E43"/>
    <mergeCell ref="A44:E46"/>
    <mergeCell ref="F44:X46"/>
    <mergeCell ref="A47:E47"/>
    <mergeCell ref="F47:X47"/>
    <mergeCell ref="A48:X48"/>
  </mergeCells>
  <phoneticPr fontId="2"/>
  <pageMargins left="0.44" right="0.17" top="0.26" bottom="0.39" header="0.22" footer="0.3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C50"/>
  <sheetViews>
    <sheetView zoomScale="110" zoomScaleNormal="110" zoomScalePageLayoutView="110" workbookViewId="0">
      <selection activeCell="D12" sqref="D12:E12"/>
    </sheetView>
  </sheetViews>
  <sheetFormatPr defaultColWidth="4.125" defaultRowHeight="16.5" customHeight="1" x14ac:dyDescent="0.15"/>
  <cols>
    <col min="1" max="3" width="4.125" style="61"/>
    <col min="4" max="4" width="5.5" style="61" customWidth="1"/>
    <col min="5" max="5" width="4.875" style="61" customWidth="1"/>
    <col min="6" max="8" width="4.125" style="61"/>
    <col min="9" max="9" width="4.625" style="61" customWidth="1"/>
    <col min="10" max="15" width="4.125" style="61"/>
    <col min="16" max="17" width="4.75" style="61" customWidth="1"/>
    <col min="18" max="23" width="4.125" style="61"/>
    <col min="24" max="24" width="0.875" style="61" customWidth="1"/>
    <col min="25" max="16384" width="4.125" style="61"/>
  </cols>
  <sheetData>
    <row r="1" spans="1:29" ht="30" customHeight="1" x14ac:dyDescent="0.15">
      <c r="A1" s="423" t="s">
        <v>333</v>
      </c>
      <c r="B1" s="424"/>
      <c r="C1" s="424"/>
      <c r="D1" s="424"/>
      <c r="E1" s="424"/>
      <c r="F1" s="424"/>
      <c r="G1" s="424"/>
      <c r="H1" s="424"/>
      <c r="I1" s="424"/>
      <c r="J1" s="425"/>
      <c r="K1" s="356" t="s">
        <v>288</v>
      </c>
      <c r="L1" s="87"/>
      <c r="M1" s="68"/>
      <c r="N1" s="71" t="s">
        <v>289</v>
      </c>
      <c r="O1" s="64"/>
      <c r="P1" s="64"/>
      <c r="Q1" s="63"/>
      <c r="R1" s="358" t="s">
        <v>290</v>
      </c>
      <c r="S1" s="70"/>
      <c r="T1" s="64"/>
      <c r="U1" s="64"/>
      <c r="V1" s="64"/>
      <c r="W1" s="64"/>
      <c r="X1" s="88"/>
    </row>
    <row r="2" spans="1:29" ht="30" customHeight="1" thickBot="1" x14ac:dyDescent="0.2">
      <c r="A2" s="426"/>
      <c r="B2" s="426"/>
      <c r="C2" s="426"/>
      <c r="D2" s="426"/>
      <c r="E2" s="426"/>
      <c r="F2" s="426"/>
      <c r="G2" s="426"/>
      <c r="H2" s="426"/>
      <c r="I2" s="426"/>
      <c r="J2" s="427"/>
      <c r="K2" s="357"/>
      <c r="L2" s="89"/>
      <c r="M2" s="90"/>
      <c r="N2" s="91"/>
      <c r="O2" s="92"/>
      <c r="P2" s="92"/>
      <c r="Q2" s="93"/>
      <c r="R2" s="359"/>
      <c r="S2" s="89"/>
      <c r="T2" s="92"/>
      <c r="U2" s="92"/>
      <c r="V2" s="92"/>
      <c r="W2" s="92"/>
      <c r="X2" s="94"/>
    </row>
    <row r="3" spans="1:29" ht="21" customHeight="1" x14ac:dyDescent="0.15">
      <c r="A3" s="428" t="s">
        <v>317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429"/>
      <c r="S3" s="429"/>
      <c r="T3" s="429"/>
      <c r="U3" s="429"/>
      <c r="V3" s="429"/>
      <c r="W3" s="429"/>
      <c r="X3" s="430"/>
    </row>
    <row r="4" spans="1:29" ht="16.5" customHeight="1" x14ac:dyDescent="0.15">
      <c r="A4" s="336" t="s">
        <v>291</v>
      </c>
      <c r="B4" s="337"/>
      <c r="C4" s="338"/>
      <c r="D4" s="339"/>
      <c r="E4" s="340"/>
      <c r="F4" s="340"/>
      <c r="G4" s="340"/>
      <c r="H4" s="340"/>
      <c r="I4" s="340"/>
      <c r="J4" s="340"/>
      <c r="K4" s="348"/>
      <c r="L4" s="360" t="s">
        <v>182</v>
      </c>
      <c r="M4" s="360"/>
      <c r="N4" s="142" t="s">
        <v>292</v>
      </c>
      <c r="O4" s="129"/>
      <c r="P4" s="361" t="s">
        <v>168</v>
      </c>
      <c r="Q4" s="352"/>
      <c r="R4" s="339"/>
      <c r="S4" s="340"/>
      <c r="T4" s="340"/>
      <c r="U4" s="340"/>
      <c r="V4" s="340"/>
      <c r="W4" s="340"/>
      <c r="X4" s="341"/>
    </row>
    <row r="5" spans="1:29" ht="25.5" customHeight="1" x14ac:dyDescent="0.15">
      <c r="A5" s="336" t="s">
        <v>183</v>
      </c>
      <c r="B5" s="337"/>
      <c r="C5" s="338"/>
      <c r="D5" s="339"/>
      <c r="E5" s="340"/>
      <c r="F5" s="340"/>
      <c r="G5" s="340"/>
      <c r="H5" s="340"/>
      <c r="I5" s="340"/>
      <c r="J5" s="340"/>
      <c r="K5" s="348"/>
      <c r="L5" s="349" t="s">
        <v>181</v>
      </c>
      <c r="M5" s="349"/>
      <c r="N5" s="350" t="s">
        <v>180</v>
      </c>
      <c r="O5" s="350"/>
      <c r="P5" s="351" t="s">
        <v>169</v>
      </c>
      <c r="Q5" s="352"/>
      <c r="R5" s="333" t="s">
        <v>293</v>
      </c>
      <c r="S5" s="334"/>
      <c r="T5" s="334"/>
      <c r="U5" s="334"/>
      <c r="V5" s="334"/>
      <c r="W5" s="334"/>
      <c r="X5" s="335"/>
      <c r="AC5" s="110"/>
    </row>
    <row r="6" spans="1:29" ht="25.5" customHeight="1" x14ac:dyDescent="0.15">
      <c r="A6" s="336" t="s">
        <v>176</v>
      </c>
      <c r="B6" s="337"/>
      <c r="C6" s="338"/>
      <c r="D6" s="339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1"/>
      <c r="AC6" s="110"/>
    </row>
    <row r="7" spans="1:29" ht="20.100000000000001" customHeight="1" x14ac:dyDescent="0.15">
      <c r="A7" s="420" t="s">
        <v>247</v>
      </c>
      <c r="B7" s="195"/>
      <c r="C7" s="195"/>
      <c r="D7" s="192" t="s">
        <v>318</v>
      </c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2"/>
    </row>
    <row r="8" spans="1:29" ht="17.25" customHeight="1" x14ac:dyDescent="0.15">
      <c r="A8" s="385" t="s">
        <v>249</v>
      </c>
      <c r="B8" s="386"/>
      <c r="C8" s="386"/>
      <c r="D8" s="259" t="s">
        <v>319</v>
      </c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89"/>
      <c r="S8" s="389"/>
      <c r="T8" s="389"/>
      <c r="U8" s="389"/>
      <c r="V8" s="389"/>
      <c r="W8" s="389"/>
      <c r="X8" s="390"/>
    </row>
    <row r="9" spans="1:29" ht="17.25" customHeight="1" x14ac:dyDescent="0.15">
      <c r="A9" s="387"/>
      <c r="B9" s="388"/>
      <c r="C9" s="388"/>
      <c r="D9" s="391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2"/>
      <c r="V9" s="392"/>
      <c r="W9" s="392"/>
      <c r="X9" s="393"/>
    </row>
    <row r="10" spans="1:29" ht="20.100000000000001" customHeight="1" x14ac:dyDescent="0.15">
      <c r="A10" s="399" t="s">
        <v>320</v>
      </c>
      <c r="B10" s="400"/>
      <c r="C10" s="401"/>
      <c r="D10" s="111" t="s">
        <v>187</v>
      </c>
      <c r="E10" s="405" t="s">
        <v>321</v>
      </c>
      <c r="F10" s="405"/>
      <c r="G10" s="406"/>
      <c r="H10" s="112" t="s">
        <v>186</v>
      </c>
      <c r="I10" s="407"/>
      <c r="J10" s="405"/>
      <c r="K10" s="406"/>
      <c r="L10" s="407" t="s">
        <v>185</v>
      </c>
      <c r="M10" s="406"/>
      <c r="N10" s="416" t="s">
        <v>322</v>
      </c>
      <c r="O10" s="405"/>
      <c r="P10" s="406"/>
      <c r="Q10" s="339" t="s">
        <v>184</v>
      </c>
      <c r="R10" s="340"/>
      <c r="S10" s="348"/>
      <c r="T10" s="407"/>
      <c r="U10" s="405"/>
      <c r="V10" s="405"/>
      <c r="W10" s="405"/>
      <c r="X10" s="409"/>
    </row>
    <row r="11" spans="1:29" ht="20.100000000000001" customHeight="1" x14ac:dyDescent="0.15">
      <c r="A11" s="402"/>
      <c r="B11" s="403"/>
      <c r="C11" s="404"/>
      <c r="D11" s="113" t="s">
        <v>242</v>
      </c>
      <c r="E11" s="410" t="s">
        <v>323</v>
      </c>
      <c r="F11" s="411"/>
      <c r="G11" s="412"/>
      <c r="H11" s="114" t="s">
        <v>241</v>
      </c>
      <c r="I11" s="410" t="s">
        <v>261</v>
      </c>
      <c r="J11" s="411"/>
      <c r="K11" s="412"/>
      <c r="L11" s="115" t="s">
        <v>324</v>
      </c>
      <c r="M11" s="413" t="s">
        <v>325</v>
      </c>
      <c r="N11" s="414"/>
      <c r="O11" s="414"/>
      <c r="P11" s="414"/>
      <c r="Q11" s="414"/>
      <c r="R11" s="414"/>
      <c r="S11" s="414"/>
      <c r="T11" s="415"/>
      <c r="U11" s="154"/>
      <c r="V11" s="154"/>
      <c r="W11" s="154"/>
      <c r="X11" s="155"/>
    </row>
    <row r="12" spans="1:29" ht="20.100000000000001" customHeight="1" x14ac:dyDescent="0.15">
      <c r="A12" s="394" t="s">
        <v>326</v>
      </c>
      <c r="B12" s="395"/>
      <c r="C12" s="395"/>
      <c r="D12" s="397" t="s">
        <v>170</v>
      </c>
      <c r="E12" s="398"/>
      <c r="F12" s="377"/>
      <c r="G12" s="377"/>
      <c r="H12" s="397" t="s">
        <v>327</v>
      </c>
      <c r="I12" s="398"/>
      <c r="J12" s="377"/>
      <c r="K12" s="377"/>
      <c r="L12" s="417" t="s">
        <v>171</v>
      </c>
      <c r="M12" s="191"/>
      <c r="N12" s="377"/>
      <c r="O12" s="377"/>
      <c r="P12" s="418" t="s">
        <v>336</v>
      </c>
      <c r="Q12" s="419"/>
      <c r="R12" s="377"/>
      <c r="S12" s="377"/>
      <c r="T12" s="408"/>
      <c r="U12" s="191"/>
      <c r="V12" s="377"/>
      <c r="W12" s="378"/>
      <c r="X12" s="379"/>
    </row>
    <row r="13" spans="1:29" ht="20.100000000000001" customHeight="1" x14ac:dyDescent="0.15">
      <c r="A13" s="396"/>
      <c r="B13" s="395"/>
      <c r="C13" s="395"/>
      <c r="D13" s="383" t="s">
        <v>172</v>
      </c>
      <c r="E13" s="191"/>
      <c r="F13" s="377"/>
      <c r="G13" s="377"/>
      <c r="H13" s="383" t="s">
        <v>173</v>
      </c>
      <c r="I13" s="191"/>
      <c r="J13" s="377"/>
      <c r="K13" s="377"/>
      <c r="L13" s="384" t="s">
        <v>174</v>
      </c>
      <c r="M13" s="191"/>
      <c r="N13" s="377"/>
      <c r="O13" s="377"/>
      <c r="P13" s="376" t="s">
        <v>175</v>
      </c>
      <c r="Q13" s="191"/>
      <c r="R13" s="377"/>
      <c r="S13" s="377"/>
      <c r="T13" s="377"/>
      <c r="U13" s="377"/>
      <c r="V13" s="377"/>
      <c r="W13" s="378"/>
      <c r="X13" s="379"/>
    </row>
    <row r="14" spans="1:29" ht="17.25" customHeight="1" thickBot="1" x14ac:dyDescent="0.2">
      <c r="A14" s="380" t="s">
        <v>178</v>
      </c>
      <c r="B14" s="180"/>
      <c r="C14" s="180"/>
      <c r="D14" s="180"/>
      <c r="E14" s="381"/>
      <c r="F14" s="181" t="s">
        <v>316</v>
      </c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382"/>
    </row>
    <row r="15" spans="1:29" s="80" customFormat="1" ht="19.5" customHeight="1" x14ac:dyDescent="0.15">
      <c r="A15" s="116"/>
      <c r="B15" s="117"/>
      <c r="C15" s="117"/>
      <c r="D15" s="117"/>
      <c r="E15" s="117"/>
      <c r="F15" s="118" t="s">
        <v>328</v>
      </c>
      <c r="G15" s="117"/>
      <c r="H15" s="117"/>
      <c r="I15" s="117"/>
      <c r="J15" s="117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3"/>
    </row>
    <row r="16" spans="1:29" ht="20.100000000000001" customHeight="1" x14ac:dyDescent="0.15">
      <c r="A16" s="119"/>
      <c r="B16" s="55"/>
      <c r="C16" s="117"/>
      <c r="D16" s="117"/>
      <c r="E16" s="117"/>
      <c r="F16" s="118" t="s">
        <v>329</v>
      </c>
      <c r="G16" s="117"/>
      <c r="H16" s="117"/>
      <c r="I16" s="55"/>
      <c r="J16" s="117"/>
      <c r="K16" s="101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3"/>
    </row>
    <row r="17" spans="1:24" ht="20.100000000000001" customHeight="1" x14ac:dyDescent="0.15">
      <c r="A17" s="119"/>
      <c r="B17" s="67"/>
      <c r="C17" s="102"/>
      <c r="D17" s="102"/>
      <c r="E17" s="102"/>
      <c r="F17" s="67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3"/>
    </row>
    <row r="18" spans="1:24" ht="20.100000000000001" customHeight="1" x14ac:dyDescent="0.15">
      <c r="A18" s="119"/>
      <c r="B18" s="67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3"/>
    </row>
    <row r="19" spans="1:24" ht="20.100000000000001" customHeight="1" x14ac:dyDescent="0.15">
      <c r="A19" s="120"/>
      <c r="B19" s="101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3"/>
    </row>
    <row r="20" spans="1:24" ht="20.100000000000001" customHeight="1" x14ac:dyDescent="0.15">
      <c r="A20" s="120"/>
      <c r="B20" s="101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3"/>
    </row>
    <row r="21" spans="1:24" ht="20.100000000000001" customHeight="1" x14ac:dyDescent="0.15">
      <c r="A21" s="120"/>
      <c r="B21" s="101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3"/>
    </row>
    <row r="22" spans="1:24" ht="20.100000000000001" customHeight="1" x14ac:dyDescent="0.15">
      <c r="A22" s="120"/>
      <c r="B22" s="101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3"/>
    </row>
    <row r="23" spans="1:24" ht="20.100000000000001" customHeight="1" x14ac:dyDescent="0.15">
      <c r="A23" s="120"/>
      <c r="B23" s="101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3"/>
    </row>
    <row r="24" spans="1:24" ht="20.100000000000001" customHeight="1" x14ac:dyDescent="0.15">
      <c r="A24" s="120"/>
      <c r="B24" s="101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3"/>
    </row>
    <row r="25" spans="1:24" ht="20.100000000000001" customHeight="1" x14ac:dyDescent="0.15">
      <c r="A25" s="120"/>
      <c r="B25" s="101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3"/>
    </row>
    <row r="26" spans="1:24" ht="20.100000000000001" customHeight="1" x14ac:dyDescent="0.15">
      <c r="A26" s="119"/>
      <c r="B26" s="101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23" t="s">
        <v>332</v>
      </c>
      <c r="W26" s="102"/>
      <c r="X26" s="103"/>
    </row>
    <row r="27" spans="1:24" ht="20.100000000000001" customHeight="1" x14ac:dyDescent="0.15">
      <c r="A27" s="121" t="s">
        <v>330</v>
      </c>
      <c r="B27" s="105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7"/>
    </row>
    <row r="28" spans="1:24" ht="20.100000000000001" customHeight="1" x14ac:dyDescent="0.15">
      <c r="A28" s="120"/>
      <c r="B28" s="101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3"/>
    </row>
    <row r="29" spans="1:24" ht="20.100000000000001" customHeight="1" x14ac:dyDescent="0.15">
      <c r="A29" s="120"/>
      <c r="B29" s="101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3"/>
    </row>
    <row r="30" spans="1:24" ht="15.75" customHeight="1" x14ac:dyDescent="0.15">
      <c r="A30" s="119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122"/>
    </row>
    <row r="31" spans="1:24" ht="15.75" customHeight="1" x14ac:dyDescent="0.15">
      <c r="A31" s="119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122"/>
    </row>
    <row r="32" spans="1:24" ht="15.75" customHeight="1" x14ac:dyDescent="0.15">
      <c r="A32" s="119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122"/>
    </row>
    <row r="33" spans="1:24" ht="15.75" customHeight="1" x14ac:dyDescent="0.15">
      <c r="A33" s="119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122"/>
    </row>
    <row r="34" spans="1:24" ht="14.1" customHeight="1" x14ac:dyDescent="0.15">
      <c r="A34" s="368" t="s">
        <v>273</v>
      </c>
      <c r="B34" s="371" t="s">
        <v>208</v>
      </c>
      <c r="C34" s="372"/>
      <c r="D34" s="372"/>
      <c r="E34" s="372"/>
      <c r="F34" s="372"/>
      <c r="G34" s="372"/>
      <c r="H34" s="159" t="s">
        <v>207</v>
      </c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371" t="s">
        <v>179</v>
      </c>
      <c r="U34" s="372"/>
      <c r="V34" s="372"/>
      <c r="W34" s="372"/>
      <c r="X34" s="374"/>
    </row>
    <row r="35" spans="1:24" ht="14.1" customHeight="1" x14ac:dyDescent="0.15">
      <c r="A35" s="163"/>
      <c r="B35" s="162"/>
      <c r="C35" s="373"/>
      <c r="D35" s="373"/>
      <c r="E35" s="373"/>
      <c r="F35" s="373"/>
      <c r="G35" s="373"/>
      <c r="H35" s="159" t="s">
        <v>206</v>
      </c>
      <c r="I35" s="160"/>
      <c r="J35" s="161"/>
      <c r="K35" s="159" t="s">
        <v>205</v>
      </c>
      <c r="L35" s="160"/>
      <c r="M35" s="160"/>
      <c r="N35" s="160"/>
      <c r="O35" s="160"/>
      <c r="P35" s="161"/>
      <c r="Q35" s="159" t="s">
        <v>204</v>
      </c>
      <c r="R35" s="160"/>
      <c r="S35" s="160"/>
      <c r="T35" s="162"/>
      <c r="U35" s="373"/>
      <c r="V35" s="373"/>
      <c r="W35" s="373"/>
      <c r="X35" s="375"/>
    </row>
    <row r="36" spans="1:24" ht="14.1" customHeight="1" x14ac:dyDescent="0.15">
      <c r="A36" s="369"/>
      <c r="B36" s="173" t="s">
        <v>274</v>
      </c>
      <c r="C36" s="173"/>
      <c r="D36" s="173"/>
      <c r="E36" s="173"/>
      <c r="F36" s="173"/>
      <c r="G36" s="173"/>
      <c r="H36" s="173" t="s">
        <v>275</v>
      </c>
      <c r="I36" s="173"/>
      <c r="J36" s="173"/>
      <c r="K36" s="173" t="s">
        <v>276</v>
      </c>
      <c r="L36" s="173"/>
      <c r="M36" s="173"/>
      <c r="N36" s="173"/>
      <c r="O36" s="173"/>
      <c r="P36" s="173"/>
      <c r="Q36" s="363"/>
      <c r="R36" s="363"/>
      <c r="S36" s="363"/>
      <c r="T36" s="363"/>
      <c r="U36" s="363"/>
      <c r="V36" s="363"/>
      <c r="W36" s="363"/>
      <c r="X36" s="364"/>
    </row>
    <row r="37" spans="1:24" ht="14.1" customHeight="1" x14ac:dyDescent="0.15">
      <c r="A37" s="369"/>
      <c r="B37" s="153" t="s">
        <v>203</v>
      </c>
      <c r="C37" s="153"/>
      <c r="D37" s="153"/>
      <c r="E37" s="153"/>
      <c r="F37" s="153"/>
      <c r="G37" s="153"/>
      <c r="H37" s="173" t="s">
        <v>275</v>
      </c>
      <c r="I37" s="173"/>
      <c r="J37" s="173"/>
      <c r="K37" s="173" t="s">
        <v>277</v>
      </c>
      <c r="L37" s="173"/>
      <c r="M37" s="173"/>
      <c r="N37" s="173"/>
      <c r="O37" s="173"/>
      <c r="P37" s="173"/>
      <c r="Q37" s="363"/>
      <c r="R37" s="363"/>
      <c r="S37" s="363"/>
      <c r="T37" s="363"/>
      <c r="U37" s="363"/>
      <c r="V37" s="363"/>
      <c r="W37" s="363"/>
      <c r="X37" s="364"/>
    </row>
    <row r="38" spans="1:24" ht="14.1" customHeight="1" x14ac:dyDescent="0.15">
      <c r="A38" s="369"/>
      <c r="B38" s="173" t="s">
        <v>202</v>
      </c>
      <c r="C38" s="173"/>
      <c r="D38" s="173"/>
      <c r="E38" s="173"/>
      <c r="F38" s="173"/>
      <c r="G38" s="173"/>
      <c r="H38" s="173" t="s">
        <v>275</v>
      </c>
      <c r="I38" s="173"/>
      <c r="J38" s="173"/>
      <c r="K38" s="173" t="s">
        <v>201</v>
      </c>
      <c r="L38" s="173"/>
      <c r="M38" s="173"/>
      <c r="N38" s="173"/>
      <c r="O38" s="173"/>
      <c r="P38" s="173"/>
      <c r="Q38" s="173" t="s">
        <v>277</v>
      </c>
      <c r="R38" s="173"/>
      <c r="S38" s="173"/>
      <c r="T38" s="363"/>
      <c r="U38" s="363"/>
      <c r="V38" s="363"/>
      <c r="W38" s="363"/>
      <c r="X38" s="364"/>
    </row>
    <row r="39" spans="1:24" ht="14.1" customHeight="1" x14ac:dyDescent="0.15">
      <c r="A39" s="369"/>
      <c r="B39" s="173" t="s">
        <v>200</v>
      </c>
      <c r="C39" s="173"/>
      <c r="D39" s="173"/>
      <c r="E39" s="173"/>
      <c r="F39" s="173"/>
      <c r="G39" s="173"/>
      <c r="H39" s="173" t="s">
        <v>275</v>
      </c>
      <c r="I39" s="173"/>
      <c r="J39" s="173"/>
      <c r="K39" s="173" t="s">
        <v>277</v>
      </c>
      <c r="L39" s="173"/>
      <c r="M39" s="173"/>
      <c r="N39" s="173"/>
      <c r="O39" s="173"/>
      <c r="P39" s="173"/>
      <c r="Q39" s="363"/>
      <c r="R39" s="363"/>
      <c r="S39" s="363"/>
      <c r="T39" s="363"/>
      <c r="U39" s="363"/>
      <c r="V39" s="363"/>
      <c r="W39" s="363"/>
      <c r="X39" s="364"/>
    </row>
    <row r="40" spans="1:24" ht="14.1" customHeight="1" x14ac:dyDescent="0.15">
      <c r="A40" s="369"/>
      <c r="B40" s="173" t="s">
        <v>199</v>
      </c>
      <c r="C40" s="173"/>
      <c r="D40" s="173"/>
      <c r="E40" s="173"/>
      <c r="F40" s="173"/>
      <c r="G40" s="173"/>
      <c r="H40" s="173" t="s">
        <v>275</v>
      </c>
      <c r="I40" s="173"/>
      <c r="J40" s="173"/>
      <c r="K40" s="173" t="s">
        <v>198</v>
      </c>
      <c r="L40" s="173"/>
      <c r="M40" s="173"/>
      <c r="N40" s="173"/>
      <c r="O40" s="173"/>
      <c r="P40" s="173"/>
      <c r="Q40" s="173" t="s">
        <v>277</v>
      </c>
      <c r="R40" s="173"/>
      <c r="S40" s="173"/>
      <c r="T40" s="363"/>
      <c r="U40" s="363"/>
      <c r="V40" s="363"/>
      <c r="W40" s="363"/>
      <c r="X40" s="364"/>
    </row>
    <row r="41" spans="1:24" ht="14.1" customHeight="1" x14ac:dyDescent="0.15">
      <c r="A41" s="369"/>
      <c r="B41" s="173" t="s">
        <v>197</v>
      </c>
      <c r="C41" s="173"/>
      <c r="D41" s="173"/>
      <c r="E41" s="173"/>
      <c r="F41" s="173"/>
      <c r="G41" s="173"/>
      <c r="H41" s="173" t="s">
        <v>275</v>
      </c>
      <c r="I41" s="173"/>
      <c r="J41" s="173"/>
      <c r="K41" s="173" t="s">
        <v>278</v>
      </c>
      <c r="L41" s="173"/>
      <c r="M41" s="173"/>
      <c r="N41" s="173"/>
      <c r="O41" s="173"/>
      <c r="P41" s="173"/>
      <c r="Q41" s="173" t="s">
        <v>277</v>
      </c>
      <c r="R41" s="173"/>
      <c r="S41" s="173"/>
      <c r="T41" s="363"/>
      <c r="U41" s="363"/>
      <c r="V41" s="363"/>
      <c r="W41" s="363"/>
      <c r="X41" s="364"/>
    </row>
    <row r="42" spans="1:24" ht="14.1" customHeight="1" x14ac:dyDescent="0.15">
      <c r="A42" s="369"/>
      <c r="B42" s="173" t="s">
        <v>279</v>
      </c>
      <c r="C42" s="173"/>
      <c r="D42" s="173"/>
      <c r="E42" s="173"/>
      <c r="F42" s="173"/>
      <c r="G42" s="173"/>
      <c r="H42" s="173" t="s">
        <v>280</v>
      </c>
      <c r="I42" s="173"/>
      <c r="J42" s="173"/>
      <c r="K42" s="173" t="s">
        <v>196</v>
      </c>
      <c r="L42" s="173"/>
      <c r="M42" s="173"/>
      <c r="N42" s="173"/>
      <c r="O42" s="173"/>
      <c r="P42" s="173"/>
      <c r="Q42" s="363"/>
      <c r="R42" s="363"/>
      <c r="S42" s="363"/>
      <c r="T42" s="363"/>
      <c r="U42" s="363"/>
      <c r="V42" s="363"/>
      <c r="W42" s="363"/>
      <c r="X42" s="364"/>
    </row>
    <row r="43" spans="1:24" ht="14.1" customHeight="1" x14ac:dyDescent="0.15">
      <c r="A43" s="369"/>
      <c r="B43" s="173" t="s">
        <v>195</v>
      </c>
      <c r="C43" s="173"/>
      <c r="D43" s="173"/>
      <c r="E43" s="173"/>
      <c r="F43" s="173"/>
      <c r="G43" s="173"/>
      <c r="H43" s="173" t="s">
        <v>275</v>
      </c>
      <c r="I43" s="173"/>
      <c r="J43" s="173"/>
      <c r="K43" s="173" t="s">
        <v>277</v>
      </c>
      <c r="L43" s="173"/>
      <c r="M43" s="173"/>
      <c r="N43" s="173"/>
      <c r="O43" s="173"/>
      <c r="P43" s="173"/>
      <c r="Q43" s="363"/>
      <c r="R43" s="363"/>
      <c r="S43" s="363"/>
      <c r="T43" s="363"/>
      <c r="U43" s="363"/>
      <c r="V43" s="363"/>
      <c r="W43" s="363"/>
      <c r="X43" s="364"/>
    </row>
    <row r="44" spans="1:24" ht="14.1" customHeight="1" x14ac:dyDescent="0.15">
      <c r="A44" s="369"/>
      <c r="B44" s="173" t="s">
        <v>0</v>
      </c>
      <c r="C44" s="173"/>
      <c r="D44" s="173"/>
      <c r="E44" s="173"/>
      <c r="F44" s="173"/>
      <c r="G44" s="173"/>
      <c r="H44" s="173" t="s">
        <v>281</v>
      </c>
      <c r="I44" s="173"/>
      <c r="J44" s="173"/>
      <c r="K44" s="173" t="s">
        <v>277</v>
      </c>
      <c r="L44" s="173"/>
      <c r="M44" s="173"/>
      <c r="N44" s="173"/>
      <c r="O44" s="173"/>
      <c r="P44" s="173"/>
      <c r="Q44" s="173" t="s">
        <v>193</v>
      </c>
      <c r="R44" s="173"/>
      <c r="S44" s="173"/>
      <c r="T44" s="363"/>
      <c r="U44" s="363"/>
      <c r="V44" s="363"/>
      <c r="W44" s="363"/>
      <c r="X44" s="364"/>
    </row>
    <row r="45" spans="1:24" ht="14.1" customHeight="1" x14ac:dyDescent="0.15">
      <c r="A45" s="369"/>
      <c r="B45" s="173" t="s">
        <v>51</v>
      </c>
      <c r="C45" s="173"/>
      <c r="D45" s="173"/>
      <c r="E45" s="173"/>
      <c r="F45" s="173"/>
      <c r="G45" s="173"/>
      <c r="H45" s="173" t="s">
        <v>281</v>
      </c>
      <c r="I45" s="173"/>
      <c r="J45" s="173"/>
      <c r="K45" s="173" t="s">
        <v>194</v>
      </c>
      <c r="L45" s="173"/>
      <c r="M45" s="173"/>
      <c r="N45" s="173"/>
      <c r="O45" s="173"/>
      <c r="P45" s="173"/>
      <c r="Q45" s="173" t="s">
        <v>193</v>
      </c>
      <c r="R45" s="173"/>
      <c r="S45" s="173"/>
      <c r="T45" s="363"/>
      <c r="U45" s="363"/>
      <c r="V45" s="363"/>
      <c r="W45" s="363"/>
      <c r="X45" s="364"/>
    </row>
    <row r="46" spans="1:24" ht="14.1" customHeight="1" x14ac:dyDescent="0.15">
      <c r="A46" s="369"/>
      <c r="B46" s="173" t="s">
        <v>192</v>
      </c>
      <c r="C46" s="173"/>
      <c r="D46" s="173"/>
      <c r="E46" s="173"/>
      <c r="F46" s="173"/>
      <c r="G46" s="173"/>
      <c r="H46" s="173" t="s">
        <v>282</v>
      </c>
      <c r="I46" s="173"/>
      <c r="J46" s="173"/>
      <c r="K46" s="173" t="s">
        <v>283</v>
      </c>
      <c r="L46" s="173"/>
      <c r="M46" s="173"/>
      <c r="N46" s="173"/>
      <c r="O46" s="173"/>
      <c r="P46" s="173"/>
      <c r="Q46" s="173" t="s">
        <v>277</v>
      </c>
      <c r="R46" s="173"/>
      <c r="S46" s="173"/>
      <c r="T46" s="363"/>
      <c r="U46" s="363"/>
      <c r="V46" s="363"/>
      <c r="W46" s="363"/>
      <c r="X46" s="364"/>
    </row>
    <row r="47" spans="1:24" ht="14.1" customHeight="1" x14ac:dyDescent="0.15">
      <c r="A47" s="369"/>
      <c r="B47" s="173" t="s">
        <v>191</v>
      </c>
      <c r="C47" s="173"/>
      <c r="D47" s="173"/>
      <c r="E47" s="173"/>
      <c r="F47" s="173"/>
      <c r="G47" s="173"/>
      <c r="H47" s="173" t="s">
        <v>282</v>
      </c>
      <c r="I47" s="173"/>
      <c r="J47" s="173"/>
      <c r="K47" s="173" t="s">
        <v>284</v>
      </c>
      <c r="L47" s="173"/>
      <c r="M47" s="173"/>
      <c r="N47" s="173"/>
      <c r="O47" s="173"/>
      <c r="P47" s="173"/>
      <c r="Q47" s="363"/>
      <c r="R47" s="363"/>
      <c r="S47" s="363"/>
      <c r="T47" s="363"/>
      <c r="U47" s="363"/>
      <c r="V47" s="363"/>
      <c r="W47" s="363"/>
      <c r="X47" s="364"/>
    </row>
    <row r="48" spans="1:24" ht="14.1" customHeight="1" x14ac:dyDescent="0.15">
      <c r="A48" s="369"/>
      <c r="B48" s="173" t="s">
        <v>190</v>
      </c>
      <c r="C48" s="173"/>
      <c r="D48" s="173"/>
      <c r="E48" s="173"/>
      <c r="F48" s="173"/>
      <c r="G48" s="173"/>
      <c r="H48" s="173" t="s">
        <v>285</v>
      </c>
      <c r="I48" s="173"/>
      <c r="J48" s="173"/>
      <c r="K48" s="173" t="s">
        <v>276</v>
      </c>
      <c r="L48" s="173"/>
      <c r="M48" s="173"/>
      <c r="N48" s="173"/>
      <c r="O48" s="173"/>
      <c r="P48" s="173"/>
      <c r="Q48" s="363"/>
      <c r="R48" s="363"/>
      <c r="S48" s="363"/>
      <c r="T48" s="363"/>
      <c r="U48" s="363"/>
      <c r="V48" s="363"/>
      <c r="W48" s="363"/>
      <c r="X48" s="364"/>
    </row>
    <row r="49" spans="1:24" ht="14.1" customHeight="1" thickBot="1" x14ac:dyDescent="0.2">
      <c r="A49" s="370"/>
      <c r="B49" s="174" t="s">
        <v>189</v>
      </c>
      <c r="C49" s="175"/>
      <c r="D49" s="175"/>
      <c r="E49" s="175"/>
      <c r="F49" s="175"/>
      <c r="G49" s="176"/>
      <c r="H49" s="177"/>
      <c r="I49" s="365"/>
      <c r="J49" s="365"/>
      <c r="K49" s="177" t="s">
        <v>188</v>
      </c>
      <c r="L49" s="178"/>
      <c r="M49" s="178"/>
      <c r="N49" s="178"/>
      <c r="O49" s="178"/>
      <c r="P49" s="179"/>
      <c r="Q49" s="177" t="s">
        <v>188</v>
      </c>
      <c r="R49" s="178"/>
      <c r="S49" s="179"/>
      <c r="T49" s="174" t="s">
        <v>331</v>
      </c>
      <c r="U49" s="366"/>
      <c r="V49" s="366"/>
      <c r="W49" s="366"/>
      <c r="X49" s="367"/>
    </row>
    <row r="50" spans="1:24" ht="16.5" customHeight="1" x14ac:dyDescent="0.15">
      <c r="A50" s="362" t="s">
        <v>335</v>
      </c>
      <c r="B50" s="362"/>
      <c r="C50" s="362"/>
      <c r="D50" s="362"/>
      <c r="E50" s="362"/>
      <c r="F50" s="362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2"/>
      <c r="S50" s="362"/>
      <c r="T50" s="362"/>
      <c r="U50" s="362"/>
      <c r="V50" s="362"/>
      <c r="W50" s="362"/>
      <c r="X50" s="362"/>
    </row>
  </sheetData>
  <mergeCells count="134">
    <mergeCell ref="A1:J2"/>
    <mergeCell ref="K1:K2"/>
    <mergeCell ref="R1:R2"/>
    <mergeCell ref="A3:X3"/>
    <mergeCell ref="A4:C4"/>
    <mergeCell ref="D4:K4"/>
    <mergeCell ref="L4:M4"/>
    <mergeCell ref="N4:O4"/>
    <mergeCell ref="P4:Q4"/>
    <mergeCell ref="R4:X4"/>
    <mergeCell ref="A5:C5"/>
    <mergeCell ref="D5:K5"/>
    <mergeCell ref="L5:M5"/>
    <mergeCell ref="N5:O5"/>
    <mergeCell ref="P5:Q5"/>
    <mergeCell ref="R5:X5"/>
    <mergeCell ref="A6:C6"/>
    <mergeCell ref="D6:X6"/>
    <mergeCell ref="A7:C7"/>
    <mergeCell ref="D7:X7"/>
    <mergeCell ref="A8:C9"/>
    <mergeCell ref="D8:X9"/>
    <mergeCell ref="A12:C13"/>
    <mergeCell ref="D12:E12"/>
    <mergeCell ref="F12:G12"/>
    <mergeCell ref="H12:I12"/>
    <mergeCell ref="J12:K12"/>
    <mergeCell ref="A10:C11"/>
    <mergeCell ref="E10:G10"/>
    <mergeCell ref="I10:K10"/>
    <mergeCell ref="T12:U12"/>
    <mergeCell ref="V12:X12"/>
    <mergeCell ref="T10:X10"/>
    <mergeCell ref="E11:G11"/>
    <mergeCell ref="I11:K11"/>
    <mergeCell ref="M11:S11"/>
    <mergeCell ref="T11:X11"/>
    <mergeCell ref="L10:M10"/>
    <mergeCell ref="N10:P10"/>
    <mergeCell ref="Q10:S10"/>
    <mergeCell ref="L12:M12"/>
    <mergeCell ref="N12:O12"/>
    <mergeCell ref="P12:Q12"/>
    <mergeCell ref="R12:S12"/>
    <mergeCell ref="P13:Q13"/>
    <mergeCell ref="R13:S13"/>
    <mergeCell ref="T13:U13"/>
    <mergeCell ref="V13:X13"/>
    <mergeCell ref="A14:E14"/>
    <mergeCell ref="F14:X14"/>
    <mergeCell ref="D13:E13"/>
    <mergeCell ref="F13:G13"/>
    <mergeCell ref="H13:I13"/>
    <mergeCell ref="J13:K13"/>
    <mergeCell ref="L13:M13"/>
    <mergeCell ref="N13:O13"/>
    <mergeCell ref="H37:J37"/>
    <mergeCell ref="K37:P37"/>
    <mergeCell ref="Q37:S37"/>
    <mergeCell ref="T37:X37"/>
    <mergeCell ref="T41:X41"/>
    <mergeCell ref="B38:G38"/>
    <mergeCell ref="H38:J38"/>
    <mergeCell ref="K38:P38"/>
    <mergeCell ref="Q38:S38"/>
    <mergeCell ref="T38:X38"/>
    <mergeCell ref="B39:G39"/>
    <mergeCell ref="H39:J39"/>
    <mergeCell ref="K39:P39"/>
    <mergeCell ref="Q39:S39"/>
    <mergeCell ref="T39:X39"/>
    <mergeCell ref="T43:X43"/>
    <mergeCell ref="B40:G40"/>
    <mergeCell ref="H40:J40"/>
    <mergeCell ref="K40:P40"/>
    <mergeCell ref="Q40:S40"/>
    <mergeCell ref="T40:X40"/>
    <mergeCell ref="B41:G41"/>
    <mergeCell ref="H41:J41"/>
    <mergeCell ref="K41:P41"/>
    <mergeCell ref="Q41:S41"/>
    <mergeCell ref="B42:G42"/>
    <mergeCell ref="H42:J42"/>
    <mergeCell ref="K42:P42"/>
    <mergeCell ref="Q42:S42"/>
    <mergeCell ref="T42:X42"/>
    <mergeCell ref="B43:G43"/>
    <mergeCell ref="H43:J43"/>
    <mergeCell ref="K43:P43"/>
    <mergeCell ref="Q43:S43"/>
    <mergeCell ref="B44:G44"/>
    <mergeCell ref="H44:J44"/>
    <mergeCell ref="K44:P44"/>
    <mergeCell ref="Q44:S44"/>
    <mergeCell ref="T44:X44"/>
    <mergeCell ref="B45:G45"/>
    <mergeCell ref="H45:J45"/>
    <mergeCell ref="K45:P45"/>
    <mergeCell ref="Q45:S45"/>
    <mergeCell ref="T45:X45"/>
    <mergeCell ref="B46:G46"/>
    <mergeCell ref="H46:J46"/>
    <mergeCell ref="K46:P46"/>
    <mergeCell ref="Q46:S46"/>
    <mergeCell ref="T46:X46"/>
    <mergeCell ref="B47:G47"/>
    <mergeCell ref="H47:J47"/>
    <mergeCell ref="K47:P47"/>
    <mergeCell ref="Q47:S47"/>
    <mergeCell ref="T47:X47"/>
    <mergeCell ref="A50:X50"/>
    <mergeCell ref="B48:G48"/>
    <mergeCell ref="H48:J48"/>
    <mergeCell ref="K48:P48"/>
    <mergeCell ref="Q48:S48"/>
    <mergeCell ref="T48:X48"/>
    <mergeCell ref="B49:G49"/>
    <mergeCell ref="H49:J49"/>
    <mergeCell ref="K49:P49"/>
    <mergeCell ref="Q49:S49"/>
    <mergeCell ref="T49:X49"/>
    <mergeCell ref="A34:A49"/>
    <mergeCell ref="B34:G35"/>
    <mergeCell ref="H34:S34"/>
    <mergeCell ref="T34:X35"/>
    <mergeCell ref="H35:J35"/>
    <mergeCell ref="K35:P35"/>
    <mergeCell ref="Q35:S35"/>
    <mergeCell ref="B36:G36"/>
    <mergeCell ref="H36:J36"/>
    <mergeCell ref="K36:P36"/>
    <mergeCell ref="Q36:S36"/>
    <mergeCell ref="T36:X36"/>
    <mergeCell ref="B37:G37"/>
  </mergeCells>
  <phoneticPr fontId="2"/>
  <pageMargins left="0.4" right="0.17" top="0.36" bottom="0.21" header="0.24" footer="0.17"/>
  <pageSetup paperSize="9" scale="9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作業用シート</vt:lpstr>
      <vt:lpstr>連絡票様式A </vt:lpstr>
      <vt:lpstr>連絡票様式B</vt:lpstr>
      <vt:lpstr>連絡票様式C</vt:lpstr>
      <vt:lpstr>連絡票様式C!Print_Area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2018-06-19T05:19:47Z</cp:lastPrinted>
  <dcterms:created xsi:type="dcterms:W3CDTF">2010-03-10T23:57:34Z</dcterms:created>
  <dcterms:modified xsi:type="dcterms:W3CDTF">2018-07-03T01:29:34Z</dcterms:modified>
</cp:coreProperties>
</file>