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A2BCAF60-C6AC-4AB3-9CEE-7B2C32834281}" xr6:coauthVersionLast="47" xr6:coauthVersionMax="47" xr10:uidLastSave="{00000000-0000-0000-0000-000000000000}"/>
  <bookViews>
    <workbookView xWindow="28680" yWindow="-120" windowWidth="29040" windowHeight="15720" tabRatio="771" xr2:uid="{00000000-000D-0000-FFFF-FFFF00000000}"/>
  </bookViews>
  <sheets>
    <sheet name="実績額調書（別紙５）" sheetId="106" r:id="rId1"/>
    <sheet name="別紙2（案２）" sheetId="71" state="hidden" r:id="rId2"/>
    <sheet name="（積算）" sheetId="72" state="hidden" r:id="rId3"/>
    <sheet name="（別紙1）" sheetId="61" state="hidden" r:id="rId4"/>
    <sheet name="（別紙2）" sheetId="62" state="hidden" r:id="rId5"/>
    <sheet name="第3号様式" sheetId="47" state="hidden" r:id="rId6"/>
    <sheet name="〔別紙1〕" sheetId="65" state="hidden" r:id="rId7"/>
    <sheet name="〔別紙2〕" sheetId="63" state="hidden" r:id="rId8"/>
    <sheet name="第4号様式" sheetId="49" state="hidden" r:id="rId9"/>
    <sheet name="第5号様式" sheetId="50" state="hidden" r:id="rId10"/>
    <sheet name="第6号様式" sheetId="52" state="hidden" r:id="rId11"/>
    <sheet name="事業分類・区分" sheetId="45" state="hidden" r:id="rId12"/>
    <sheet name="補助率・係数" sheetId="54" state="hidden" r:id="rId13"/>
    <sheet name="【参考】算出区分" sheetId="66" state="hidden" r:id="rId14"/>
    <sheet name="【参考】計算方法早見表" sheetId="67" state="hidden" r:id="rId15"/>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1" hidden="1">'別紙2（案２）'!$A$7:$N$22</definedName>
    <definedName name="_xlnm._FilterDatabase" localSheetId="12"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3">'（別紙1）'!$B$1:$E$31</definedName>
    <definedName name="_xlnm.Print_Area" localSheetId="4">'（別紙2）'!$B$1:$Q$38</definedName>
    <definedName name="_xlnm.Print_Area" localSheetId="14">【参考】計算方法早見表!$A$1:$N$25</definedName>
    <definedName name="_xlnm.Print_Area" localSheetId="13">【参考】算出区分!$A$1:$I$68</definedName>
    <definedName name="_xlnm.Print_Area" localSheetId="6">〔別紙1〕!$B$1:$E$31</definedName>
    <definedName name="_xlnm.Print_Area" localSheetId="7">〔別紙2〕!$B$1:$R$38</definedName>
    <definedName name="_xlnm.Print_Area" localSheetId="0">'実績額調書（別紙５）'!$A$1:$S$30</definedName>
    <definedName name="_xlnm.Print_Area" localSheetId="10">第6号様式!$B$1:$N$26</definedName>
    <definedName name="_xlnm.Print_Area" localSheetId="1">'別紙2（案２）'!$B$1:$L$25</definedName>
    <definedName name="_xlnm.Print_Titles" localSheetId="3">'（別紙1）'!$6:$6</definedName>
    <definedName name="_xlnm.Print_Titles" localSheetId="4">'（別紙2）'!$5:$7</definedName>
    <definedName name="_xlnm.Print_Titles" localSheetId="6">〔別紙1〕!$6:$6</definedName>
    <definedName name="_xlnm.Print_Titles" localSheetId="7">〔別紙2〕!$5:$7</definedName>
    <definedName name="_xlnm.Print_Titles" localSheetId="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06" l="1"/>
  <c r="H22" i="106" s="1"/>
  <c r="L22" i="106" s="1"/>
  <c r="P22" i="106" s="1"/>
  <c r="N21" i="71" l="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V27" i="63" s="1"/>
  <c r="M27" i="63" s="1"/>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<sst xmlns="http://schemas.openxmlformats.org/spreadsheetml/2006/main" count="1306" uniqueCount="619">
  <si>
    <t>事業区分</t>
    <rPh sb="0" eb="2">
      <t>ジギョウ</t>
    </rPh>
    <rPh sb="2" eb="3">
      <t>ク</t>
    </rPh>
    <rPh sb="3" eb="4">
      <t>ブン</t>
    </rPh>
    <phoneticPr fontId="3"/>
  </si>
  <si>
    <t>施設の設置主体</t>
    <rPh sb="0" eb="2">
      <t>シセツ</t>
    </rPh>
    <rPh sb="3" eb="5">
      <t>セッチ</t>
    </rPh>
    <rPh sb="5" eb="7">
      <t>シュタイ</t>
    </rPh>
    <phoneticPr fontId="3"/>
  </si>
  <si>
    <t>施設（地区又は市町村）の名称</t>
    <rPh sb="0" eb="1">
      <t>シ</t>
    </rPh>
    <rPh sb="1" eb="2">
      <t>セツ</t>
    </rPh>
    <rPh sb="3" eb="5">
      <t>チク</t>
    </rPh>
    <rPh sb="5" eb="6">
      <t>マタ</t>
    </rPh>
    <rPh sb="7" eb="10">
      <t>シチョウソン</t>
    </rPh>
    <rPh sb="12" eb="13">
      <t>メイ</t>
    </rPh>
    <rPh sb="13" eb="14">
      <t>ショウ</t>
    </rPh>
    <phoneticPr fontId="3"/>
  </si>
  <si>
    <t>事業分類</t>
    <rPh sb="0" eb="2">
      <t>ジギョウ</t>
    </rPh>
    <rPh sb="2" eb="4">
      <t>ブンルイ</t>
    </rPh>
    <phoneticPr fontId="3"/>
  </si>
  <si>
    <t>番　　　　　号</t>
  </si>
  <si>
    <t>年　　月　　日</t>
  </si>
  <si>
    <t>厚生労働大臣　殿</t>
  </si>
  <si>
    <t>（作成要領）</t>
    <rPh sb="1" eb="3">
      <t>サクセイ</t>
    </rPh>
    <rPh sb="3" eb="5">
      <t>ヨウリョウ</t>
    </rPh>
    <phoneticPr fontId="3"/>
  </si>
  <si>
    <t>合　　計</t>
    <rPh sb="0" eb="1">
      <t>ゴウ</t>
    </rPh>
    <rPh sb="3" eb="4">
      <t>ケイ</t>
    </rPh>
    <phoneticPr fontId="3"/>
  </si>
  <si>
    <t>円</t>
    <rPh sb="0" eb="1">
      <t>エン</t>
    </rPh>
    <phoneticPr fontId="3"/>
  </si>
  <si>
    <t>(D)</t>
    <phoneticPr fontId="3"/>
  </si>
  <si>
    <t>(C)</t>
    <phoneticPr fontId="3"/>
  </si>
  <si>
    <t>備　考</t>
    <rPh sb="0" eb="1">
      <t>ソナエ</t>
    </rPh>
    <rPh sb="2" eb="3">
      <t>コウ</t>
    </rPh>
    <phoneticPr fontId="3"/>
  </si>
  <si>
    <t>選定額</t>
    <rPh sb="0" eb="1">
      <t>セン</t>
    </rPh>
    <rPh sb="1" eb="2">
      <t>サダム</t>
    </rPh>
    <rPh sb="2" eb="3">
      <t>ガク</t>
    </rPh>
    <phoneticPr fontId="3"/>
  </si>
  <si>
    <t>交付決定額</t>
    <rPh sb="0" eb="2">
      <t>コウフ</t>
    </rPh>
    <rPh sb="2" eb="4">
      <t>ケッテイ</t>
    </rPh>
    <rPh sb="4" eb="5">
      <t>ガク</t>
    </rPh>
    <phoneticPr fontId="3"/>
  </si>
  <si>
    <t>（別紙１）</t>
    <rPh sb="1" eb="3">
      <t>ベッシ</t>
    </rPh>
    <phoneticPr fontId="3"/>
  </si>
  <si>
    <t>（別紙２）</t>
    <rPh sb="1" eb="3">
      <t>ベッシ</t>
    </rPh>
    <phoneticPr fontId="3"/>
  </si>
  <si>
    <t>外国人看護師候補者就労研修支援事業</t>
  </si>
  <si>
    <t>看護職員就業相談員派遣面接相談事業</t>
  </si>
  <si>
    <t>地域療育支援施設設備整備事業</t>
  </si>
  <si>
    <t>４　添付書類</t>
    <phoneticPr fontId="3"/>
  </si>
  <si>
    <t>１　精　算　額</t>
    <phoneticPr fontId="3"/>
  </si>
  <si>
    <t>３　医療提供体制推進事業費補助金精算額算出内訳</t>
    <phoneticPr fontId="3"/>
  </si>
  <si>
    <t>・総事業費及び寄付金その他収入額を証する資料</t>
    <phoneticPr fontId="3"/>
  </si>
  <si>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</si>
  <si>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</si>
  <si>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</si>
  <si>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</si>
  <si>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</si>
  <si>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</si>
  <si>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</si>
  <si>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</si>
  <si>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3"/>
  </si>
  <si>
    <t>　（目）医療提供体制推進</t>
    <rPh sb="2" eb="3">
      <t>モク</t>
    </rPh>
    <rPh sb="4" eb="6">
      <t>イリョウ</t>
    </rPh>
    <rPh sb="6" eb="8">
      <t>テイキョウ</t>
    </rPh>
    <rPh sb="8" eb="10">
      <t>タイセイ</t>
    </rPh>
    <rPh sb="10" eb="12">
      <t>スイシン</t>
    </rPh>
    <phoneticPr fontId="3"/>
  </si>
  <si>
    <t>（項）医療提供体制基盤整備費</t>
    <rPh sb="1" eb="2">
      <t>コウ</t>
    </rPh>
    <rPh sb="3" eb="5">
      <t>イリョウ</t>
    </rPh>
    <rPh sb="5" eb="7">
      <t>テイキョウ</t>
    </rPh>
    <rPh sb="7" eb="9">
      <t>タイセイ</t>
    </rPh>
    <rPh sb="9" eb="11">
      <t>キバン</t>
    </rPh>
    <rPh sb="11" eb="14">
      <t>セイビヒ</t>
    </rPh>
    <phoneticPr fontId="3"/>
  </si>
  <si>
    <t>相　当　額</t>
    <rPh sb="0" eb="1">
      <t>ソウ</t>
    </rPh>
    <rPh sb="2" eb="3">
      <t>トウ</t>
    </rPh>
    <rPh sb="4" eb="5">
      <t>ガク</t>
    </rPh>
    <phoneticPr fontId="3"/>
  </si>
  <si>
    <t>うち補助金</t>
    <rPh sb="2" eb="5">
      <t>ホジョキン</t>
    </rPh>
    <phoneticPr fontId="3"/>
  </si>
  <si>
    <t>科　目</t>
    <rPh sb="0" eb="1">
      <t>カ</t>
    </rPh>
    <rPh sb="2" eb="3">
      <t>メ</t>
    </rPh>
    <phoneticPr fontId="3"/>
  </si>
  <si>
    <t>収入済額</t>
    <rPh sb="0" eb="2">
      <t>シュウニュウ</t>
    </rPh>
    <rPh sb="2" eb="3">
      <t>ズ</t>
    </rPh>
    <rPh sb="3" eb="4">
      <t>ガク</t>
    </rPh>
    <phoneticPr fontId="3"/>
  </si>
  <si>
    <t>予算現額</t>
    <rPh sb="0" eb="2">
      <t>ヨサン</t>
    </rPh>
    <rPh sb="2" eb="3">
      <t>ウツツ</t>
    </rPh>
    <rPh sb="3" eb="4">
      <t>ガク</t>
    </rPh>
    <phoneticPr fontId="3"/>
  </si>
  <si>
    <t>の　　額</t>
  </si>
  <si>
    <t>翌年度繰越額</t>
    <rPh sb="0" eb="3">
      <t>ヨクネンド</t>
    </rPh>
    <rPh sb="3" eb="4">
      <t>ク</t>
    </rPh>
    <rPh sb="4" eb="5">
      <t>コ</t>
    </rPh>
    <rPh sb="5" eb="6">
      <t>ガク</t>
    </rPh>
    <phoneticPr fontId="3"/>
  </si>
  <si>
    <t>支出済額</t>
    <rPh sb="0" eb="2">
      <t>シシュツ</t>
    </rPh>
    <rPh sb="2" eb="3">
      <t>ズ</t>
    </rPh>
    <phoneticPr fontId="3"/>
  </si>
  <si>
    <t>予算現額</t>
  </si>
  <si>
    <t>交付決定</t>
    <rPh sb="0" eb="2">
      <t>コウフ</t>
    </rPh>
    <rPh sb="2" eb="4">
      <t>ケッテイ</t>
    </rPh>
    <phoneticPr fontId="3"/>
  </si>
  <si>
    <t>地　方　公　共　団　体</t>
    <rPh sb="0" eb="1">
      <t>チ</t>
    </rPh>
    <rPh sb="2" eb="3">
      <t>カタ</t>
    </rPh>
    <rPh sb="4" eb="5">
      <t>コウ</t>
    </rPh>
    <rPh sb="6" eb="7">
      <t>トモ</t>
    </rPh>
    <rPh sb="8" eb="9">
      <t>ダン</t>
    </rPh>
    <rPh sb="10" eb="11">
      <t>カラダ</t>
    </rPh>
    <phoneticPr fontId="3"/>
  </si>
  <si>
    <t>国</t>
    <rPh sb="0" eb="1">
      <t>クニ</t>
    </rPh>
    <phoneticPr fontId="3"/>
  </si>
  <si>
    <t>別紙１</t>
    <rPh sb="0" eb="2">
      <t>ベッシ</t>
    </rPh>
    <phoneticPr fontId="3"/>
  </si>
  <si>
    <t>殿</t>
    <phoneticPr fontId="3"/>
  </si>
  <si>
    <t xml:space="preserve">  </t>
    <phoneticPr fontId="3"/>
  </si>
  <si>
    <t>　</t>
    <phoneticPr fontId="3"/>
  </si>
  <si>
    <t>都道府県知事又は広域連合長</t>
    <rPh sb="6" eb="7">
      <t>マタ</t>
    </rPh>
    <phoneticPr fontId="3"/>
  </si>
  <si>
    <t>別表２の第１欄に定める事業分類</t>
    <phoneticPr fontId="3"/>
  </si>
  <si>
    <t>別表２の第２欄に定める事業区分</t>
    <phoneticPr fontId="3"/>
  </si>
  <si>
    <t>救急医療対策事業</t>
    <phoneticPr fontId="3"/>
  </si>
  <si>
    <t>周産期医療対策事業等</t>
    <phoneticPr fontId="3"/>
  </si>
  <si>
    <t>看護職員確保対策事業</t>
    <phoneticPr fontId="3"/>
  </si>
  <si>
    <t>歯科保健医療対策事業</t>
    <phoneticPr fontId="3"/>
  </si>
  <si>
    <t>院内感染地域支援ネットワーク事業</t>
    <phoneticPr fontId="3"/>
  </si>
  <si>
    <t>地域医療対策事業</t>
    <phoneticPr fontId="3"/>
  </si>
  <si>
    <t>医療提供体制設備整備事業</t>
    <phoneticPr fontId="3"/>
  </si>
  <si>
    <t>別表２の第３欄に定める種目</t>
    <rPh sb="11" eb="13">
      <t>シュモク</t>
    </rPh>
    <phoneticPr fontId="3"/>
  </si>
  <si>
    <t>救命救急センター</t>
    <rPh sb="0" eb="2">
      <t>キュウメイ</t>
    </rPh>
    <rPh sb="2" eb="4">
      <t>キュウキュウ</t>
    </rPh>
    <phoneticPr fontId="3"/>
  </si>
  <si>
    <t>地域救命救急センター</t>
    <rPh sb="0" eb="2">
      <t>チイキ</t>
    </rPh>
    <rPh sb="2" eb="4">
      <t>キュウメイ</t>
    </rPh>
    <rPh sb="4" eb="6">
      <t>キュウキュウ</t>
    </rPh>
    <phoneticPr fontId="3"/>
  </si>
  <si>
    <t>周産期医療協議会等</t>
    <rPh sb="0" eb="3">
      <t>シュウサンキ</t>
    </rPh>
    <rPh sb="3" eb="5">
      <t>イリョウ</t>
    </rPh>
    <rPh sb="5" eb="8">
      <t>キョウギカイ</t>
    </rPh>
    <rPh sb="8" eb="9">
      <t>トウ</t>
    </rPh>
    <phoneticPr fontId="3"/>
  </si>
  <si>
    <t>搬送コーディネーター</t>
    <rPh sb="0" eb="2">
      <t>ハンソウ</t>
    </rPh>
    <phoneticPr fontId="3"/>
  </si>
  <si>
    <t>地域周産期母子医療センター</t>
    <rPh sb="0" eb="2">
      <t>チイキ</t>
    </rPh>
    <rPh sb="2" eb="5">
      <t>シュウサンキ</t>
    </rPh>
    <rPh sb="5" eb="7">
      <t>ボシ</t>
    </rPh>
    <rPh sb="7" eb="9">
      <t>イリョウ</t>
    </rPh>
    <phoneticPr fontId="3"/>
  </si>
  <si>
    <t>麻酔科医配置加算</t>
    <rPh sb="0" eb="3">
      <t>マスイカ</t>
    </rPh>
    <rPh sb="3" eb="4">
      <t>イ</t>
    </rPh>
    <rPh sb="4" eb="6">
      <t>ハイチ</t>
    </rPh>
    <rPh sb="6" eb="8">
      <t>カサン</t>
    </rPh>
    <phoneticPr fontId="3"/>
  </si>
  <si>
    <t>医療機器</t>
    <rPh sb="0" eb="2">
      <t>イリョウ</t>
    </rPh>
    <rPh sb="2" eb="4">
      <t>キキ</t>
    </rPh>
    <phoneticPr fontId="3"/>
  </si>
  <si>
    <t>心電図受信装置</t>
    <rPh sb="0" eb="3">
      <t>シンデンズ</t>
    </rPh>
    <rPh sb="3" eb="5">
      <t>ジュシン</t>
    </rPh>
    <rPh sb="5" eb="7">
      <t>ソウチ</t>
    </rPh>
    <phoneticPr fontId="3"/>
  </si>
  <si>
    <t>ドクターカー</t>
    <phoneticPr fontId="3"/>
  </si>
  <si>
    <t>無線装置</t>
    <rPh sb="0" eb="2">
      <t>ムセン</t>
    </rPh>
    <rPh sb="2" eb="4">
      <t>ソウチ</t>
    </rPh>
    <phoneticPr fontId="3"/>
  </si>
  <si>
    <t>広範囲熱傷用医療機器</t>
    <rPh sb="0" eb="3">
      <t>コウハンイ</t>
    </rPh>
    <rPh sb="3" eb="5">
      <t>ネッショウ</t>
    </rPh>
    <rPh sb="5" eb="6">
      <t>ヨウ</t>
    </rPh>
    <rPh sb="6" eb="8">
      <t>イリョウ</t>
    </rPh>
    <rPh sb="8" eb="10">
      <t>キキ</t>
    </rPh>
    <phoneticPr fontId="3"/>
  </si>
  <si>
    <t>指肢切断用医療機器</t>
    <rPh sb="0" eb="1">
      <t>ユビ</t>
    </rPh>
    <rPh sb="1" eb="2">
      <t>アシ</t>
    </rPh>
    <rPh sb="2" eb="5">
      <t>セツダンヨウ</t>
    </rPh>
    <rPh sb="5" eb="7">
      <t>イリョウ</t>
    </rPh>
    <rPh sb="7" eb="9">
      <t>キキ</t>
    </rPh>
    <phoneticPr fontId="3"/>
  </si>
  <si>
    <t>急性中毒用医療機器</t>
    <rPh sb="0" eb="2">
      <t>キュウセイ</t>
    </rPh>
    <rPh sb="2" eb="4">
      <t>チュウドク</t>
    </rPh>
    <rPh sb="4" eb="5">
      <t>ヨウ</t>
    </rPh>
    <rPh sb="5" eb="7">
      <t>イリョウ</t>
    </rPh>
    <rPh sb="7" eb="9">
      <t>キキ</t>
    </rPh>
    <phoneticPr fontId="3"/>
  </si>
  <si>
    <t>遠隔医療設備</t>
    <rPh sb="0" eb="2">
      <t>エンカク</t>
    </rPh>
    <rPh sb="2" eb="4">
      <t>イリョウ</t>
    </rPh>
    <rPh sb="4" eb="6">
      <t>セツビ</t>
    </rPh>
    <phoneticPr fontId="3"/>
  </si>
  <si>
    <t>共同利用高額医療機器</t>
    <rPh sb="0" eb="2">
      <t>キョウドウ</t>
    </rPh>
    <rPh sb="2" eb="4">
      <t>リヨウ</t>
    </rPh>
    <rPh sb="4" eb="6">
      <t>コウガク</t>
    </rPh>
    <rPh sb="6" eb="8">
      <t>イリョウ</t>
    </rPh>
    <rPh sb="8" eb="10">
      <t>キキ</t>
    </rPh>
    <phoneticPr fontId="3"/>
  </si>
  <si>
    <t>医療機器等</t>
    <rPh sb="0" eb="2">
      <t>イリョウ</t>
    </rPh>
    <rPh sb="2" eb="4">
      <t>キキ</t>
    </rPh>
    <rPh sb="4" eb="5">
      <t>トウ</t>
    </rPh>
    <phoneticPr fontId="3"/>
  </si>
  <si>
    <t>ＮＢＣ災害・テロ対策設備整備事業</t>
  </si>
  <si>
    <t>ＮＢＣ災害・テロ対策設用医療機器等</t>
    <rPh sb="11" eb="12">
      <t>ヨウ</t>
    </rPh>
    <rPh sb="12" eb="14">
      <t>イリョウ</t>
    </rPh>
    <rPh sb="14" eb="16">
      <t>キキ</t>
    </rPh>
    <rPh sb="16" eb="17">
      <t>トウ</t>
    </rPh>
    <phoneticPr fontId="3"/>
  </si>
  <si>
    <t>人工腎臓装置</t>
    <rPh sb="0" eb="2">
      <t>ジンコウ</t>
    </rPh>
    <rPh sb="2" eb="4">
      <t>ジンゾウ</t>
    </rPh>
    <rPh sb="4" eb="6">
      <t>ソウチ</t>
    </rPh>
    <phoneticPr fontId="3"/>
  </si>
  <si>
    <t>初度設備</t>
    <rPh sb="0" eb="2">
      <t>ショド</t>
    </rPh>
    <rPh sb="2" eb="4">
      <t>セツビ</t>
    </rPh>
    <phoneticPr fontId="3"/>
  </si>
  <si>
    <t>検査機器</t>
    <rPh sb="0" eb="2">
      <t>ケンサ</t>
    </rPh>
    <rPh sb="2" eb="4">
      <t>キキ</t>
    </rPh>
    <phoneticPr fontId="3"/>
  </si>
  <si>
    <t>手術台等</t>
    <rPh sb="0" eb="3">
      <t>シュジュツダイ</t>
    </rPh>
    <rPh sb="3" eb="4">
      <t>トウ</t>
    </rPh>
    <phoneticPr fontId="3"/>
  </si>
  <si>
    <t>ワゴン車等</t>
    <rPh sb="3" eb="4">
      <t>シャ</t>
    </rPh>
    <rPh sb="4" eb="5">
      <t>トウ</t>
    </rPh>
    <phoneticPr fontId="3"/>
  </si>
  <si>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</si>
  <si>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</si>
  <si>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</si>
  <si>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</si>
  <si>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</si>
  <si>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</si>
  <si>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</si>
  <si>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</si>
  <si>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</si>
  <si>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</si>
  <si>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</si>
  <si>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</si>
  <si>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</si>
  <si>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</si>
  <si>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3"/>
  </si>
  <si>
    <t>医療機関アクセス支援車整備事業</t>
    <phoneticPr fontId="3"/>
  </si>
  <si>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</si>
  <si>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</si>
  <si>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</si>
  <si>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</si>
  <si>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</si>
  <si>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</si>
  <si>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</si>
  <si>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</si>
  <si>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</si>
  <si>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</si>
  <si>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</si>
  <si>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</si>
  <si>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3"/>
  </si>
  <si>
    <t>日中一時支援事業</t>
    <rPh sb="0" eb="2">
      <t>ニッチュウ</t>
    </rPh>
    <rPh sb="2" eb="4">
      <t>イチジ</t>
    </rPh>
    <rPh sb="4" eb="6">
      <t>シエン</t>
    </rPh>
    <rPh sb="6" eb="8">
      <t>ジギョウ</t>
    </rPh>
    <phoneticPr fontId="3"/>
  </si>
  <si>
    <t>臨床心理技術者配置加算</t>
    <rPh sb="0" eb="2">
      <t>リンショウ</t>
    </rPh>
    <rPh sb="2" eb="4">
      <t>シンリ</t>
    </rPh>
    <rPh sb="4" eb="6">
      <t>ギジュツ</t>
    </rPh>
    <rPh sb="7" eb="9">
      <t>ハイチ</t>
    </rPh>
    <rPh sb="9" eb="11">
      <t>カサン</t>
    </rPh>
    <phoneticPr fontId="3"/>
  </si>
  <si>
    <t>別表2</t>
    <rPh sb="0" eb="2">
      <t>ベッピョウ</t>
    </rPh>
    <phoneticPr fontId="3"/>
  </si>
  <si>
    <t>事業分類（別表２の第１欄）</t>
    <phoneticPr fontId="3"/>
  </si>
  <si>
    <t>事業区分（別表２の第２欄）</t>
    <phoneticPr fontId="3"/>
  </si>
  <si>
    <t>種目（別表２の第３欄）</t>
    <rPh sb="0" eb="2">
      <t>シュモク</t>
    </rPh>
    <phoneticPr fontId="3"/>
  </si>
  <si>
    <t>補助率（別表２の第６欄）</t>
    <rPh sb="0" eb="3">
      <t>ホジョリツ</t>
    </rPh>
    <phoneticPr fontId="3"/>
  </si>
  <si>
    <t>係数ａ（別表３の第３欄）</t>
    <rPh sb="0" eb="2">
      <t>ケイスウ</t>
    </rPh>
    <rPh sb="4" eb="6">
      <t>ベッピョウ</t>
    </rPh>
    <rPh sb="8" eb="9">
      <t>ダイ</t>
    </rPh>
    <rPh sb="10" eb="11">
      <t>ラン</t>
    </rPh>
    <phoneticPr fontId="3"/>
  </si>
  <si>
    <t>係数b（別表３の第４欄）</t>
    <rPh sb="0" eb="2">
      <t>ケイスウ</t>
    </rPh>
    <phoneticPr fontId="3"/>
  </si>
  <si>
    <t>施設（地区又は市町村）の名称</t>
    <rPh sb="0" eb="1">
      <t>シ</t>
    </rPh>
    <rPh sb="1" eb="2">
      <t>セツ</t>
    </rPh>
    <rPh sb="3" eb="5">
      <t>チク</t>
    </rPh>
    <rPh sb="5" eb="6">
      <t>マタ</t>
    </rPh>
    <phoneticPr fontId="3"/>
  </si>
  <si>
    <t>別表2の第3欄に定める種目</t>
    <phoneticPr fontId="3"/>
  </si>
  <si>
    <t>別表2の第4欄に定める基準額　　　</t>
    <phoneticPr fontId="3"/>
  </si>
  <si>
    <t xml:space="preserve">別表2の第5欄に定める対象経費の支出予定額　　 </t>
    <rPh sb="8" eb="9">
      <t>サダ</t>
    </rPh>
    <rPh sb="11" eb="13">
      <t>タイショウ</t>
    </rPh>
    <phoneticPr fontId="3"/>
  </si>
  <si>
    <t>総事業費から寄付金その他収入額を控除した額　</t>
    <rPh sb="6" eb="7">
      <t>ヤドリキ</t>
    </rPh>
    <rPh sb="7" eb="8">
      <t>フ</t>
    </rPh>
    <rPh sb="8" eb="9">
      <t>キン</t>
    </rPh>
    <rPh sb="11" eb="12">
      <t>ホカ</t>
    </rPh>
    <phoneticPr fontId="3"/>
  </si>
  <si>
    <t>交付額</t>
    <phoneticPr fontId="3"/>
  </si>
  <si>
    <t>調整方法
調整係数等</t>
    <phoneticPr fontId="3"/>
  </si>
  <si>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3"/>
  </si>
  <si>
    <t>(F)</t>
    <phoneticPr fontId="3"/>
  </si>
  <si>
    <t>(G)</t>
    <phoneticPr fontId="3"/>
  </si>
  <si>
    <t>(H)</t>
    <phoneticPr fontId="3"/>
  </si>
  <si>
    <t>（I)</t>
    <phoneticPr fontId="3"/>
  </si>
  <si>
    <t>（J)</t>
    <phoneticPr fontId="3"/>
  </si>
  <si>
    <t>（K)</t>
    <phoneticPr fontId="3"/>
  </si>
  <si>
    <t>　　　年　　月　　日第　　　号で交付決定を受けた○○○補助金について、交付決定通知により付された条件に基づき、下記のとおり報告する。</t>
    <phoneticPr fontId="3"/>
  </si>
  <si>
    <t>第３号様式</t>
    <rPh sb="0" eb="1">
      <t>ダイ</t>
    </rPh>
    <rPh sb="2" eb="3">
      <t>ゴウ</t>
    </rPh>
    <rPh sb="3" eb="5">
      <t>ヨウシキ</t>
    </rPh>
    <phoneticPr fontId="3"/>
  </si>
  <si>
    <t>第４号様式</t>
    <phoneticPr fontId="3"/>
  </si>
  <si>
    <t>第５号様式</t>
    <phoneticPr fontId="3"/>
  </si>
  <si>
    <t>第６号様式</t>
    <phoneticPr fontId="3"/>
  </si>
  <si>
    <t>事業計画の概要</t>
    <rPh sb="0" eb="2">
      <t>ジギョウ</t>
    </rPh>
    <rPh sb="2" eb="4">
      <t>ケイカク</t>
    </rPh>
    <rPh sb="5" eb="7">
      <t>ガイヨウ</t>
    </rPh>
    <phoneticPr fontId="3"/>
  </si>
  <si>
    <t>　　　年　　月　　日厚生労働省発医政    第  号をもって交付決定を受けた　　　　年度医療提供体制推進事業費補助金に係る事業実績については、次の関係書類を添えて報告する。</t>
    <phoneticPr fontId="3"/>
  </si>
  <si>
    <t>・別紙２に掲げる対象経費の支出額を証する資料</t>
    <rPh sb="2" eb="4">
      <t>ベッシ</t>
    </rPh>
    <phoneticPr fontId="3"/>
  </si>
  <si>
    <t>別紙２</t>
    <rPh sb="0" eb="2">
      <t>ベッシ</t>
    </rPh>
    <phoneticPr fontId="3"/>
  </si>
  <si>
    <t xml:space="preserve">別表2の第5欄に定める対象経費の実支出額　　 </t>
    <rPh sb="8" eb="9">
      <t>サダ</t>
    </rPh>
    <rPh sb="11" eb="13">
      <t>タイショウ</t>
    </rPh>
    <rPh sb="16" eb="17">
      <t>ジツ</t>
    </rPh>
    <phoneticPr fontId="3"/>
  </si>
  <si>
    <t>　　　年　　月　　日厚生労働省発医政    第  号により交付決定を受けた　　　　年度医療提供体制推進事業費補助金に係る消費税及び地方消費税に係る仕入控除税額については、次のとおり報告する。</t>
    <phoneticPr fontId="3"/>
  </si>
  <si>
    <t>　４　添付書類
　　記載内容を確認するための書類（確定申告書の写し、課税売上割合等が把握
　できる資料、特定収入の割合を確認できる資料）を添付する。</t>
    <phoneticPr fontId="3"/>
  </si>
  <si>
    <t>　２　補助金等に係る予算の執行の適正化に関する法律（昭和３０年法律第１７
　　９号）第１５条の規定による確定額又は事業実績報告による精算額</t>
    <phoneticPr fontId="3"/>
  </si>
  <si>
    <t>　３　消費税及び地方消費税の申告により確定した消費税及び地方消費税に係る
　　仕入控除税額（要補助金返還相当額）</t>
    <phoneticPr fontId="3"/>
  </si>
  <si>
    <t>　３　消費税及び地方消費税の申告により確定した消費税及び地方消費税に係る
　　仕入控除税額（要国庫補助金等返還相当額）</t>
    <phoneticPr fontId="3"/>
  </si>
  <si>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3"/>
  </si>
  <si>
    <t>予 算 科 目</t>
    <rPh sb="0" eb="1">
      <t>ヨ</t>
    </rPh>
    <rPh sb="2" eb="3">
      <t>ザン</t>
    </rPh>
    <rPh sb="4" eb="5">
      <t>カ</t>
    </rPh>
    <rPh sb="6" eb="7">
      <t>メ</t>
    </rPh>
    <phoneticPr fontId="3"/>
  </si>
  <si>
    <t xml:space="preserve">
別表2の第6欄に定める補助率又は別表3の第4欄に定める係数b
</t>
    <rPh sb="9" eb="10">
      <t>サダ</t>
    </rPh>
    <rPh sb="12" eb="15">
      <t>ホジョリツ</t>
    </rPh>
    <rPh sb="15" eb="16">
      <t>マタ</t>
    </rPh>
    <phoneticPr fontId="3"/>
  </si>
  <si>
    <t>都道府県
補助額</t>
    <rPh sb="0" eb="4">
      <t>トドウフケン</t>
    </rPh>
    <phoneticPr fontId="3"/>
  </si>
  <si>
    <t>市町村
補助額</t>
    <rPh sb="0" eb="3">
      <t>シチョウソン</t>
    </rPh>
    <phoneticPr fontId="3"/>
  </si>
  <si>
    <t>別表3の第3欄に定める係数a</t>
    <rPh sb="0" eb="2">
      <t>ベッピョウ</t>
    </rPh>
    <rPh sb="4" eb="5">
      <t>ダイ</t>
    </rPh>
    <phoneticPr fontId="3"/>
  </si>
  <si>
    <t>調整後
交付額</t>
    <phoneticPr fontId="3"/>
  </si>
  <si>
    <t>国庫補助金
受入済額　</t>
    <phoneticPr fontId="3"/>
  </si>
  <si>
    <t>差引過△
不足額</t>
    <phoneticPr fontId="3"/>
  </si>
  <si>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3"/>
  </si>
  <si>
    <t>ヘリコプター等添乗医師等確保事業</t>
  </si>
  <si>
    <t>ヘリコプター等添乗医師等確保事業</t>
    <phoneticPr fontId="3"/>
  </si>
  <si>
    <t>ドクターヘリ導入促進事業</t>
  </si>
  <si>
    <t>ドクターヘリ導入促進事業</t>
    <phoneticPr fontId="3"/>
  </si>
  <si>
    <t>救急・周産期医療情報システム機能強化事業</t>
  </si>
  <si>
    <t>救急・周産期医療情報システム機能強化事業</t>
    <phoneticPr fontId="3"/>
  </si>
  <si>
    <t>救急患者退院コーディネーター事業</t>
  </si>
  <si>
    <t>救急患者退院コーディネーター事業</t>
    <phoneticPr fontId="3"/>
  </si>
  <si>
    <t>総合周産期母子医療センター運営事業</t>
    <rPh sb="0" eb="2">
      <t>ソウゴウ</t>
    </rPh>
    <rPh sb="2" eb="5">
      <t>シュウサンキ</t>
    </rPh>
    <rPh sb="5" eb="7">
      <t>ボシ</t>
    </rPh>
    <rPh sb="7" eb="9">
      <t>イリョウ</t>
    </rPh>
    <rPh sb="13" eb="15">
      <t>ウンエイ</t>
    </rPh>
    <rPh sb="15" eb="17">
      <t>ジギョウ</t>
    </rPh>
    <phoneticPr fontId="3"/>
  </si>
  <si>
    <t>マイクロバス</t>
  </si>
  <si>
    <t>マイクロバス</t>
    <phoneticPr fontId="3"/>
  </si>
  <si>
    <t>アスベスト対策事業</t>
  </si>
  <si>
    <t>アスベスト対策事業</t>
    <rPh sb="5" eb="7">
      <t>タイサク</t>
    </rPh>
    <rPh sb="7" eb="9">
      <t>ジギョウ</t>
    </rPh>
    <phoneticPr fontId="3"/>
  </si>
  <si>
    <t>アスベスト除去等整備促進事業</t>
  </si>
  <si>
    <t>アスベスト除去等整備促進事業</t>
    <phoneticPr fontId="3"/>
  </si>
  <si>
    <t>外国人看護師候補者就労研修支援事業</t>
    <phoneticPr fontId="3"/>
  </si>
  <si>
    <t>看護職員就業相談員派遣面接相談事業</t>
    <phoneticPr fontId="3"/>
  </si>
  <si>
    <t>助産師出向等支援導入事業</t>
    <phoneticPr fontId="3"/>
  </si>
  <si>
    <t>医療連携体制推進事業</t>
    <rPh sb="0" eb="2">
      <t>イリョウ</t>
    </rPh>
    <rPh sb="2" eb="4">
      <t>レンケイ</t>
    </rPh>
    <rPh sb="4" eb="6">
      <t>タイセイ</t>
    </rPh>
    <rPh sb="6" eb="8">
      <t>スイシン</t>
    </rPh>
    <rPh sb="8" eb="10">
      <t>ジギョウ</t>
    </rPh>
    <phoneticPr fontId="3"/>
  </si>
  <si>
    <t>救命救急センター設備整備事業</t>
    <phoneticPr fontId="3"/>
  </si>
  <si>
    <t>医療提供施設等の施設の運営及び設備整備等に関する計画</t>
    <phoneticPr fontId="3"/>
  </si>
  <si>
    <t>救急医療情報センター_広域災害・救急医療情報システム_運営事業</t>
    <phoneticPr fontId="3"/>
  </si>
  <si>
    <t>自動体外式除細動器_ＡＥＤ_の普及啓発事業</t>
    <phoneticPr fontId="3"/>
  </si>
  <si>
    <t>自動体外式除細動器_ＡＥＤ_の普及啓発事業</t>
    <phoneticPr fontId="3"/>
  </si>
  <si>
    <t>救急医療情報センター_広域災害・救急医療情報システム_運営事業</t>
    <phoneticPr fontId="3"/>
  </si>
  <si>
    <t>共同利用施設設備整備事業_公的医療機関等による共同利用施設_</t>
  </si>
  <si>
    <t>共同利用施設設備整備事業_公的医療機関等による共同利用施設_</t>
    <phoneticPr fontId="3"/>
  </si>
  <si>
    <t>共同利用施設設備整備事業_地域医療支援病院の共同利用部門_</t>
  </si>
  <si>
    <t>共同利用施設設備整備事業_地域医療支援病院の共同利用部門_</t>
    <phoneticPr fontId="3"/>
  </si>
  <si>
    <t>共同利用施設設備整備事業_地域医療支援病院の共同利用部門_</t>
    <phoneticPr fontId="3"/>
  </si>
  <si>
    <t>アスベスト対策事業</t>
    <phoneticPr fontId="3"/>
  </si>
  <si>
    <t>定額</t>
    <rPh sb="0" eb="2">
      <t>テイガク</t>
    </rPh>
    <phoneticPr fontId="3"/>
  </si>
  <si>
    <t>（事業者名）</t>
    <rPh sb="1" eb="4">
      <t>ジギョウシャ</t>
    </rPh>
    <rPh sb="4" eb="5">
      <t>メイ</t>
    </rPh>
    <phoneticPr fontId="3"/>
  </si>
  <si>
    <t>（K）－(I)</t>
    <phoneticPr fontId="3"/>
  </si>
  <si>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3"/>
  </si>
  <si>
    <t>（事業者名）</t>
    <rPh sb="1" eb="3">
      <t>ジギョウ</t>
    </rPh>
    <rPh sb="3" eb="4">
      <t>シャ</t>
    </rPh>
    <rPh sb="4" eb="5">
      <t>メイ</t>
    </rPh>
    <phoneticPr fontId="3"/>
  </si>
  <si>
    <t>　年度医療提供体制推進事業費補助金の事業実績報告書</t>
    <rPh sb="24" eb="25">
      <t>ショ</t>
    </rPh>
    <phoneticPr fontId="3"/>
  </si>
  <si>
    <t>２　医療提供施設等の施設の運営及び設備整備に関する実績</t>
    <rPh sb="25" eb="27">
      <t>ジッセキ</t>
    </rPh>
    <phoneticPr fontId="3"/>
  </si>
  <si>
    <t>・契約書の写し、納品書の写し</t>
    <phoneticPr fontId="3"/>
  </si>
  <si>
    <t>厚生労働省所管</t>
    <rPh sb="0" eb="2">
      <t>コウセイ</t>
    </rPh>
    <rPh sb="2" eb="5">
      <t>ロウドウショウ</t>
    </rPh>
    <rPh sb="5" eb="7">
      <t>ショカン</t>
    </rPh>
    <phoneticPr fontId="3"/>
  </si>
  <si>
    <t>　印</t>
    <rPh sb="1" eb="2">
      <t>イン</t>
    </rPh>
    <phoneticPr fontId="3"/>
  </si>
  <si>
    <t>事業者名　　</t>
    <phoneticPr fontId="3"/>
  </si>
  <si>
    <t>間接補助事業者名　　</t>
    <phoneticPr fontId="3"/>
  </si>
  <si>
    <t>院内感染地域支援ネットワーク事業</t>
  </si>
  <si>
    <t>・歳入歳出決算書抄本</t>
    <rPh sb="6" eb="9">
      <t>ケッサンショ</t>
    </rPh>
    <phoneticPr fontId="3"/>
  </si>
  <si>
    <t>歳　　入</t>
    <rPh sb="0" eb="1">
      <t>トシ</t>
    </rPh>
    <rPh sb="3" eb="4">
      <t>イリ</t>
    </rPh>
    <phoneticPr fontId="3"/>
  </si>
  <si>
    <t>歳　　　　出</t>
    <rPh sb="0" eb="1">
      <t>トシ</t>
    </rPh>
    <rPh sb="5" eb="6">
      <t>デ</t>
    </rPh>
    <phoneticPr fontId="3"/>
  </si>
  <si>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</si>
  <si>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</si>
  <si>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</si>
  <si>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</si>
  <si>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</si>
  <si>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</si>
  <si>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</si>
  <si>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</si>
  <si>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</si>
  <si>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</si>
  <si>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</si>
  <si>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</si>
  <si>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</si>
  <si>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</si>
  <si>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</si>
  <si>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</si>
  <si>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</si>
  <si>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</si>
  <si>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</si>
  <si>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</si>
  <si>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</si>
  <si>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</si>
  <si>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</si>
  <si>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</si>
  <si>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</si>
  <si>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</si>
  <si>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</si>
  <si>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</si>
  <si>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</si>
  <si>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</si>
  <si>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</si>
  <si>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</si>
  <si>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</si>
  <si>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</si>
  <si>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</si>
  <si>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</si>
  <si>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</si>
  <si>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</si>
  <si>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</si>
  <si>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</si>
  <si>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</si>
  <si>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</si>
  <si>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</si>
  <si>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</si>
  <si>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</si>
  <si>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</si>
  <si>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</si>
  <si>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</si>
  <si>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</si>
  <si>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</si>
  <si>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</si>
  <si>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</si>
  <si>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</si>
  <si>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</si>
  <si>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</si>
  <si>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</si>
  <si>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</si>
  <si>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</si>
  <si>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</si>
  <si>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</si>
  <si>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</si>
  <si>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</si>
  <si>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</si>
  <si>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</si>
  <si>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</si>
  <si>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</si>
  <si>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</si>
  <si>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</si>
  <si>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</si>
  <si>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</si>
  <si>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</si>
  <si>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</si>
  <si>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</si>
  <si>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</si>
  <si>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</si>
  <si>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</si>
  <si>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</si>
  <si>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</si>
  <si>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</si>
  <si>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</si>
  <si>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</si>
  <si>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</si>
  <si>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</si>
  <si>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</si>
  <si>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</si>
  <si>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</si>
  <si>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</si>
  <si>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</si>
  <si>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</si>
  <si>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</si>
  <si>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</si>
  <si>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</si>
  <si>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</si>
  <si>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</si>
  <si>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</si>
  <si>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</si>
  <si>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</si>
  <si>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</si>
  <si>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</si>
  <si>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</si>
  <si>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</si>
  <si>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</si>
  <si>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</si>
  <si>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</si>
  <si>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</si>
  <si>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</si>
  <si>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</si>
  <si>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</si>
  <si>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</si>
  <si>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</si>
  <si>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</si>
  <si>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</si>
  <si>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</si>
  <si>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</si>
  <si>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</si>
  <si>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</si>
  <si>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</si>
  <si>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</si>
  <si>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</si>
  <si>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</si>
  <si>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</si>
  <si>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</si>
  <si>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</si>
  <si>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</si>
  <si>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</si>
  <si>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</si>
  <si>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</si>
  <si>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</si>
  <si>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</si>
  <si>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</si>
  <si>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</si>
  <si>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</si>
  <si>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</si>
  <si>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</si>
  <si>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</si>
  <si>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</si>
  <si>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</si>
  <si>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</si>
  <si>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</si>
  <si>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</si>
  <si>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</si>
  <si>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</si>
  <si>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</si>
  <si>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</si>
  <si>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</si>
  <si>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</si>
  <si>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</si>
  <si>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</si>
  <si>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</si>
  <si>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</si>
  <si>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</si>
  <si>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</si>
  <si>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</si>
  <si>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</si>
  <si>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</si>
  <si>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</si>
  <si>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</si>
  <si>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</si>
  <si>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</si>
  <si>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</si>
  <si>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</si>
  <si>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3"/>
  </si>
  <si>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</si>
  <si>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</si>
  <si>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</si>
  <si>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</si>
  <si>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</si>
  <si>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</si>
  <si>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</si>
  <si>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</si>
  <si>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</si>
  <si>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</si>
  <si>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</si>
  <si>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</si>
  <si>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</si>
  <si>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</si>
  <si>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</si>
  <si>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</si>
  <si>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</si>
  <si>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</si>
  <si>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</si>
  <si>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</si>
  <si>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</si>
  <si>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</si>
  <si>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</si>
  <si>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</si>
  <si>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</si>
  <si>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</si>
  <si>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</si>
  <si>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</si>
  <si>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</si>
  <si>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</si>
  <si>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</si>
  <si>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</si>
  <si>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</si>
  <si>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</si>
  <si>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</si>
  <si>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</si>
  <si>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</si>
  <si>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</si>
  <si>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3"/>
  </si>
  <si>
    <t>小児初期救急センター運営事業</t>
    <phoneticPr fontId="3"/>
  </si>
  <si>
    <t>共同利用型病院運営事業</t>
    <phoneticPr fontId="3"/>
  </si>
  <si>
    <t>ヘリコプター等添乗医師等確保事業</t>
    <phoneticPr fontId="3"/>
  </si>
  <si>
    <t>救急・周産期医療情報システム機能強化事業</t>
    <phoneticPr fontId="3"/>
  </si>
  <si>
    <t>救命救急センター運営事業</t>
    <phoneticPr fontId="3"/>
  </si>
  <si>
    <t>小児救命救急センター運営事業</t>
    <phoneticPr fontId="3"/>
  </si>
  <si>
    <t>救急患者退院コーディネーター事業</t>
    <phoneticPr fontId="3"/>
  </si>
  <si>
    <t>ドクターヘリ導入促進事業</t>
    <phoneticPr fontId="3"/>
  </si>
  <si>
    <t>救急救命士病院実習受入促進事業</t>
    <phoneticPr fontId="3"/>
  </si>
  <si>
    <t>周産期医療対策事業</t>
    <phoneticPr fontId="3"/>
  </si>
  <si>
    <t>周産期母子医療センター運営事業</t>
    <phoneticPr fontId="3"/>
  </si>
  <si>
    <t>外国人看護師候補者就労研修支援事業</t>
    <phoneticPr fontId="3"/>
  </si>
  <si>
    <t>看護職員就業相談員派遣面接相談事業</t>
    <phoneticPr fontId="3"/>
  </si>
  <si>
    <t>休日夜間急患センター設備整備事業</t>
    <phoneticPr fontId="3"/>
  </si>
  <si>
    <t>医療連携体制推進事業</t>
    <phoneticPr fontId="3"/>
  </si>
  <si>
    <t>歯科医療安全管理体制推進特別事業</t>
    <phoneticPr fontId="3"/>
  </si>
  <si>
    <t>小児救急遠隔医療設備整備事業</t>
    <phoneticPr fontId="3"/>
  </si>
  <si>
    <t>小児医療施設設備整備事業</t>
    <phoneticPr fontId="3"/>
  </si>
  <si>
    <t>周産期医療施設設備整備事業</t>
    <phoneticPr fontId="3"/>
  </si>
  <si>
    <t>基幹災害拠点病院設備整備事業</t>
    <phoneticPr fontId="3"/>
  </si>
  <si>
    <t>地域災害拠点病院設備整備事業</t>
    <phoneticPr fontId="3"/>
  </si>
  <si>
    <t>院内感染対策設備整備事業</t>
    <phoneticPr fontId="3"/>
  </si>
  <si>
    <t>病院群輪番制病院及び共同利用型病院設備整備事業</t>
    <phoneticPr fontId="3"/>
  </si>
  <si>
    <t>小児集中治療室設備整備事業</t>
    <phoneticPr fontId="3"/>
  </si>
  <si>
    <t>小児救急医療拠点病院設備整備事業</t>
    <phoneticPr fontId="3"/>
  </si>
  <si>
    <t>高度救命救急センター設備整備事業</t>
    <phoneticPr fontId="3"/>
  </si>
  <si>
    <t>救命救急センター設備整備事業</t>
    <phoneticPr fontId="3"/>
  </si>
  <si>
    <t>小児初期救急センター設備整備事業</t>
    <phoneticPr fontId="3"/>
  </si>
  <si>
    <t>地域療育支援施設設備整備事業</t>
    <phoneticPr fontId="3"/>
  </si>
  <si>
    <t>医療機関アクセス支援車整備事業</t>
    <phoneticPr fontId="3"/>
  </si>
  <si>
    <t>ＮＢＣ災害・テロ対策設備整備事業</t>
    <phoneticPr fontId="3"/>
  </si>
  <si>
    <t>航空搬送拠点臨時医療施設設備整備事業</t>
    <phoneticPr fontId="3"/>
  </si>
  <si>
    <t>ＨＬＡ検査センター設備整備事業</t>
    <phoneticPr fontId="3"/>
  </si>
  <si>
    <t>人工腎臓装置不足地域設備整備事業</t>
    <phoneticPr fontId="3"/>
  </si>
  <si>
    <t>環境調整室設備整備事業</t>
    <phoneticPr fontId="3"/>
  </si>
  <si>
    <t>内視鏡訓練施設設備整備事業</t>
    <phoneticPr fontId="3"/>
  </si>
  <si>
    <t>アスベスト除去等整備促進事業</t>
    <phoneticPr fontId="3"/>
  </si>
  <si>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</si>
  <si>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</si>
  <si>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</si>
  <si>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</si>
  <si>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</si>
  <si>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</si>
  <si>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</si>
  <si>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3"/>
  </si>
  <si>
    <t>ダミー２（名前の定義用）</t>
    <rPh sb="5" eb="7">
      <t>ナマエ</t>
    </rPh>
    <rPh sb="8" eb="10">
      <t>テイギ</t>
    </rPh>
    <rPh sb="10" eb="11">
      <t>ヨウ</t>
    </rPh>
    <phoneticPr fontId="3"/>
  </si>
  <si>
    <t>ダミー３</t>
    <phoneticPr fontId="3"/>
  </si>
  <si>
    <t>比率規定有</t>
    <rPh sb="0" eb="2">
      <t>ヒリツ</t>
    </rPh>
    <rPh sb="2" eb="4">
      <t>キテイ</t>
    </rPh>
    <rPh sb="4" eb="5">
      <t>アリ</t>
    </rPh>
    <phoneticPr fontId="3"/>
  </si>
  <si>
    <t>＊U～Zは要綱指定様式上に項目なし</t>
    <rPh sb="5" eb="7">
      <t>ヨウコウ</t>
    </rPh>
    <rPh sb="7" eb="9">
      <t>シテイ</t>
    </rPh>
    <rPh sb="9" eb="11">
      <t>ヨウシキ</t>
    </rPh>
    <rPh sb="11" eb="12">
      <t>ジョウ</t>
    </rPh>
    <rPh sb="13" eb="15">
      <t>コウモク</t>
    </rPh>
    <phoneticPr fontId="3"/>
  </si>
  <si>
    <t>G補助額</t>
    <phoneticPr fontId="3"/>
  </si>
  <si>
    <t>C補助額</t>
    <phoneticPr fontId="3"/>
  </si>
  <si>
    <t>計算方法</t>
    <rPh sb="0" eb="2">
      <t>ケイサン</t>
    </rPh>
    <rPh sb="2" eb="4">
      <t>ホウホウ</t>
    </rPh>
    <phoneticPr fontId="3"/>
  </si>
  <si>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3"/>
  </si>
  <si>
    <t>ＮＩＣＵ等長期入院児支援事業</t>
    <phoneticPr fontId="3"/>
  </si>
  <si>
    <t>_２_ウ_ＮＩＣＵ等長期入院児支援事業_ア_地域療育支援施設運営事業_イ_日中一時支援事業</t>
    <phoneticPr fontId="3"/>
  </si>
  <si>
    <t>歯科医療安全管理体制推進特別事業</t>
    <phoneticPr fontId="3"/>
  </si>
  <si>
    <t>_５_院内感染地域支援ネットワ_ク事業</t>
    <phoneticPr fontId="3"/>
  </si>
  <si>
    <t>_</t>
  </si>
  <si>
    <t>_</t>
    <phoneticPr fontId="3"/>
  </si>
  <si>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</si>
  <si>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3"/>
  </si>
  <si>
    <t>歯科医療安全管理体制推進特別事業</t>
    <phoneticPr fontId="3"/>
  </si>
  <si>
    <t>助産師出向等支援導入事業</t>
    <rPh sb="5" eb="6">
      <t>ナド</t>
    </rPh>
    <phoneticPr fontId="3"/>
  </si>
  <si>
    <t>助産師出向等支援導入事業</t>
    <rPh sb="5" eb="6">
      <t>ナド</t>
    </rPh>
    <phoneticPr fontId="3"/>
  </si>
  <si>
    <t>歯科医療安全管理体制推進特別事業</t>
    <phoneticPr fontId="3"/>
  </si>
  <si>
    <t>ＮＩＣＵ等長期入院児支援事業</t>
    <phoneticPr fontId="3"/>
  </si>
  <si>
    <t>母体救命強化加算</t>
    <rPh sb="0" eb="2">
      <t>ボタイ</t>
    </rPh>
    <rPh sb="2" eb="4">
      <t>キュウメイ</t>
    </rPh>
    <rPh sb="4" eb="6">
      <t>キョウカ</t>
    </rPh>
    <rPh sb="6" eb="8">
      <t>カサン</t>
    </rPh>
    <phoneticPr fontId="3"/>
  </si>
  <si>
    <t>システム端末等</t>
  </si>
  <si>
    <t>システム端末等</t>
    <phoneticPr fontId="3"/>
  </si>
  <si>
    <t>災害拠点精神科病院設備等整備事業</t>
    <phoneticPr fontId="3"/>
  </si>
  <si>
    <t>災害拠点精神科病院設備等整備事業</t>
    <phoneticPr fontId="3"/>
  </si>
  <si>
    <t>災害拠点精神科病院設備等整備事業</t>
    <phoneticPr fontId="3"/>
  </si>
  <si>
    <t>_１_イ_共同利用型病院運営事業</t>
    <phoneticPr fontId="3"/>
  </si>
  <si>
    <t>_１_コ_救急・周産期医療情報システム機能強化事業</t>
    <phoneticPr fontId="3"/>
  </si>
  <si>
    <t>_２_ア_周産期医療対策事業</t>
    <phoneticPr fontId="3"/>
  </si>
  <si>
    <t>_３_ウ_助産師出向支援導入事業</t>
    <phoneticPr fontId="3"/>
  </si>
  <si>
    <t>_４_歯科医療安全管理体制推進特別事業</t>
    <phoneticPr fontId="3"/>
  </si>
  <si>
    <t>_７_ア_エ_救命救急センター設備整備事業</t>
    <phoneticPr fontId="3"/>
  </si>
  <si>
    <t>_７_イ_小児救急遠隔医療設備整備事業</t>
    <phoneticPr fontId="3"/>
  </si>
  <si>
    <t>_７_オ_イ_地域災害拠点病院設備整備事業</t>
    <phoneticPr fontId="3"/>
  </si>
  <si>
    <t>_７_ア_ウ_病院群輪番制病院及び共同利用型病院設備整備事業</t>
    <phoneticPr fontId="3"/>
  </si>
  <si>
    <t>_７_ケ_環境調整室設備整備事業</t>
    <phoneticPr fontId="3"/>
  </si>
  <si>
    <t>_１_ア_小児初期救急センター運営事業</t>
    <phoneticPr fontId="3"/>
  </si>
  <si>
    <t>_１_ウ_ヘリコプター等添乗医師等確保事業</t>
    <phoneticPr fontId="3"/>
  </si>
  <si>
    <t>_１_エ_救命救急センター運営事業</t>
    <phoneticPr fontId="3"/>
  </si>
  <si>
    <t>_１_オ_小児救命救急センター運営事業</t>
    <phoneticPr fontId="3"/>
  </si>
  <si>
    <t>_１_サ_救急患者退院コーディネーター事業</t>
    <phoneticPr fontId="3"/>
  </si>
  <si>
    <t>_１_カ_ドクターヘリ導入促進事業</t>
    <phoneticPr fontId="3"/>
  </si>
  <si>
    <t>_１_キ_救急救命士病院実習受入促進事業</t>
    <phoneticPr fontId="3"/>
  </si>
  <si>
    <t>_２_イ_周産期母子医療センター運営事業</t>
    <phoneticPr fontId="3"/>
  </si>
  <si>
    <t>_３_ア_外国人看護師候補者就労研修支援事業</t>
    <phoneticPr fontId="3"/>
  </si>
  <si>
    <t>_３_イ_看護職員就業相談員派遣面接相談事業</t>
    <phoneticPr fontId="3"/>
  </si>
  <si>
    <t>_６_医療連携体制推進事業</t>
    <phoneticPr fontId="3"/>
  </si>
  <si>
    <t>_７_ア_ア_休日夜間急患センター設備整備事業</t>
    <phoneticPr fontId="3"/>
  </si>
  <si>
    <t>_７_ア_イ_小児初期救急センター設備整備事業</t>
    <phoneticPr fontId="3"/>
  </si>
  <si>
    <t>_７_ア_オ_高度救命救急センター設備整備事業</t>
    <phoneticPr fontId="3"/>
  </si>
  <si>
    <t>_７_ア_カ_小児救急医療拠点病院設備整備事業</t>
    <phoneticPr fontId="3"/>
  </si>
  <si>
    <t>_７_ウ_ア_小児医療施設設備整備事業</t>
    <phoneticPr fontId="3"/>
  </si>
  <si>
    <t>_７_ウ_イ_周産期医療施設設備整備事業</t>
    <phoneticPr fontId="3"/>
  </si>
  <si>
    <t>_７_オ_ア_基幹災害拠点病院設備整備事業</t>
    <phoneticPr fontId="3"/>
  </si>
  <si>
    <t>_７_ク_院内感染対策設備整備事業</t>
    <phoneticPr fontId="3"/>
  </si>
  <si>
    <t>_７_ア_キ_小児集中治療室設備整備事業</t>
    <phoneticPr fontId="3"/>
  </si>
  <si>
    <t>_７_ウ_ウ_地域療育支援施設設備整備事業</t>
    <phoneticPr fontId="3"/>
  </si>
  <si>
    <t>_７_サ_医療機関アクセス支援車整備事業</t>
    <phoneticPr fontId="3"/>
  </si>
  <si>
    <t>_７_オ_ウ_ＮＢＣ災害・テロ対策設備整備事業</t>
    <phoneticPr fontId="3"/>
  </si>
  <si>
    <t>_７_オ_エ_航空搬送拠点臨時医療施設設備整備事業</t>
    <phoneticPr fontId="3"/>
  </si>
  <si>
    <t>_７_カ_人工腎臓装置不足地域設備整備事業</t>
    <phoneticPr fontId="3"/>
  </si>
  <si>
    <t>_７_キ_ＨＬＡ検査センター設備整備事業</t>
    <phoneticPr fontId="3"/>
  </si>
  <si>
    <t>_７_コ_内視鏡訓練施設設備整備事業</t>
    <phoneticPr fontId="3"/>
  </si>
  <si>
    <t>_８_アスベスト除去等整備促進事業</t>
    <phoneticPr fontId="3"/>
  </si>
  <si>
    <t>災害拠点精神科病院設備等整備事業</t>
    <phoneticPr fontId="3"/>
  </si>
  <si>
    <t>_７_オ_オ_災害拠点精神科病院設備等整備事業</t>
    <phoneticPr fontId="3"/>
  </si>
  <si>
    <t>_７_オ_オ_災害拠点精神科病院設備等整備事業</t>
    <phoneticPr fontId="3"/>
  </si>
  <si>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3"/>
  </si>
  <si>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</si>
  <si>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</si>
  <si>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</si>
  <si>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</si>
  <si>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</si>
  <si>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</si>
  <si>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</si>
  <si>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</si>
  <si>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2"/>
  </si>
  <si>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</si>
  <si>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</si>
  <si>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</si>
  <si>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</si>
  <si>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</si>
  <si>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</si>
  <si>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3"/>
  </si>
  <si>
    <t>別表の第２欄に定める基準額　　　</t>
    <phoneticPr fontId="3"/>
  </si>
  <si>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3"/>
  </si>
  <si>
    <t xml:space="preserve">別表の第２に定める対象経費の支出予定額　　 </t>
    <rPh sb="6" eb="7">
      <t>サダ</t>
    </rPh>
    <rPh sb="9" eb="11">
      <t>タイショウ</t>
    </rPh>
    <phoneticPr fontId="3"/>
  </si>
  <si>
    <t>別表の第２に定める対象経費における寄付金その他収入額</t>
    <rPh sb="0" eb="2">
      <t>ベッピョウ</t>
    </rPh>
    <rPh sb="3" eb="4">
      <t>ダイ</t>
    </rPh>
    <rPh sb="6" eb="7">
      <t>サダ</t>
    </rPh>
    <rPh sb="9" eb="11">
      <t>タイショウ</t>
    </rPh>
    <rPh sb="11" eb="13">
      <t>ケイヒ</t>
    </rPh>
    <phoneticPr fontId="3"/>
  </si>
  <si>
    <t>別表２の第４欄に定める交付率</t>
    <rPh sb="8" eb="9">
      <t>サダ</t>
    </rPh>
    <rPh sb="11" eb="14">
      <t>コウフリツ</t>
    </rPh>
    <phoneticPr fontId="3"/>
  </si>
  <si>
    <t>（A)</t>
    <phoneticPr fontId="3"/>
  </si>
  <si>
    <t>（B)</t>
    <phoneticPr fontId="3"/>
  </si>
  <si>
    <t>（C)</t>
    <phoneticPr fontId="3"/>
  </si>
  <si>
    <t>（D)＝（B)-（C)</t>
    <phoneticPr fontId="3"/>
  </si>
  <si>
    <t>（F）</t>
    <phoneticPr fontId="3"/>
  </si>
  <si>
    <t>（E)-(F)</t>
    <phoneticPr fontId="3"/>
  </si>
  <si>
    <t>（E)=（A)or（D)
※1,000円未満切捨</t>
    <rPh sb="19" eb="20">
      <t>エン</t>
    </rPh>
    <rPh sb="20" eb="22">
      <t>ミマン</t>
    </rPh>
    <rPh sb="22" eb="23">
      <t>キ</t>
    </rPh>
    <rPh sb="23" eb="24">
      <t>ス</t>
    </rPh>
    <phoneticPr fontId="3"/>
  </si>
  <si>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3"/>
  </si>
  <si>
    <t>派遣事業費
（総額）</t>
    <rPh sb="0" eb="2">
      <t>ハケン</t>
    </rPh>
    <rPh sb="2" eb="5">
      <t>ジギョウヒ</t>
    </rPh>
    <rPh sb="7" eb="9">
      <t>ソウガク</t>
    </rPh>
    <phoneticPr fontId="3"/>
  </si>
  <si>
    <t>搬送調整本部経費
（総額）</t>
    <rPh sb="0" eb="2">
      <t>ハンソウ</t>
    </rPh>
    <rPh sb="2" eb="4">
      <t>チョウセイ</t>
    </rPh>
    <rPh sb="4" eb="6">
      <t>ホンブ</t>
    </rPh>
    <rPh sb="6" eb="8">
      <t>ケイヒ</t>
    </rPh>
    <rPh sb="10" eb="12">
      <t>ソウガク</t>
    </rPh>
    <phoneticPr fontId="3"/>
  </si>
  <si>
    <t>調整本部時間数
（時間数）</t>
    <rPh sb="0" eb="2">
      <t>チョウセイ</t>
    </rPh>
    <rPh sb="2" eb="4">
      <t>ホンブ</t>
    </rPh>
    <rPh sb="4" eb="7">
      <t>ジカンスウ</t>
    </rPh>
    <rPh sb="9" eb="12">
      <t>ジカンスウ</t>
    </rPh>
    <phoneticPr fontId="3"/>
  </si>
  <si>
    <t>搬送同乗医師経費
（総額）</t>
    <rPh sb="0" eb="2">
      <t>ハンソウ</t>
    </rPh>
    <rPh sb="2" eb="4">
      <t>ドウジョウ</t>
    </rPh>
    <rPh sb="4" eb="6">
      <t>イシ</t>
    </rPh>
    <rPh sb="6" eb="8">
      <t>ケイヒ</t>
    </rPh>
    <rPh sb="10" eb="12">
      <t>ソウガク</t>
    </rPh>
    <phoneticPr fontId="3"/>
  </si>
  <si>
    <t>搬送同乗時間数
（時間数）</t>
    <rPh sb="0" eb="2">
      <t>ハンソウ</t>
    </rPh>
    <rPh sb="2" eb="4">
      <t>ドウジョウ</t>
    </rPh>
    <rPh sb="4" eb="7">
      <t>ジカンスウ</t>
    </rPh>
    <rPh sb="9" eb="12">
      <t>ジカンスウ</t>
    </rPh>
    <phoneticPr fontId="3"/>
  </si>
  <si>
    <t>医師派遣事業費
（総額）</t>
    <rPh sb="0" eb="2">
      <t>イシ</t>
    </rPh>
    <rPh sb="2" eb="4">
      <t>ハケン</t>
    </rPh>
    <rPh sb="4" eb="7">
      <t>ジギョウヒ</t>
    </rPh>
    <rPh sb="9" eb="11">
      <t>ソウガク</t>
    </rPh>
    <phoneticPr fontId="3"/>
  </si>
  <si>
    <t>医師派遣時間数
（１時間単位）</t>
    <rPh sb="0" eb="2">
      <t>イシ</t>
    </rPh>
    <rPh sb="2" eb="4">
      <t>ハケン</t>
    </rPh>
    <rPh sb="4" eb="7">
      <t>ジカンスウ</t>
    </rPh>
    <rPh sb="10" eb="12">
      <t>ジカン</t>
    </rPh>
    <rPh sb="12" eb="14">
      <t>タンイ</t>
    </rPh>
    <phoneticPr fontId="3"/>
  </si>
  <si>
    <t>看護師派遣事業費
（総額）</t>
    <rPh sb="0" eb="3">
      <t>カンゴシ</t>
    </rPh>
    <rPh sb="3" eb="5">
      <t>ハケン</t>
    </rPh>
    <rPh sb="5" eb="8">
      <t>ジギョウヒ</t>
    </rPh>
    <rPh sb="10" eb="12">
      <t>ソウガク</t>
    </rPh>
    <phoneticPr fontId="3"/>
  </si>
  <si>
    <t>看護師派遣時間数
（１時間単位）</t>
    <rPh sb="0" eb="3">
      <t>カンゴシ</t>
    </rPh>
    <rPh sb="3" eb="5">
      <t>ハケン</t>
    </rPh>
    <rPh sb="5" eb="8">
      <t>ジカンスウ</t>
    </rPh>
    <rPh sb="11" eb="13">
      <t>ジカン</t>
    </rPh>
    <rPh sb="13" eb="15">
      <t>タンイ</t>
    </rPh>
    <phoneticPr fontId="3"/>
  </si>
  <si>
    <t>民間救急所要経費
（総額）</t>
    <rPh sb="0" eb="2">
      <t>ミンカン</t>
    </rPh>
    <rPh sb="2" eb="4">
      <t>キュウキュウ</t>
    </rPh>
    <rPh sb="4" eb="6">
      <t>ショヨウ</t>
    </rPh>
    <rPh sb="6" eb="8">
      <t>ケイヒ</t>
    </rPh>
    <rPh sb="10" eb="12">
      <t>ソウガク</t>
    </rPh>
    <phoneticPr fontId="3"/>
  </si>
  <si>
    <t>搬送用バッグ導入費</t>
    <rPh sb="0" eb="3">
      <t>ハンソウヨウ</t>
    </rPh>
    <rPh sb="6" eb="9">
      <t>ドウニュウヒ</t>
    </rPh>
    <phoneticPr fontId="3"/>
  </si>
  <si>
    <t>搬送用バッグ数</t>
    <rPh sb="0" eb="3">
      <t>ハンソウヨウ</t>
    </rPh>
    <rPh sb="6" eb="7">
      <t>スウ</t>
    </rPh>
    <phoneticPr fontId="3"/>
  </si>
  <si>
    <t>消耗品費</t>
    <rPh sb="0" eb="3">
      <t>ショウモウヒン</t>
    </rPh>
    <rPh sb="3" eb="4">
      <t>ヒ</t>
    </rPh>
    <phoneticPr fontId="3"/>
  </si>
  <si>
    <t>搬送患者数
（総数）</t>
    <rPh sb="0" eb="2">
      <t>ハンソウ</t>
    </rPh>
    <rPh sb="2" eb="5">
      <t>カンジャスウ</t>
    </rPh>
    <rPh sb="7" eb="9">
      <t>ソウスウ</t>
    </rPh>
    <phoneticPr fontId="3"/>
  </si>
  <si>
    <t>調整員派遣事業費
（総額）</t>
    <rPh sb="0" eb="2">
      <t>チョウセイ</t>
    </rPh>
    <rPh sb="2" eb="3">
      <t>イン</t>
    </rPh>
    <rPh sb="3" eb="5">
      <t>ハケン</t>
    </rPh>
    <rPh sb="5" eb="8">
      <t>ジギョウヒ</t>
    </rPh>
    <rPh sb="10" eb="12">
      <t>ソウガク</t>
    </rPh>
    <phoneticPr fontId="3"/>
  </si>
  <si>
    <t>調整員派遣時間数
（１時間単位）</t>
    <rPh sb="0" eb="2">
      <t>チョウセイ</t>
    </rPh>
    <rPh sb="2" eb="3">
      <t>イン</t>
    </rPh>
    <rPh sb="3" eb="5">
      <t>ハケン</t>
    </rPh>
    <rPh sb="5" eb="8">
      <t>ジカンスウ</t>
    </rPh>
    <rPh sb="11" eb="13">
      <t>ジカン</t>
    </rPh>
    <rPh sb="13" eb="15">
      <t>タンイ</t>
    </rPh>
    <phoneticPr fontId="3"/>
  </si>
  <si>
    <t>燃料費他活動に係る経費</t>
    <rPh sb="0" eb="3">
      <t>ネンリョウヒ</t>
    </rPh>
    <rPh sb="3" eb="4">
      <t>ホカ</t>
    </rPh>
    <rPh sb="4" eb="6">
      <t>カツドウ</t>
    </rPh>
    <rPh sb="7" eb="8">
      <t>カカ</t>
    </rPh>
    <rPh sb="9" eb="11">
      <t>ケイヒ</t>
    </rPh>
    <phoneticPr fontId="3"/>
  </si>
  <si>
    <t>都道府県拠点向け補助件数</t>
    <rPh sb="0" eb="4">
      <t>トドウフケン</t>
    </rPh>
    <rPh sb="4" eb="6">
      <t>キョテン</t>
    </rPh>
    <rPh sb="6" eb="7">
      <t>ム</t>
    </rPh>
    <rPh sb="8" eb="10">
      <t>ホジョ</t>
    </rPh>
    <rPh sb="10" eb="12">
      <t>ケンスウ</t>
    </rPh>
    <phoneticPr fontId="3"/>
  </si>
  <si>
    <t>都道府県拠点総事業費</t>
    <rPh sb="0" eb="4">
      <t>トドウフケン</t>
    </rPh>
    <rPh sb="4" eb="6">
      <t>キョテン</t>
    </rPh>
    <rPh sb="6" eb="7">
      <t>ソウ</t>
    </rPh>
    <rPh sb="7" eb="10">
      <t>ジギョウヒ</t>
    </rPh>
    <phoneticPr fontId="3"/>
  </si>
  <si>
    <t>二次医療圏拠点向け補助件数</t>
    <rPh sb="0" eb="2">
      <t>ニジ</t>
    </rPh>
    <rPh sb="2" eb="5">
      <t>イリョウケン</t>
    </rPh>
    <rPh sb="5" eb="7">
      <t>キョテン</t>
    </rPh>
    <rPh sb="7" eb="8">
      <t>ム</t>
    </rPh>
    <rPh sb="9" eb="11">
      <t>ホジョ</t>
    </rPh>
    <rPh sb="11" eb="13">
      <t>ケンスウ</t>
    </rPh>
    <phoneticPr fontId="3"/>
  </si>
  <si>
    <t>二次医療圏拠点総事業費</t>
    <rPh sb="0" eb="2">
      <t>ニジ</t>
    </rPh>
    <rPh sb="2" eb="5">
      <t>イリョウケン</t>
    </rPh>
    <rPh sb="5" eb="7">
      <t>キョテン</t>
    </rPh>
    <rPh sb="7" eb="8">
      <t>ソウ</t>
    </rPh>
    <rPh sb="8" eb="11">
      <t>ジギョウヒ</t>
    </rPh>
    <phoneticPr fontId="3"/>
  </si>
  <si>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3"/>
  </si>
  <si>
    <t>医師派遣日数
（１日単位）</t>
    <rPh sb="0" eb="2">
      <t>イシ</t>
    </rPh>
    <rPh sb="2" eb="4">
      <t>ハケン</t>
    </rPh>
    <rPh sb="4" eb="6">
      <t>ニッスウ</t>
    </rPh>
    <rPh sb="9" eb="10">
      <t>ニチ</t>
    </rPh>
    <rPh sb="10" eb="12">
      <t>タンイ</t>
    </rPh>
    <phoneticPr fontId="3"/>
  </si>
  <si>
    <t>医療従事者派遣日数
（１日単位）</t>
    <rPh sb="0" eb="2">
      <t>イリョウ</t>
    </rPh>
    <rPh sb="2" eb="5">
      <t>ジュウジシャ</t>
    </rPh>
    <rPh sb="5" eb="7">
      <t>ハケン</t>
    </rPh>
    <rPh sb="7" eb="9">
      <t>ニッスウ</t>
    </rPh>
    <rPh sb="12" eb="13">
      <t>ニチ</t>
    </rPh>
    <rPh sb="13" eb="15">
      <t>タンイ</t>
    </rPh>
    <phoneticPr fontId="3"/>
  </si>
  <si>
    <t>総事業費</t>
    <rPh sb="0" eb="1">
      <t>ソウ</t>
    </rPh>
    <rPh sb="1" eb="4">
      <t>ジギョウヒ</t>
    </rPh>
    <phoneticPr fontId="3"/>
  </si>
  <si>
    <t>消毒等に係る経費
（上限額600,000円）</t>
    <rPh sb="0" eb="2">
      <t>ショウドク</t>
    </rPh>
    <rPh sb="2" eb="3">
      <t>トウ</t>
    </rPh>
    <rPh sb="4" eb="5">
      <t>カカ</t>
    </rPh>
    <rPh sb="6" eb="8">
      <t>ケイヒ</t>
    </rPh>
    <rPh sb="10" eb="13">
      <t>ジョウゲンガク</t>
    </rPh>
    <rPh sb="20" eb="21">
      <t>エン</t>
    </rPh>
    <phoneticPr fontId="3"/>
  </si>
  <si>
    <t>HEPAフィルター付空気清浄機購入台数（２台まで）</t>
    <rPh sb="15" eb="17">
      <t>コウニュウ</t>
    </rPh>
    <rPh sb="17" eb="19">
      <t>ダイスウ</t>
    </rPh>
    <rPh sb="18" eb="19">
      <t>スウ</t>
    </rPh>
    <rPh sb="21" eb="22">
      <t>ダイ</t>
    </rPh>
    <phoneticPr fontId="3"/>
  </si>
  <si>
    <t>別紙２に掲げる対象経費の支出予定額を証する資料</t>
    <phoneticPr fontId="3"/>
  </si>
  <si>
    <t>(A)</t>
    <phoneticPr fontId="3"/>
  </si>
  <si>
    <t>(B)</t>
    <phoneticPr fontId="3"/>
  </si>
  <si>
    <t>申請者</t>
    <rPh sb="0" eb="3">
      <t>シンセイシャ</t>
    </rPh>
    <phoneticPr fontId="3"/>
  </si>
  <si>
    <t>フリガナ</t>
    <phoneticPr fontId="3"/>
  </si>
  <si>
    <t>住所・
電話番号</t>
    <rPh sb="0" eb="2">
      <t>ジュウショ</t>
    </rPh>
    <rPh sb="4" eb="6">
      <t>デンワ</t>
    </rPh>
    <rPh sb="6" eb="8">
      <t>バンゴウ</t>
    </rPh>
    <phoneticPr fontId="3"/>
  </si>
  <si>
    <t>氏名</t>
    <phoneticPr fontId="3"/>
  </si>
  <si>
    <t>配偶者</t>
    <rPh sb="0" eb="3">
      <t>ハイグウシャ</t>
    </rPh>
    <phoneticPr fontId="3"/>
  </si>
  <si>
    <t>○あっせん事業の概要</t>
    <rPh sb="5" eb="7">
      <t>ジギョウ</t>
    </rPh>
    <rPh sb="8" eb="10">
      <t>ガイヨウ</t>
    </rPh>
    <phoneticPr fontId="3"/>
  </si>
  <si>
    <t>事業者名</t>
    <rPh sb="0" eb="3">
      <t>ジギョウシャ</t>
    </rPh>
    <rPh sb="3" eb="4">
      <t>メイ</t>
    </rPh>
    <phoneticPr fontId="3"/>
  </si>
  <si>
    <t>○補助金算定額表</t>
    <rPh sb="1" eb="4">
      <t>ホジョキン</t>
    </rPh>
    <rPh sb="4" eb="6">
      <t>サンテイ</t>
    </rPh>
    <rPh sb="6" eb="7">
      <t>ガク</t>
    </rPh>
    <rPh sb="7" eb="8">
      <t>ヒョウ</t>
    </rPh>
    <phoneticPr fontId="3"/>
  </si>
  <si>
    <t>総事業費</t>
    <rPh sb="0" eb="4">
      <t>ソウジギョウヒ</t>
    </rPh>
    <phoneticPr fontId="3"/>
  </si>
  <si>
    <t>基準額</t>
    <rPh sb="0" eb="2">
      <t>キジュン</t>
    </rPh>
    <rPh sb="2" eb="3">
      <t>ガク</t>
    </rPh>
    <phoneticPr fontId="3"/>
  </si>
  <si>
    <t>選定額</t>
    <rPh sb="0" eb="2">
      <t>センテイ</t>
    </rPh>
    <rPh sb="2" eb="3">
      <t>ガク</t>
    </rPh>
    <phoneticPr fontId="3"/>
  </si>
  <si>
    <t>県補助基本額</t>
    <rPh sb="0" eb="1">
      <t>ケン</t>
    </rPh>
    <rPh sb="1" eb="3">
      <t>ホジョ</t>
    </rPh>
    <rPh sb="3" eb="5">
      <t>キホン</t>
    </rPh>
    <rPh sb="5" eb="6">
      <t>ガク</t>
    </rPh>
    <phoneticPr fontId="3"/>
  </si>
  <si>
    <t>補助率</t>
    <rPh sb="0" eb="3">
      <t>ホジョリツ</t>
    </rPh>
    <phoneticPr fontId="3"/>
  </si>
  <si>
    <t>県補助所要額</t>
    <rPh sb="0" eb="1">
      <t>ケン</t>
    </rPh>
    <rPh sb="1" eb="3">
      <t>ホジョ</t>
    </rPh>
    <rPh sb="3" eb="5">
      <t>ショヨウ</t>
    </rPh>
    <rPh sb="5" eb="6">
      <t>ガク</t>
    </rPh>
    <phoneticPr fontId="3"/>
  </si>
  <si>
    <t>(D)=(C)</t>
    <phoneticPr fontId="3"/>
  </si>
  <si>
    <t>(E)</t>
    <phoneticPr fontId="3"/>
  </si>
  <si>
    <t>(F)=(D)*(E)</t>
    <phoneticPr fontId="3"/>
  </si>
  <si>
    <t xml:space="preserve">円 </t>
    <rPh sb="0" eb="1">
      <t>エン</t>
    </rPh>
    <phoneticPr fontId="3"/>
  </si>
  <si>
    <t>10/10</t>
  </si>
  <si>
    <t>（注）</t>
    <phoneticPr fontId="3"/>
  </si>
  <si>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3"/>
  </si>
  <si>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3"/>
  </si>
  <si>
    <t>４　「県補助基本額」の欄は、「選定額」と同額を記載すること。</t>
    <rPh sb="3" eb="4">
      <t>ケン</t>
    </rPh>
    <rPh sb="4" eb="6">
      <t>ホジョ</t>
    </rPh>
    <rPh sb="6" eb="8">
      <t>キホン</t>
    </rPh>
    <rPh sb="8" eb="9">
      <t>ガク</t>
    </rPh>
    <rPh sb="11" eb="12">
      <t>ラン</t>
    </rPh>
    <rPh sb="15" eb="17">
      <t>センテイ</t>
    </rPh>
    <rPh sb="17" eb="18">
      <t>ガク</t>
    </rPh>
    <rPh sb="20" eb="21">
      <t>ドウ</t>
    </rPh>
    <rPh sb="21" eb="22">
      <t>ガク</t>
    </rPh>
    <rPh sb="23" eb="25">
      <t>キサイ</t>
    </rPh>
    <phoneticPr fontId="3"/>
  </si>
  <si>
    <t>実　績　額　調　書　　（養親希望者手数料負担軽減事業）</t>
    <rPh sb="0" eb="1">
      <t>ジツ</t>
    </rPh>
    <rPh sb="2" eb="3">
      <t>イサオ</t>
    </rPh>
    <rPh sb="4" eb="5">
      <t>ガク</t>
    </rPh>
    <rPh sb="12" eb="14">
      <t>ヨウシン</t>
    </rPh>
    <rPh sb="14" eb="17">
      <t>キボウシャ</t>
    </rPh>
    <rPh sb="17" eb="20">
      <t>テスウリョウ</t>
    </rPh>
    <rPh sb="20" eb="22">
      <t>フタン</t>
    </rPh>
    <rPh sb="22" eb="24">
      <t>ケイゲン</t>
    </rPh>
    <rPh sb="24" eb="26">
      <t>ジギョウ</t>
    </rPh>
    <phoneticPr fontId="3"/>
  </si>
  <si>
    <t>（〒　　　－　　　　）　　　　　　　　　　　　　　　　　（電話番号　　　　　　－　　　　　　－　　　　　　）</t>
    <phoneticPr fontId="3"/>
  </si>
  <si>
    <t>事業者の所在地
電話番号</t>
    <rPh sb="0" eb="3">
      <t>ジギョウシャ</t>
    </rPh>
    <rPh sb="4" eb="7">
      <t>ショザイチ</t>
    </rPh>
    <rPh sb="8" eb="10">
      <t>デンワ</t>
    </rPh>
    <rPh sb="10" eb="12">
      <t>バンゴウ</t>
    </rPh>
    <phoneticPr fontId="3"/>
  </si>
  <si>
    <t>（〒　　　－　　　　）　　　　　　　　　　　</t>
    <phoneticPr fontId="3"/>
  </si>
  <si>
    <t>養子縁組あっせん契約
締結年月日</t>
    <rPh sb="0" eb="2">
      <t>ヨウシ</t>
    </rPh>
    <rPh sb="2" eb="4">
      <t>エングミ</t>
    </rPh>
    <rPh sb="8" eb="10">
      <t>ケイヤク</t>
    </rPh>
    <rPh sb="11" eb="13">
      <t>テイケツ</t>
    </rPh>
    <rPh sb="13" eb="14">
      <t>ネン</t>
    </rPh>
    <rPh sb="14" eb="15">
      <t>ガツ</t>
    </rPh>
    <rPh sb="15" eb="16">
      <t>ビ</t>
    </rPh>
    <phoneticPr fontId="3"/>
  </si>
  <si>
    <t>縁組成立前養育
開始年月日</t>
    <phoneticPr fontId="3"/>
  </si>
  <si>
    <t>補助対象額</t>
    <rPh sb="0" eb="2">
      <t>ホジョ</t>
    </rPh>
    <rPh sb="2" eb="4">
      <t>タイショウ</t>
    </rPh>
    <rPh sb="4" eb="5">
      <t>ガク</t>
    </rPh>
    <phoneticPr fontId="3"/>
  </si>
  <si>
    <t>(H)=MIN(F,G)</t>
    <phoneticPr fontId="3"/>
  </si>
  <si>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3"/>
  </si>
  <si>
    <t>別紙５</t>
    <rPh sb="0" eb="2">
      <t>ベッシ</t>
    </rPh>
    <phoneticPr fontId="3"/>
  </si>
  <si>
    <t>令和　　年　　月　　日</t>
    <rPh sb="0" eb="2">
      <t>レイワ</t>
    </rPh>
    <rPh sb="4" eb="5">
      <t>ネン</t>
    </rPh>
    <rPh sb="7" eb="8">
      <t>ガツ</t>
    </rPh>
    <rPh sb="10" eb="11">
      <t>ニチ</t>
    </rPh>
    <phoneticPr fontId="3"/>
  </si>
  <si>
    <t>　　　　　　令和　　年　　月　　日</t>
    <rPh sb="6" eb="8">
      <t>レイワ</t>
    </rPh>
    <rPh sb="10" eb="11">
      <t>ネン</t>
    </rPh>
    <rPh sb="13" eb="14">
      <t>ガツ</t>
    </rPh>
    <rPh sb="16" eb="17">
      <t>ニチ</t>
    </rPh>
    <phoneticPr fontId="3"/>
  </si>
  <si>
    <t>５　「県補助所要額」の欄は、「県補助基本額」に補助率を乗じた額を記載すること。</t>
    <rPh sb="3" eb="4">
      <t>ケン</t>
    </rPh>
    <rPh sb="4" eb="6">
      <t>ホジョ</t>
    </rPh>
    <rPh sb="6" eb="8">
      <t>ショヨウ</t>
    </rPh>
    <rPh sb="8" eb="9">
      <t>ガク</t>
    </rPh>
    <rPh sb="11" eb="12">
      <t>ラン</t>
    </rPh>
    <rPh sb="15" eb="16">
      <t>ケン</t>
    </rPh>
    <rPh sb="16" eb="18">
      <t>ホジョ</t>
    </rPh>
    <rPh sb="18" eb="20">
      <t>キホン</t>
    </rPh>
    <rPh sb="20" eb="21">
      <t>ガク</t>
    </rPh>
    <rPh sb="23" eb="26">
      <t>ホジョリツ</t>
    </rPh>
    <rPh sb="27" eb="28">
      <t>ジョウ</t>
    </rPh>
    <rPh sb="30" eb="31">
      <t>ガク</t>
    </rPh>
    <rPh sb="32" eb="3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</si>
</sst>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quot;金&quot;#,##0&quot;円&quot;_ ;[Red]\-#,##0\ "/>
    <numFmt numFmtId="178" formatCode="#;\-#;&quot;&quot;;@"/>
    <numFmt numFmtId="179" formatCode="#,##0.000_ "/>
    <numFmt numFmtId="180" formatCode="#,##0_);[Red]\(#,##0\)"/>
    <numFmt numFmtId="181" formatCode="#,##0;&quot;△ &quot;#,##0"/>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0"/>
      <name val="ＭＳ 明朝"/>
      <family val="1"/>
      <charset val="128"/>
    </font>
    <font>
      <sz val="11"/>
      <color theme="1"/>
      <name val="ＭＳ Ｐゴシック"/>
      <family val="3"/>
      <charset val="128"/>
      <scheme val="minor"/>
    </font>
    <font>
      <sz val="12"/>
      <name val="ＭＳ Ｐ明朝"/>
      <family val="1"/>
      <charset val="128"/>
    </font>
    <font>
      <sz val="11"/>
      <name val="ＭＳ Ｐ明朝"/>
      <family val="1"/>
      <charset val="128"/>
    </font>
    <font>
      <b/>
      <sz val="11"/>
      <name val="ＭＳ Ｐ明朝"/>
      <family val="1"/>
      <charset val="128"/>
    </font>
    <font>
      <sz val="15"/>
      <name val="ＭＳ Ｐ明朝"/>
      <family val="1"/>
      <charset val="128"/>
    </font>
    <font>
      <sz val="9"/>
      <name val="ＭＳ Ｐ明朝"/>
      <family val="1"/>
      <charset val="128"/>
    </font>
    <font>
      <sz val="11"/>
      <name val="ＭＳ 明朝"/>
      <family val="1"/>
      <charset val="128"/>
    </font>
    <font>
      <sz val="10"/>
      <name val="ＭＳ Ｐ明朝"/>
      <family val="1"/>
      <charset val="128"/>
    </font>
    <font>
      <sz val="8"/>
      <name val="ＭＳ Ｐ明朝"/>
      <family val="1"/>
      <charset val="128"/>
    </font>
  </fonts>
  <fills count="19">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s>
  <cellStyleXfs count="13">
    <xf numFmtId="0" fontId="0" fillId="0" borderId="0"/>
    <xf numFmtId="38" fontId="2" fillId="0" borderId="0" applyFont="0" applyFill="0" applyBorder="0" applyAlignment="0" applyProtection="0"/>
    <xf numFmtId="0" fontId="11" fillId="0" borderId="0"/>
    <xf numFmtId="0" fontId="2" fillId="0" borderId="0">
      <alignment vertical="center"/>
    </xf>
    <xf numFmtId="0" fontId="2" fillId="0" borderId="0"/>
    <xf numFmtId="0" fontId="29"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407">
    <xf numFmtId="0" fontId="0" fillId="0" borderId="0" xfId="0"/>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176" fontId="4" fillId="0" borderId="2" xfId="0" applyNumberFormat="1" applyFont="1" applyBorder="1" applyAlignment="1">
      <alignment vertical="center"/>
    </xf>
    <xf numFmtId="176" fontId="4" fillId="0" borderId="4" xfId="0" applyNumberFormat="1" applyFont="1" applyBorder="1" applyAlignment="1">
      <alignment vertical="center"/>
    </xf>
    <xf numFmtId="176" fontId="4" fillId="2" borderId="2" xfId="0" applyNumberFormat="1" applyFont="1" applyFill="1" applyBorder="1" applyAlignment="1">
      <alignment vertical="center"/>
    </xf>
    <xf numFmtId="176" fontId="4" fillId="2" borderId="4" xfId="0" applyNumberFormat="1" applyFont="1" applyFill="1" applyBorder="1" applyAlignment="1">
      <alignment vertical="center"/>
    </xf>
    <xf numFmtId="176" fontId="4" fillId="0" borderId="7" xfId="0" applyNumberFormat="1" applyFont="1" applyBorder="1" applyAlignment="1">
      <alignment vertical="center"/>
    </xf>
    <xf numFmtId="176" fontId="4" fillId="0" borderId="6" xfId="0" applyNumberFormat="1" applyFont="1" applyBorder="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horizontal="centerContinuous" vertical="center"/>
    </xf>
    <xf numFmtId="0" fontId="6" fillId="0" borderId="0" xfId="0" applyFont="1" applyAlignment="1">
      <alignment vertical="center"/>
    </xf>
    <xf numFmtId="0" fontId="5"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3" borderId="5" xfId="0" applyFont="1" applyFill="1" applyBorder="1" applyAlignment="1">
      <alignment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0" borderId="8" xfId="0" applyFont="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xf>
    <xf numFmtId="0" fontId="8" fillId="10" borderId="1" xfId="0" applyFont="1" applyFill="1" applyBorder="1" applyAlignment="1">
      <alignment vertical="center" wrapText="1"/>
    </xf>
    <xf numFmtId="0" fontId="7" fillId="0" borderId="0" xfId="0" applyFont="1" applyAlignment="1">
      <alignment vertical="center"/>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4" xfId="0" applyFont="1" applyFill="1" applyBorder="1" applyAlignment="1">
      <alignment vertical="center" wrapText="1"/>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12"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vertical="center" wrapText="1"/>
    </xf>
    <xf numFmtId="0" fontId="8" fillId="10" borderId="5" xfId="0" applyFont="1" applyFill="1" applyBorder="1" applyAlignment="1">
      <alignment vertical="center" wrapText="1"/>
    </xf>
    <xf numFmtId="0" fontId="8" fillId="0" borderId="0" xfId="0" applyFont="1" applyAlignment="1">
      <alignment horizontal="centerContinuous" vertical="center"/>
    </xf>
    <xf numFmtId="0" fontId="8" fillId="2" borderId="0" xfId="0" applyFont="1" applyFill="1" applyAlignment="1">
      <alignment horizontal="right" vertical="center"/>
    </xf>
    <xf numFmtId="0" fontId="8" fillId="0" borderId="1" xfId="0" applyFont="1" applyBorder="1" applyAlignment="1">
      <alignment horizontal="center" vertical="center"/>
    </xf>
    <xf numFmtId="0" fontId="8" fillId="0" borderId="0" xfId="0" applyFont="1"/>
    <xf numFmtId="0" fontId="8" fillId="2" borderId="1" xfId="0" applyFont="1" applyFill="1" applyBorder="1" applyAlignment="1">
      <alignment vertical="center" wrapText="1" shrinkToFi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vertical="center" wrapText="1" shrinkToFit="1"/>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righ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7" xfId="0" applyFont="1" applyBorder="1" applyAlignment="1">
      <alignment vertical="center" wrapText="1"/>
    </xf>
    <xf numFmtId="3" fontId="8" fillId="0" borderId="6" xfId="0" applyNumberFormat="1" applyFont="1" applyBorder="1" applyAlignment="1">
      <alignment vertical="center"/>
    </xf>
    <xf numFmtId="178" fontId="8" fillId="0" borderId="1" xfId="0" applyNumberFormat="1" applyFont="1" applyBorder="1" applyAlignment="1">
      <alignment vertical="center" wrapText="1"/>
    </xf>
    <xf numFmtId="178" fontId="8" fillId="0" borderId="7" xfId="0" applyNumberFormat="1" applyFont="1" applyBorder="1" applyAlignment="1">
      <alignment vertical="center" wrapText="1"/>
    </xf>
    <xf numFmtId="178" fontId="8" fillId="0" borderId="14" xfId="0" applyNumberFormat="1" applyFont="1" applyBorder="1" applyAlignment="1">
      <alignment vertical="center" wrapText="1"/>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 xfId="1" applyFont="1" applyFill="1" applyBorder="1" applyAlignment="1">
      <alignment vertical="center"/>
    </xf>
    <xf numFmtId="38" fontId="8" fillId="0" borderId="16" xfId="1" applyFont="1" applyFill="1" applyBorder="1" applyAlignment="1">
      <alignment vertical="center"/>
    </xf>
    <xf numFmtId="38" fontId="8" fillId="0" borderId="15" xfId="1" applyFont="1" applyFill="1" applyBorder="1" applyAlignment="1">
      <alignment vertical="center"/>
    </xf>
    <xf numFmtId="38" fontId="8" fillId="0" borderId="14" xfId="1" applyFont="1" applyFill="1" applyBorder="1" applyAlignment="1">
      <alignment vertical="center"/>
    </xf>
    <xf numFmtId="38" fontId="8" fillId="0" borderId="9" xfId="1" applyFont="1" applyFill="1" applyBorder="1" applyAlignment="1">
      <alignment horizontal="center" vertical="center"/>
    </xf>
    <xf numFmtId="38" fontId="8" fillId="0" borderId="7" xfId="1" applyFont="1" applyFill="1" applyBorder="1" applyAlignment="1">
      <alignment vertical="center"/>
    </xf>
    <xf numFmtId="38" fontId="8" fillId="0" borderId="6" xfId="1" applyFont="1" applyFill="1" applyBorder="1" applyAlignment="1">
      <alignment vertical="center"/>
    </xf>
    <xf numFmtId="3" fontId="8" fillId="2" borderId="6" xfId="0" applyNumberFormat="1" applyFont="1" applyFill="1" applyBorder="1" applyAlignment="1">
      <alignment vertical="center" wrapText="1"/>
    </xf>
    <xf numFmtId="3" fontId="8" fillId="0" borderId="6" xfId="0" applyNumberFormat="1" applyFont="1" applyBorder="1" applyAlignment="1">
      <alignment vertical="center" wrapText="1"/>
    </xf>
    <xf numFmtId="12" fontId="8" fillId="0" borderId="6" xfId="0" quotePrefix="1" applyNumberFormat="1" applyFont="1" applyBorder="1" applyAlignment="1">
      <alignment horizontal="center" vertical="center" wrapText="1"/>
    </xf>
    <xf numFmtId="3" fontId="8" fillId="2" borderId="7"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xf>
    <xf numFmtId="0" fontId="8" fillId="0" borderId="0" xfId="0" applyFont="1" applyAlignment="1">
      <alignment wrapText="1"/>
    </xf>
    <xf numFmtId="3" fontId="8" fillId="0" borderId="7" xfId="0" applyNumberFormat="1"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9" xfId="0" applyFont="1" applyBorder="1" applyAlignment="1">
      <alignment horizontal="center" vertical="center"/>
    </xf>
    <xf numFmtId="179" fontId="8" fillId="0" borderId="7" xfId="0" applyNumberFormat="1" applyFont="1" applyBorder="1" applyAlignment="1">
      <alignment vertical="center" wrapText="1"/>
    </xf>
    <xf numFmtId="3" fontId="8" fillId="0" borderId="7" xfId="0" applyNumberFormat="1" applyFont="1" applyBorder="1" applyAlignment="1">
      <alignment vertical="center" wrapText="1"/>
    </xf>
    <xf numFmtId="0" fontId="8" fillId="0" borderId="6" xfId="0" applyFont="1" applyBorder="1" applyAlignment="1">
      <alignment horizontal="right" vertical="center" wrapText="1"/>
    </xf>
    <xf numFmtId="0" fontId="8" fillId="2" borderId="7" xfId="0" applyFont="1" applyFill="1" applyBorder="1" applyAlignment="1">
      <alignment vertical="center" wrapText="1"/>
    </xf>
    <xf numFmtId="38" fontId="8" fillId="0" borderId="17" xfId="1" applyFont="1" applyFill="1" applyBorder="1" applyAlignment="1">
      <alignment vertical="center"/>
    </xf>
    <xf numFmtId="38" fontId="8" fillId="0" borderId="3" xfId="1" applyFont="1" applyFill="1" applyBorder="1" applyAlignment="1">
      <alignment vertical="center"/>
    </xf>
    <xf numFmtId="38" fontId="8" fillId="0" borderId="5" xfId="1" applyFont="1" applyFill="1" applyBorder="1" applyAlignment="1">
      <alignment vertical="center"/>
    </xf>
    <xf numFmtId="0" fontId="8" fillId="0" borderId="17" xfId="0"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8" fillId="0" borderId="14" xfId="0" applyFont="1" applyBorder="1" applyAlignment="1">
      <alignment vertical="center" wrapText="1"/>
    </xf>
    <xf numFmtId="3" fontId="8" fillId="0" borderId="9" xfId="0" applyNumberFormat="1" applyFont="1" applyBorder="1" applyAlignment="1">
      <alignment vertical="center" wrapText="1"/>
    </xf>
    <xf numFmtId="0" fontId="8" fillId="0" borderId="6" xfId="0" applyFont="1" applyBorder="1" applyAlignment="1">
      <alignment vertical="center"/>
    </xf>
    <xf numFmtId="3" fontId="8" fillId="0" borderId="9" xfId="0" applyNumberFormat="1" applyFont="1" applyBorder="1" applyAlignment="1">
      <alignment vertical="center"/>
    </xf>
    <xf numFmtId="178" fontId="8" fillId="0" borderId="6" xfId="0" applyNumberFormat="1" applyFont="1" applyBorder="1" applyAlignment="1">
      <alignment vertical="center" wrapText="1"/>
    </xf>
    <xf numFmtId="177" fontId="5" fillId="0" borderId="0" xfId="0" applyNumberFormat="1" applyFont="1" applyAlignment="1">
      <alignment horizontal="left" vertical="center"/>
    </xf>
    <xf numFmtId="0" fontId="0" fillId="0" borderId="18" xfId="0"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18" xfId="0"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vertical="center" wrapText="1"/>
    </xf>
    <xf numFmtId="0" fontId="11" fillId="0" borderId="21" xfId="0" applyFont="1" applyBorder="1" applyAlignment="1">
      <alignment horizontal="center" vertical="center" wrapText="1"/>
    </xf>
    <xf numFmtId="0" fontId="13" fillId="0" borderId="0" xfId="2" applyFont="1"/>
    <xf numFmtId="0" fontId="14" fillId="0" borderId="0" xfId="2" applyFont="1"/>
    <xf numFmtId="0" fontId="11" fillId="0" borderId="0" xfId="2"/>
    <xf numFmtId="0" fontId="14" fillId="0" borderId="0" xfId="2" applyFont="1" applyAlignment="1">
      <alignment vertical="center"/>
    </xf>
    <xf numFmtId="0" fontId="14" fillId="15" borderId="18" xfId="2" applyFont="1" applyFill="1" applyBorder="1" applyAlignment="1">
      <alignment horizontal="center" vertical="center"/>
    </xf>
    <xf numFmtId="0" fontId="18" fillId="0" borderId="0" xfId="2" applyFont="1"/>
    <xf numFmtId="20" fontId="11" fillId="0" borderId="0" xfId="2" applyNumberFormat="1"/>
    <xf numFmtId="0" fontId="19" fillId="0" borderId="0" xfId="0" applyFont="1" applyAlignment="1">
      <alignment vertical="center"/>
    </xf>
    <xf numFmtId="0" fontId="0" fillId="0" borderId="0" xfId="0" applyAlignment="1">
      <alignmen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21" fillId="0" borderId="1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0" fillId="0" borderId="1" xfId="0" applyFont="1" applyBorder="1" applyAlignment="1">
      <alignment vertical="center" wrapText="1"/>
    </xf>
    <xf numFmtId="0" fontId="22" fillId="0" borderId="0" xfId="0" applyFont="1" applyAlignment="1">
      <alignment horizontal="center" vertical="center" wrapText="1"/>
    </xf>
    <xf numFmtId="0" fontId="21" fillId="0" borderId="35" xfId="0" applyFont="1" applyBorder="1" applyAlignment="1">
      <alignment vertical="center" wrapText="1"/>
    </xf>
    <xf numFmtId="0" fontId="8" fillId="0" borderId="1" xfId="0" applyFont="1" applyBorder="1" applyAlignment="1">
      <alignment vertical="center"/>
    </xf>
    <xf numFmtId="0" fontId="20"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xf>
    <xf numFmtId="0" fontId="13" fillId="0" borderId="0" xfId="0" applyFont="1"/>
    <xf numFmtId="0" fontId="14" fillId="0" borderId="0" xfId="0" applyFont="1"/>
    <xf numFmtId="0" fontId="14" fillId="11" borderId="18" xfId="2" applyFont="1" applyFill="1" applyBorder="1" applyAlignment="1">
      <alignment horizontal="center" vertical="center"/>
    </xf>
    <xf numFmtId="0" fontId="14" fillId="12" borderId="18" xfId="2" applyFont="1" applyFill="1" applyBorder="1" applyAlignment="1">
      <alignment horizontal="center" vertical="center"/>
    </xf>
    <xf numFmtId="0" fontId="14" fillId="13" borderId="18" xfId="2" applyFont="1" applyFill="1" applyBorder="1" applyAlignment="1">
      <alignment horizontal="center" vertical="center"/>
    </xf>
    <xf numFmtId="0" fontId="14" fillId="0" borderId="0" xfId="2" applyFont="1" applyAlignment="1">
      <alignment horizontal="center" vertical="center"/>
    </xf>
    <xf numFmtId="0" fontId="14" fillId="0" borderId="18" xfId="2" applyFont="1" applyBorder="1" applyAlignment="1">
      <alignment horizontal="center" vertical="center"/>
    </xf>
    <xf numFmtId="0" fontId="14" fillId="0" borderId="22" xfId="2" applyFont="1" applyBorder="1" applyAlignment="1">
      <alignment horizontal="center" vertical="center"/>
    </xf>
    <xf numFmtId="0" fontId="14" fillId="0" borderId="1" xfId="2" applyFont="1" applyBorder="1" applyAlignment="1">
      <alignment horizontal="center" vertical="center"/>
    </xf>
    <xf numFmtId="0" fontId="14" fillId="11" borderId="19" xfId="2" applyFont="1" applyFill="1" applyBorder="1" applyAlignment="1">
      <alignment horizontal="center" vertical="center"/>
    </xf>
    <xf numFmtId="0" fontId="14" fillId="0" borderId="19" xfId="2" applyFont="1" applyBorder="1" applyAlignment="1">
      <alignment horizontal="center" vertical="center"/>
    </xf>
    <xf numFmtId="0" fontId="14" fillId="0" borderId="37" xfId="2" applyFont="1" applyBorder="1" applyAlignment="1">
      <alignment horizontal="center" vertical="center"/>
    </xf>
    <xf numFmtId="0" fontId="0" fillId="0" borderId="23" xfId="0" applyBorder="1" applyAlignment="1">
      <alignment horizontal="left" vertical="center" wrapText="1"/>
    </xf>
    <xf numFmtId="0" fontId="12" fillId="0" borderId="19" xfId="0" applyFont="1" applyBorder="1" applyAlignment="1">
      <alignment horizontal="center" vertical="center" wrapText="1"/>
    </xf>
    <xf numFmtId="0" fontId="0" fillId="0" borderId="26" xfId="0" applyBorder="1" applyAlignment="1">
      <alignment horizontal="left" vertical="center" wrapText="1"/>
    </xf>
    <xf numFmtId="0" fontId="12" fillId="0" borderId="27" xfId="0" applyFont="1" applyBorder="1" applyAlignment="1">
      <alignment horizontal="center" vertical="center" wrapText="1"/>
    </xf>
    <xf numFmtId="0" fontId="23" fillId="0" borderId="28" xfId="0" applyFont="1" applyBorder="1" applyAlignment="1">
      <alignment horizontal="left" vertical="center" wrapText="1"/>
    </xf>
    <xf numFmtId="0" fontId="24" fillId="0" borderId="29" xfId="0" applyFont="1" applyBorder="1" applyAlignment="1">
      <alignment horizontal="center" vertical="center" wrapText="1"/>
    </xf>
    <xf numFmtId="0" fontId="23" fillId="0" borderId="30" xfId="0" applyFont="1" applyBorder="1" applyAlignment="1">
      <alignment horizontal="left" vertical="center" wrapText="1"/>
    </xf>
    <xf numFmtId="0" fontId="24" fillId="0" borderId="31" xfId="0" applyFont="1" applyBorder="1" applyAlignment="1">
      <alignment horizontal="center" vertical="center" wrapText="1"/>
    </xf>
    <xf numFmtId="0" fontId="0" fillId="0" borderId="20" xfId="0" applyBorder="1" applyAlignment="1">
      <alignment horizontal="left" vertical="center" wrapText="1"/>
    </xf>
    <xf numFmtId="0" fontId="12" fillId="0" borderId="36"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xf>
    <xf numFmtId="38" fontId="8" fillId="0" borderId="0" xfId="1" applyFont="1" applyFill="1" applyBorder="1" applyAlignment="1">
      <alignment vertical="center"/>
    </xf>
    <xf numFmtId="0" fontId="8" fillId="0" borderId="8" xfId="0" applyFont="1" applyBorder="1" applyAlignment="1">
      <alignment horizontal="center" vertical="center"/>
    </xf>
    <xf numFmtId="0" fontId="8" fillId="0" borderId="4" xfId="0" applyFont="1" applyBorder="1" applyAlignment="1">
      <alignment horizontal="right" vertical="center"/>
    </xf>
    <xf numFmtId="38" fontId="8" fillId="0" borderId="6" xfId="1" applyFont="1" applyFill="1" applyBorder="1" applyAlignment="1">
      <alignment vertical="center" wrapText="1"/>
    </xf>
    <xf numFmtId="3" fontId="8" fillId="0" borderId="1" xfId="0" applyNumberFormat="1" applyFont="1" applyBorder="1" applyAlignment="1">
      <alignment vertical="center" wrapText="1"/>
    </xf>
    <xf numFmtId="3" fontId="8" fillId="0" borderId="38" xfId="0" applyNumberFormat="1" applyFont="1" applyBorder="1" applyAlignment="1">
      <alignment vertical="center" wrapText="1"/>
    </xf>
    <xf numFmtId="38" fontId="8" fillId="0" borderId="14" xfId="1" applyFont="1" applyFill="1" applyBorder="1" applyAlignment="1">
      <alignment vertical="center" wrapText="1"/>
    </xf>
    <xf numFmtId="3" fontId="8" fillId="2" borderId="38" xfId="0" applyNumberFormat="1" applyFont="1" applyFill="1" applyBorder="1" applyAlignment="1">
      <alignment vertical="center" wrapText="1"/>
    </xf>
    <xf numFmtId="0" fontId="14" fillId="13" borderId="19" xfId="2" applyFont="1" applyFill="1" applyBorder="1" applyAlignment="1">
      <alignment horizontal="center" vertical="center"/>
    </xf>
    <xf numFmtId="0" fontId="17" fillId="14" borderId="19" xfId="2" applyFont="1" applyFill="1" applyBorder="1" applyAlignment="1">
      <alignment horizontal="center" vertical="center"/>
    </xf>
    <xf numFmtId="0" fontId="14" fillId="0" borderId="39" xfId="2" applyFont="1" applyBorder="1" applyAlignment="1">
      <alignment horizontal="center" vertical="center"/>
    </xf>
    <xf numFmtId="0" fontId="14" fillId="11"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14" borderId="1" xfId="2" applyFont="1" applyFill="1" applyBorder="1" applyAlignment="1">
      <alignment horizontal="center" vertical="center"/>
    </xf>
    <xf numFmtId="0" fontId="13" fillId="11" borderId="1" xfId="2" applyFont="1" applyFill="1" applyBorder="1" applyAlignment="1">
      <alignment horizontal="center" vertical="center"/>
    </xf>
    <xf numFmtId="0" fontId="15" fillId="11" borderId="1" xfId="2" applyFont="1" applyFill="1" applyBorder="1" applyAlignment="1">
      <alignment horizontal="center" vertical="center"/>
    </xf>
    <xf numFmtId="0" fontId="14" fillId="13" borderId="1" xfId="2" applyFont="1" applyFill="1" applyBorder="1" applyAlignment="1">
      <alignment horizontal="center" vertical="center"/>
    </xf>
    <xf numFmtId="0" fontId="16" fillId="14" borderId="1" xfId="2" applyFont="1" applyFill="1" applyBorder="1" applyAlignment="1">
      <alignment horizontal="center" vertical="center"/>
    </xf>
    <xf numFmtId="0" fontId="17" fillId="14" borderId="1" xfId="2" applyFont="1" applyFill="1" applyBorder="1" applyAlignment="1">
      <alignment horizontal="center" vertical="center"/>
    </xf>
    <xf numFmtId="0" fontId="0" fillId="16" borderId="22" xfId="0" applyFill="1" applyBorder="1" applyAlignment="1">
      <alignment horizontal="left" vertical="center" wrapText="1"/>
    </xf>
    <xf numFmtId="0" fontId="0" fillId="16" borderId="25" xfId="0" applyFill="1" applyBorder="1" applyAlignment="1">
      <alignment horizontal="left" vertical="center" wrapText="1"/>
    </xf>
    <xf numFmtId="0" fontId="0" fillId="16" borderId="18" xfId="0" applyFill="1" applyBorder="1" applyAlignment="1">
      <alignment horizontal="left" vertical="center" wrapText="1"/>
    </xf>
    <xf numFmtId="0" fontId="0" fillId="16" borderId="24" xfId="0" applyFill="1" applyBorder="1" applyAlignment="1">
      <alignment horizontal="left" vertical="center" wrapText="1"/>
    </xf>
    <xf numFmtId="0" fontId="0" fillId="16" borderId="25" xfId="0" applyFill="1" applyBorder="1" applyAlignment="1">
      <alignment horizontal="center" vertical="center" wrapText="1"/>
    </xf>
    <xf numFmtId="0" fontId="21" fillId="16" borderId="22" xfId="0" applyFont="1" applyFill="1" applyBorder="1" applyAlignment="1">
      <alignment horizontal="left" vertical="center" wrapText="1"/>
    </xf>
    <xf numFmtId="0" fontId="0" fillId="16" borderId="18" xfId="0" applyFill="1" applyBorder="1" applyAlignment="1">
      <alignment vertical="center" wrapText="1"/>
    </xf>
    <xf numFmtId="0" fontId="21" fillId="16" borderId="35" xfId="0" applyFont="1" applyFill="1" applyBorder="1" applyAlignment="1">
      <alignment vertical="center" wrapText="1"/>
    </xf>
    <xf numFmtId="0" fontId="0" fillId="16" borderId="30" xfId="0" applyFill="1" applyBorder="1" applyAlignment="1">
      <alignment horizontal="left" vertical="center" wrapText="1"/>
    </xf>
    <xf numFmtId="0" fontId="12" fillId="16" borderId="32" xfId="0" applyFont="1" applyFill="1" applyBorder="1" applyAlignment="1">
      <alignment horizontal="center" vertical="center" wrapText="1"/>
    </xf>
    <xf numFmtId="0" fontId="21" fillId="16" borderId="25" xfId="0" applyFont="1" applyFill="1" applyBorder="1" applyAlignment="1">
      <alignment horizontal="left" vertical="center" wrapText="1"/>
    </xf>
    <xf numFmtId="0" fontId="0" fillId="16" borderId="23" xfId="0" applyFill="1" applyBorder="1" applyAlignment="1">
      <alignment horizontal="left" vertical="center" wrapText="1"/>
    </xf>
    <xf numFmtId="0" fontId="12" fillId="16" borderId="19" xfId="0" applyFont="1" applyFill="1" applyBorder="1" applyAlignment="1">
      <alignment horizontal="center" vertical="center" wrapText="1"/>
    </xf>
    <xf numFmtId="0" fontId="21" fillId="16" borderId="18" xfId="0" applyFont="1" applyFill="1" applyBorder="1" applyAlignment="1">
      <alignment horizontal="left" vertical="center" wrapText="1"/>
    </xf>
    <xf numFmtId="0" fontId="0" fillId="16" borderId="26" xfId="0" applyFill="1" applyBorder="1" applyAlignment="1">
      <alignment horizontal="left" vertical="center" wrapText="1"/>
    </xf>
    <xf numFmtId="0" fontId="12" fillId="16" borderId="27" xfId="0" applyFont="1" applyFill="1" applyBorder="1" applyAlignment="1">
      <alignment horizontal="center" vertical="center" wrapText="1"/>
    </xf>
    <xf numFmtId="0" fontId="21" fillId="16" borderId="24" xfId="0" applyFont="1" applyFill="1" applyBorder="1" applyAlignment="1">
      <alignment horizontal="left" vertical="center" wrapText="1"/>
    </xf>
    <xf numFmtId="0" fontId="23" fillId="16" borderId="28" xfId="0" applyFont="1" applyFill="1" applyBorder="1" applyAlignment="1">
      <alignment horizontal="left" vertical="center" wrapText="1"/>
    </xf>
    <xf numFmtId="0" fontId="24" fillId="16" borderId="29" xfId="0" applyFont="1" applyFill="1" applyBorder="1" applyAlignment="1">
      <alignment horizontal="center" vertical="center" wrapText="1"/>
    </xf>
    <xf numFmtId="0" fontId="23" fillId="16" borderId="30" xfId="0" applyFont="1" applyFill="1" applyBorder="1" applyAlignment="1">
      <alignment horizontal="left" vertical="center" wrapText="1"/>
    </xf>
    <xf numFmtId="0" fontId="24" fillId="16" borderId="31" xfId="0" applyFont="1" applyFill="1" applyBorder="1" applyAlignment="1">
      <alignment horizontal="center" vertical="center" wrapText="1"/>
    </xf>
    <xf numFmtId="0" fontId="12" fillId="16" borderId="27" xfId="0" applyFont="1" applyFill="1" applyBorder="1" applyAlignment="1">
      <alignment horizontal="left" vertical="center" wrapText="1"/>
    </xf>
    <xf numFmtId="0" fontId="24" fillId="16" borderId="31" xfId="0" applyFont="1" applyFill="1" applyBorder="1" applyAlignment="1">
      <alignment horizontal="left" vertical="center" wrapText="1"/>
    </xf>
    <xf numFmtId="0" fontId="0" fillId="16" borderId="23" xfId="0" applyFill="1" applyBorder="1" applyAlignment="1">
      <alignment horizontal="left" vertical="center"/>
    </xf>
    <xf numFmtId="0" fontId="0" fillId="0" borderId="24" xfId="0" applyBorder="1" applyAlignment="1">
      <alignment horizontal="center" vertical="center" wrapText="1"/>
    </xf>
    <xf numFmtId="0" fontId="12" fillId="0" borderId="39" xfId="0" applyFont="1" applyBorder="1" applyAlignment="1">
      <alignment horizontal="center" vertical="center" wrapText="1"/>
    </xf>
    <xf numFmtId="0" fontId="21" fillId="0" borderId="40" xfId="0" applyFont="1" applyBorder="1" applyAlignment="1">
      <alignment vertical="center" wrapText="1"/>
    </xf>
    <xf numFmtId="178" fontId="8" fillId="0" borderId="13" xfId="0" applyNumberFormat="1" applyFont="1" applyBorder="1" applyAlignment="1">
      <alignment vertical="center" wrapText="1"/>
    </xf>
    <xf numFmtId="0" fontId="8" fillId="2" borderId="13" xfId="0" applyFont="1" applyFill="1" applyBorder="1" applyAlignment="1">
      <alignment vertical="center" wrapText="1"/>
    </xf>
    <xf numFmtId="3" fontId="8" fillId="2" borderId="13" xfId="0" applyNumberFormat="1" applyFont="1" applyFill="1" applyBorder="1" applyAlignment="1">
      <alignment vertical="center" wrapText="1"/>
    </xf>
    <xf numFmtId="38" fontId="8" fillId="0" borderId="1" xfId="1" applyFont="1" applyFill="1" applyBorder="1" applyAlignment="1">
      <alignment vertical="center" wrapText="1"/>
    </xf>
    <xf numFmtId="178" fontId="8" fillId="0" borderId="41" xfId="0" applyNumberFormat="1" applyFont="1" applyBorder="1" applyAlignment="1">
      <alignment vertical="center" wrapText="1"/>
    </xf>
    <xf numFmtId="0" fontId="8" fillId="2" borderId="41" xfId="0" applyFont="1" applyFill="1" applyBorder="1" applyAlignment="1">
      <alignment vertical="center" wrapText="1"/>
    </xf>
    <xf numFmtId="3" fontId="8" fillId="2" borderId="41" xfId="0" applyNumberFormat="1" applyFont="1" applyFill="1" applyBorder="1" applyAlignment="1">
      <alignment vertical="center" wrapText="1"/>
    </xf>
    <xf numFmtId="38" fontId="8" fillId="0" borderId="7" xfId="0" applyNumberFormat="1" applyFont="1" applyBorder="1" applyAlignment="1">
      <alignment vertical="center" wrapText="1"/>
    </xf>
    <xf numFmtId="3" fontId="8" fillId="0" borderId="0" xfId="0" applyNumberFormat="1" applyFont="1" applyAlignment="1">
      <alignment vertical="center" wrapText="1"/>
    </xf>
    <xf numFmtId="179" fontId="8" fillId="2" borderId="7" xfId="0" applyNumberFormat="1" applyFont="1" applyFill="1" applyBorder="1" applyAlignment="1">
      <alignment horizontal="center" vertical="center" wrapText="1"/>
    </xf>
    <xf numFmtId="0" fontId="27" fillId="0" borderId="0" xfId="0" applyFont="1" applyAlignment="1">
      <alignment vertical="center"/>
    </xf>
    <xf numFmtId="12" fontId="8" fillId="0" borderId="1" xfId="0" quotePrefix="1" applyNumberFormat="1" applyFont="1" applyBorder="1" applyAlignment="1">
      <alignment horizontal="center" vertical="center" wrapText="1"/>
    </xf>
    <xf numFmtId="3" fontId="8" fillId="0" borderId="13" xfId="0" applyNumberFormat="1" applyFont="1" applyBorder="1" applyAlignment="1">
      <alignment vertical="center" wrapText="1"/>
    </xf>
    <xf numFmtId="179" fontId="8" fillId="0" borderId="13" xfId="0" applyNumberFormat="1" applyFont="1" applyBorder="1" applyAlignment="1">
      <alignment vertical="center" wrapText="1"/>
    </xf>
    <xf numFmtId="12" fontId="8" fillId="0" borderId="38" xfId="0" quotePrefix="1" applyNumberFormat="1" applyFont="1" applyBorder="1" applyAlignment="1">
      <alignment horizontal="center" vertical="center" wrapText="1"/>
    </xf>
    <xf numFmtId="3" fontId="8" fillId="0" borderId="41" xfId="0" applyNumberFormat="1" applyFont="1" applyBorder="1" applyAlignment="1">
      <alignment vertical="center" wrapText="1"/>
    </xf>
    <xf numFmtId="179" fontId="8" fillId="0" borderId="41" xfId="0" applyNumberFormat="1" applyFont="1" applyBorder="1" applyAlignment="1">
      <alignment vertical="center" wrapText="1"/>
    </xf>
    <xf numFmtId="179" fontId="8" fillId="2" borderId="13" xfId="0" applyNumberFormat="1" applyFont="1" applyFill="1" applyBorder="1" applyAlignment="1">
      <alignment horizontal="center" vertical="center" wrapText="1"/>
    </xf>
    <xf numFmtId="179" fontId="8" fillId="2" borderId="41" xfId="0" applyNumberFormat="1" applyFont="1" applyFill="1" applyBorder="1" applyAlignment="1">
      <alignment horizontal="center" vertical="center" wrapText="1"/>
    </xf>
    <xf numFmtId="0" fontId="21" fillId="0" borderId="0" xfId="0" applyFont="1" applyAlignment="1">
      <alignment horizontal="left"/>
    </xf>
    <xf numFmtId="0" fontId="0" fillId="0" borderId="24" xfId="0" applyBorder="1" applyAlignment="1">
      <alignment vertical="center" wrapText="1"/>
    </xf>
    <xf numFmtId="0" fontId="21"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25" fillId="0" borderId="0" xfId="0" applyFont="1" applyAlignment="1">
      <alignment vertical="center" wrapText="1"/>
    </xf>
    <xf numFmtId="0" fontId="26" fillId="0" borderId="12" xfId="0" applyFont="1" applyBorder="1" applyAlignment="1">
      <alignment horizontal="center" vertical="center"/>
    </xf>
    <xf numFmtId="0" fontId="26" fillId="0" borderId="1" xfId="0" applyFont="1" applyBorder="1" applyAlignment="1">
      <alignment horizontal="center" vertical="center"/>
    </xf>
    <xf numFmtId="0" fontId="8" fillId="6" borderId="5" xfId="0" applyFont="1" applyFill="1" applyBorder="1" applyAlignment="1">
      <alignment vertic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xf numFmtId="0" fontId="9" fillId="17" borderId="5" xfId="0" applyFont="1" applyFill="1" applyBorder="1" applyAlignment="1">
      <alignment horizontal="center"/>
    </xf>
    <xf numFmtId="0" fontId="9" fillId="0" borderId="0" xfId="0" applyFont="1" applyAlignment="1">
      <alignment horizontal="center"/>
    </xf>
    <xf numFmtId="0" fontId="9" fillId="17"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xf>
    <xf numFmtId="0" fontId="9" fillId="17" borderId="1" xfId="0" applyFont="1" applyFill="1" applyBorder="1" applyAlignment="1">
      <alignment horizontal="center" wrapText="1"/>
    </xf>
    <xf numFmtId="0" fontId="9" fillId="0" borderId="9" xfId="0" applyFont="1" applyBorder="1" applyAlignment="1">
      <alignment horizontal="center"/>
    </xf>
    <xf numFmtId="0" fontId="9" fillId="0" borderId="0" xfId="0" applyFont="1" applyAlignment="1">
      <alignment vertical="center" wrapText="1"/>
    </xf>
    <xf numFmtId="38" fontId="31" fillId="0" borderId="0" xfId="8" applyFont="1" applyFill="1">
      <alignment vertical="center"/>
    </xf>
    <xf numFmtId="38" fontId="31" fillId="0" borderId="0" xfId="8" applyFont="1" applyFill="1" applyBorder="1" applyAlignment="1">
      <alignment horizontal="center" vertical="center"/>
    </xf>
    <xf numFmtId="38" fontId="32" fillId="0" borderId="0" xfId="8" applyFont="1" applyFill="1" applyAlignment="1">
      <alignment vertical="center" wrapText="1"/>
    </xf>
    <xf numFmtId="38" fontId="31" fillId="0" borderId="0" xfId="8" applyFont="1" applyFill="1" applyAlignment="1">
      <alignment horizontal="center" vertical="center" wrapText="1"/>
    </xf>
    <xf numFmtId="38" fontId="31" fillId="0" borderId="0" xfId="8" applyFont="1" applyFill="1" applyBorder="1" applyAlignment="1">
      <alignment horizontal="center" vertical="center" wrapText="1"/>
    </xf>
    <xf numFmtId="38" fontId="34" fillId="0" borderId="5" xfId="8" applyFont="1" applyFill="1" applyBorder="1" applyAlignment="1">
      <alignment horizontal="center" vertical="center"/>
    </xf>
    <xf numFmtId="38" fontId="31" fillId="0" borderId="0" xfId="8" applyFont="1" applyFill="1" applyAlignment="1">
      <alignment horizontal="left" vertical="center"/>
    </xf>
    <xf numFmtId="38" fontId="31" fillId="0" borderId="0" xfId="8" applyFont="1" applyFill="1" applyAlignment="1">
      <alignment horizontal="right" vertical="center"/>
    </xf>
    <xf numFmtId="0" fontId="2" fillId="0" borderId="0" xfId="11">
      <alignment vertical="center"/>
    </xf>
    <xf numFmtId="0" fontId="30" fillId="0" borderId="0" xfId="11" applyFont="1">
      <alignment vertical="center"/>
    </xf>
    <xf numFmtId="0" fontId="5" fillId="0" borderId="0" xfId="11" applyFont="1">
      <alignment vertical="center"/>
    </xf>
    <xf numFmtId="0" fontId="28" fillId="0" borderId="0" xfId="11" applyFont="1" applyAlignment="1">
      <alignment horizontal="right"/>
    </xf>
    <xf numFmtId="0" fontId="28" fillId="0" borderId="0" xfId="11" applyFont="1" applyAlignment="1">
      <alignment horizontal="right" vertical="center"/>
    </xf>
    <xf numFmtId="0" fontId="28" fillId="0" borderId="0" xfId="11" applyFont="1" applyAlignment="1"/>
    <xf numFmtId="0" fontId="5" fillId="0" borderId="10" xfId="11" applyFont="1" applyBorder="1">
      <alignment vertical="center"/>
    </xf>
    <xf numFmtId="38" fontId="33" fillId="0" borderId="0" xfId="8" applyFont="1" applyFill="1" applyAlignment="1">
      <alignment horizontal="center" vertical="center"/>
    </xf>
    <xf numFmtId="38" fontId="31" fillId="0" borderId="1" xfId="8" applyFont="1" applyFill="1" applyBorder="1" applyAlignment="1">
      <alignment horizontal="center" vertical="center" wrapText="1"/>
    </xf>
    <xf numFmtId="38" fontId="31" fillId="0" borderId="46" xfId="8" applyFont="1" applyFill="1" applyBorder="1" applyAlignment="1">
      <alignment horizontal="center" vertical="center"/>
    </xf>
    <xf numFmtId="38" fontId="31" fillId="0" borderId="47" xfId="8" applyFont="1" applyFill="1" applyBorder="1" applyAlignment="1">
      <alignment horizontal="center" vertical="center"/>
    </xf>
    <xf numFmtId="38" fontId="31" fillId="0" borderId="48" xfId="8" applyFont="1" applyFill="1" applyBorder="1" applyAlignment="1">
      <alignment horizontal="center" vertical="center"/>
    </xf>
    <xf numFmtId="38" fontId="37" fillId="0" borderId="1" xfId="8" applyFont="1" applyFill="1" applyBorder="1" applyAlignment="1">
      <alignment horizontal="center" vertical="center" wrapText="1" shrinkToFit="1"/>
    </xf>
    <xf numFmtId="38" fontId="37" fillId="0" borderId="1" xfId="8" applyFont="1" applyFill="1" applyBorder="1" applyAlignment="1">
      <alignment horizontal="center" vertical="center" shrinkToFit="1"/>
    </xf>
    <xf numFmtId="38" fontId="31" fillId="0" borderId="46" xfId="8" applyFont="1" applyFill="1" applyBorder="1" applyAlignment="1">
      <alignment horizontal="left" vertical="center"/>
    </xf>
    <xf numFmtId="38" fontId="31" fillId="0" borderId="47" xfId="8" applyFont="1" applyFill="1" applyBorder="1" applyAlignment="1">
      <alignment horizontal="left" vertical="center"/>
    </xf>
    <xf numFmtId="38" fontId="31" fillId="0" borderId="48" xfId="8" applyFont="1" applyFill="1" applyBorder="1" applyAlignment="1">
      <alignment horizontal="left" vertical="center"/>
    </xf>
    <xf numFmtId="38" fontId="31" fillId="0" borderId="45" xfId="8" applyFont="1" applyFill="1" applyBorder="1" applyAlignment="1">
      <alignment horizontal="center" vertical="center"/>
    </xf>
    <xf numFmtId="38" fontId="31" fillId="0" borderId="6" xfId="8" applyFont="1" applyFill="1" applyBorder="1" applyAlignment="1">
      <alignment horizontal="center" vertical="center"/>
    </xf>
    <xf numFmtId="38" fontId="31" fillId="0" borderId="8" xfId="8" applyFont="1" applyFill="1" applyBorder="1" applyAlignment="1">
      <alignment horizontal="center" vertical="center"/>
    </xf>
    <xf numFmtId="38" fontId="31" fillId="0" borderId="0" xfId="8" applyFont="1" applyFill="1" applyBorder="1" applyAlignment="1">
      <alignment horizontal="center" vertical="center"/>
    </xf>
    <xf numFmtId="38" fontId="31" fillId="0" borderId="2" xfId="8" applyFont="1" applyFill="1" applyBorder="1" applyAlignment="1">
      <alignment horizontal="center" vertical="center"/>
    </xf>
    <xf numFmtId="38" fontId="31" fillId="0" borderId="9" xfId="8" applyFont="1" applyFill="1" applyBorder="1" applyAlignment="1">
      <alignment horizontal="center" vertical="center"/>
    </xf>
    <xf numFmtId="38" fontId="31" fillId="0" borderId="44" xfId="8" applyFont="1" applyFill="1" applyBorder="1" applyAlignment="1">
      <alignment horizontal="center" vertical="center"/>
    </xf>
    <xf numFmtId="38" fontId="31" fillId="0" borderId="7" xfId="8" applyFont="1" applyFill="1" applyBorder="1" applyAlignment="1">
      <alignment horizontal="center" vertical="center"/>
    </xf>
    <xf numFmtId="38" fontId="31" fillId="0" borderId="8" xfId="8" applyFont="1" applyFill="1" applyBorder="1" applyAlignment="1">
      <alignment horizontal="left" vertical="top"/>
    </xf>
    <xf numFmtId="38" fontId="31" fillId="0" borderId="0" xfId="8" applyFont="1" applyFill="1" applyBorder="1" applyAlignment="1">
      <alignment horizontal="left" vertical="top"/>
    </xf>
    <xf numFmtId="38" fontId="31" fillId="0" borderId="2" xfId="8" applyFont="1" applyFill="1" applyBorder="1" applyAlignment="1">
      <alignment horizontal="left" vertical="top"/>
    </xf>
    <xf numFmtId="38" fontId="31" fillId="0" borderId="9" xfId="8" applyFont="1" applyFill="1" applyBorder="1" applyAlignment="1">
      <alignment horizontal="left" vertical="top"/>
    </xf>
    <xf numFmtId="38" fontId="31" fillId="0" borderId="44" xfId="8" applyFont="1" applyFill="1" applyBorder="1" applyAlignment="1">
      <alignment horizontal="left" vertical="top"/>
    </xf>
    <xf numFmtId="38" fontId="31" fillId="0" borderId="7" xfId="8" applyFont="1" applyFill="1" applyBorder="1" applyAlignment="1">
      <alignment horizontal="left" vertical="top"/>
    </xf>
    <xf numFmtId="38" fontId="31" fillId="0" borderId="12" xfId="8" applyFont="1" applyFill="1" applyBorder="1" applyAlignment="1">
      <alignment horizontal="center" vertical="center" wrapText="1" shrinkToFit="1"/>
    </xf>
    <xf numFmtId="38" fontId="31" fillId="0" borderId="11" xfId="8" applyFont="1" applyFill="1" applyBorder="1" applyAlignment="1">
      <alignment horizontal="center" vertical="center" shrinkToFit="1"/>
    </xf>
    <xf numFmtId="38" fontId="31" fillId="0" borderId="13" xfId="8" applyFont="1" applyFill="1" applyBorder="1" applyAlignment="1">
      <alignment horizontal="center" vertical="center" shrinkToFit="1"/>
    </xf>
    <xf numFmtId="38" fontId="31" fillId="0" borderId="12" xfId="8" applyFont="1" applyFill="1" applyBorder="1" applyAlignment="1">
      <alignment horizontal="center" vertical="center"/>
    </xf>
    <xf numFmtId="38" fontId="31" fillId="0" borderId="11" xfId="8" applyFont="1" applyFill="1" applyBorder="1" applyAlignment="1">
      <alignment horizontal="center" vertical="center"/>
    </xf>
    <xf numFmtId="38" fontId="31" fillId="0" borderId="13" xfId="8" applyFont="1" applyFill="1" applyBorder="1" applyAlignment="1">
      <alignment horizontal="center" vertical="center"/>
    </xf>
    <xf numFmtId="38" fontId="31" fillId="0" borderId="12" xfId="8" applyFont="1" applyFill="1" applyBorder="1" applyAlignment="1">
      <alignment horizontal="center" vertical="center" wrapText="1"/>
    </xf>
    <xf numFmtId="38" fontId="31" fillId="0" borderId="11" xfId="8" applyFont="1" applyFill="1" applyBorder="1" applyAlignment="1">
      <alignment horizontal="center" vertical="center" wrapText="1"/>
    </xf>
    <xf numFmtId="38" fontId="31" fillId="0" borderId="13" xfId="8" applyFont="1" applyFill="1" applyBorder="1" applyAlignment="1">
      <alignment horizontal="center" vertical="center" wrapText="1"/>
    </xf>
    <xf numFmtId="38" fontId="31" fillId="0" borderId="4" xfId="8" applyFont="1" applyFill="1" applyBorder="1" applyAlignment="1">
      <alignment horizontal="center" vertical="center"/>
    </xf>
    <xf numFmtId="38" fontId="31" fillId="0" borderId="17" xfId="8" applyFont="1" applyFill="1" applyBorder="1" applyAlignment="1">
      <alignment horizontal="center" vertical="center" wrapText="1"/>
    </xf>
    <xf numFmtId="38" fontId="31" fillId="0" borderId="3" xfId="8" applyFont="1" applyFill="1" applyBorder="1" applyAlignment="1">
      <alignment horizontal="center" vertical="center" wrapText="1"/>
    </xf>
    <xf numFmtId="38" fontId="31" fillId="0" borderId="8" xfId="8" applyFont="1" applyFill="1" applyBorder="1" applyAlignment="1">
      <alignment horizontal="center" vertical="center" wrapText="1"/>
    </xf>
    <xf numFmtId="38" fontId="31" fillId="0" borderId="2" xfId="8" applyFont="1" applyFill="1" applyBorder="1" applyAlignment="1">
      <alignment horizontal="center" vertical="center" wrapText="1"/>
    </xf>
    <xf numFmtId="38" fontId="31" fillId="0" borderId="17" xfId="8" applyFont="1" applyFill="1" applyBorder="1" applyAlignment="1">
      <alignment horizontal="center" vertical="center"/>
    </xf>
    <xf numFmtId="38" fontId="31" fillId="0" borderId="10" xfId="8" applyFont="1" applyFill="1" applyBorder="1" applyAlignment="1">
      <alignment horizontal="center" vertical="center"/>
    </xf>
    <xf numFmtId="38" fontId="31" fillId="0" borderId="3" xfId="8" applyFont="1" applyFill="1" applyBorder="1" applyAlignment="1">
      <alignment horizontal="center" vertical="center"/>
    </xf>
    <xf numFmtId="38" fontId="34" fillId="0" borderId="17" xfId="8" applyFont="1" applyFill="1" applyBorder="1" applyAlignment="1">
      <alignment horizontal="center" vertical="center" wrapText="1"/>
    </xf>
    <xf numFmtId="38" fontId="34" fillId="0" borderId="3" xfId="8" applyFont="1" applyFill="1" applyBorder="1" applyAlignment="1">
      <alignment horizontal="center" vertical="center" wrapText="1"/>
    </xf>
    <xf numFmtId="38" fontId="34" fillId="0" borderId="8" xfId="8" applyFont="1" applyFill="1" applyBorder="1" applyAlignment="1">
      <alignment horizontal="center" vertical="center" wrapText="1"/>
    </xf>
    <xf numFmtId="38" fontId="34" fillId="0" borderId="2" xfId="8" applyFont="1" applyFill="1" applyBorder="1" applyAlignment="1">
      <alignment horizontal="center" vertical="center" wrapText="1"/>
    </xf>
    <xf numFmtId="38" fontId="34" fillId="0" borderId="9" xfId="8" applyFont="1" applyFill="1" applyBorder="1" applyAlignment="1">
      <alignment horizontal="center" vertical="center" wrapText="1"/>
    </xf>
    <xf numFmtId="38" fontId="34" fillId="0" borderId="7" xfId="8" applyFont="1" applyFill="1" applyBorder="1" applyAlignment="1">
      <alignment horizontal="center" vertical="center" wrapText="1"/>
    </xf>
    <xf numFmtId="38" fontId="31" fillId="0" borderId="46" xfId="8" applyFont="1" applyFill="1" applyBorder="1" applyAlignment="1">
      <alignment horizontal="left" vertical="center" wrapText="1"/>
    </xf>
    <xf numFmtId="38" fontId="31" fillId="0" borderId="47" xfId="8" applyFont="1" applyFill="1" applyBorder="1" applyAlignment="1">
      <alignment horizontal="left" vertical="center" wrapText="1"/>
    </xf>
    <xf numFmtId="38" fontId="31" fillId="0" borderId="48" xfId="8" applyFont="1" applyFill="1" applyBorder="1" applyAlignment="1">
      <alignment horizontal="left" vertical="center" wrapText="1"/>
    </xf>
    <xf numFmtId="38" fontId="31" fillId="0" borderId="0" xfId="8" applyFont="1" applyFill="1" applyBorder="1" applyAlignment="1">
      <alignment horizontal="center" vertical="center" wrapText="1"/>
    </xf>
    <xf numFmtId="38" fontId="31" fillId="0" borderId="44" xfId="8" applyFont="1" applyFill="1" applyBorder="1" applyAlignment="1">
      <alignment horizontal="center" vertical="center" wrapText="1"/>
    </xf>
    <xf numFmtId="38" fontId="31" fillId="0" borderId="7" xfId="8" applyFont="1" applyFill="1" applyBorder="1" applyAlignment="1">
      <alignment horizontal="center" vertical="center" wrapText="1"/>
    </xf>
    <xf numFmtId="38" fontId="31" fillId="0" borderId="12" xfId="8" applyFont="1" applyFill="1" applyBorder="1" applyAlignment="1">
      <alignment horizontal="left" vertical="center"/>
    </xf>
    <xf numFmtId="38" fontId="31" fillId="0" borderId="11" xfId="8" applyFont="1" applyFill="1" applyBorder="1" applyAlignment="1">
      <alignment horizontal="left" vertical="center"/>
    </xf>
    <xf numFmtId="38" fontId="31" fillId="0" borderId="13" xfId="8" applyFont="1" applyFill="1" applyBorder="1" applyAlignment="1">
      <alignment horizontal="left" vertical="center"/>
    </xf>
    <xf numFmtId="0" fontId="35" fillId="0" borderId="50" xfId="11" applyFont="1" applyBorder="1" applyAlignment="1">
      <alignment horizontal="center" vertical="center"/>
    </xf>
    <xf numFmtId="0" fontId="35" fillId="0" borderId="49" xfId="11" applyFont="1" applyBorder="1" applyAlignment="1">
      <alignment horizontal="center" vertical="center"/>
    </xf>
    <xf numFmtId="0" fontId="35" fillId="0" borderId="10" xfId="11" applyFont="1" applyBorder="1" applyAlignment="1">
      <alignment horizontal="center" vertical="center"/>
    </xf>
    <xf numFmtId="0" fontId="35" fillId="0" borderId="3" xfId="11" applyFont="1" applyBorder="1" applyAlignment="1">
      <alignment horizontal="center" vertical="center"/>
    </xf>
    <xf numFmtId="49" fontId="35" fillId="0" borderId="9" xfId="11" applyNumberFormat="1" applyFont="1" applyBorder="1" applyAlignment="1">
      <alignment horizontal="right" vertical="center"/>
    </xf>
    <xf numFmtId="49" fontId="35" fillId="0" borderId="51" xfId="11" applyNumberFormat="1" applyFont="1" applyBorder="1" applyAlignment="1">
      <alignment horizontal="right" vertical="center"/>
    </xf>
    <xf numFmtId="49" fontId="35" fillId="0" borderId="52" xfId="11" applyNumberFormat="1" applyFont="1" applyBorder="1" applyAlignment="1">
      <alignment horizontal="right" vertical="center"/>
    </xf>
    <xf numFmtId="0" fontId="35" fillId="0" borderId="52" xfId="11" applyFont="1" applyBorder="1" applyAlignment="1">
      <alignment horizontal="right" vertical="center"/>
    </xf>
    <xf numFmtId="0" fontId="35" fillId="0" borderId="51" xfId="11" applyFont="1" applyBorder="1" applyAlignment="1">
      <alignment horizontal="right" vertical="center"/>
    </xf>
    <xf numFmtId="0" fontId="35" fillId="0" borderId="53" xfId="11" applyFont="1" applyBorder="1" applyAlignment="1">
      <alignment horizontal="right" vertical="center"/>
    </xf>
    <xf numFmtId="0" fontId="35" fillId="0" borderId="0" xfId="11" applyFont="1" applyAlignment="1">
      <alignment horizontal="right" vertical="center"/>
    </xf>
    <xf numFmtId="0" fontId="35" fillId="0" borderId="17" xfId="11" applyFont="1" applyBorder="1" applyAlignment="1">
      <alignment horizontal="center" vertical="center"/>
    </xf>
    <xf numFmtId="0" fontId="35" fillId="0" borderId="50" xfId="11" applyFont="1" applyBorder="1" applyAlignment="1">
      <alignment horizontal="center" vertical="center" wrapText="1"/>
    </xf>
    <xf numFmtId="0" fontId="35" fillId="0" borderId="49" xfId="11" applyFont="1" applyBorder="1" applyAlignment="1">
      <alignment horizontal="center" vertical="center" wrapText="1"/>
    </xf>
    <xf numFmtId="49" fontId="35" fillId="0" borderId="52" xfId="11" applyNumberFormat="1" applyFont="1" applyBorder="1" applyAlignment="1">
      <alignment horizontal="center" vertical="center"/>
    </xf>
    <xf numFmtId="49" fontId="35" fillId="0" borderId="51" xfId="11" applyNumberFormat="1" applyFont="1" applyBorder="1" applyAlignment="1">
      <alignment horizontal="center" vertical="center"/>
    </xf>
    <xf numFmtId="49" fontId="35" fillId="0" borderId="44" xfId="11" applyNumberFormat="1" applyFont="1" applyBorder="1" applyAlignment="1">
      <alignment horizontal="center" vertical="center"/>
    </xf>
    <xf numFmtId="49" fontId="35" fillId="0" borderId="7" xfId="11" applyNumberFormat="1" applyFont="1" applyBorder="1" applyAlignment="1">
      <alignment horizontal="center" vertical="center"/>
    </xf>
    <xf numFmtId="0" fontId="34" fillId="0" borderId="17" xfId="11" applyFont="1" applyBorder="1" applyAlignment="1">
      <alignment horizontal="right" vertical="center"/>
    </xf>
    <xf numFmtId="0" fontId="34" fillId="0" borderId="49" xfId="11" applyFont="1" applyBorder="1" applyAlignment="1">
      <alignment horizontal="right" vertical="center"/>
    </xf>
    <xf numFmtId="0" fontId="34" fillId="0" borderId="50" xfId="11" applyFont="1" applyBorder="1" applyAlignment="1">
      <alignment horizontal="right" vertical="center"/>
    </xf>
    <xf numFmtId="0" fontId="34" fillId="0" borderId="50" xfId="11" applyFont="1" applyBorder="1" applyAlignment="1">
      <alignment horizontal="center" vertical="center"/>
    </xf>
    <xf numFmtId="0" fontId="34" fillId="0" borderId="49" xfId="11" applyFont="1" applyBorder="1" applyAlignment="1">
      <alignment horizontal="center" vertical="center"/>
    </xf>
    <xf numFmtId="0" fontId="28" fillId="0" borderId="0" xfId="11" applyFont="1" applyAlignment="1"/>
    <xf numFmtId="0" fontId="2" fillId="0" borderId="0" xfId="11">
      <alignment vertical="center"/>
    </xf>
    <xf numFmtId="0" fontId="35" fillId="0" borderId="0" xfId="11" applyFont="1" applyAlignment="1">
      <alignment horizontal="center" vertical="center"/>
    </xf>
    <xf numFmtId="0" fontId="35" fillId="0" borderId="2" xfId="11" applyFont="1" applyBorder="1" applyAlignment="1">
      <alignment horizontal="center" vertical="center"/>
    </xf>
    <xf numFmtId="180" fontId="28" fillId="0" borderId="9" xfId="11" applyNumberFormat="1" applyFont="1" applyBorder="1" applyAlignment="1">
      <alignment horizontal="right" vertical="center"/>
    </xf>
    <xf numFmtId="180" fontId="28" fillId="0" borderId="51" xfId="11" applyNumberFormat="1" applyFont="1" applyBorder="1" applyAlignment="1">
      <alignment horizontal="right" vertical="center"/>
    </xf>
    <xf numFmtId="180" fontId="28" fillId="18" borderId="52" xfId="11" applyNumberFormat="1" applyFont="1" applyFill="1" applyBorder="1" applyAlignment="1">
      <alignment horizontal="right" vertical="center"/>
    </xf>
    <xf numFmtId="180" fontId="28" fillId="18" borderId="51" xfId="11" applyNumberFormat="1" applyFont="1" applyFill="1" applyBorder="1" applyAlignment="1">
      <alignment horizontal="right" vertical="center"/>
    </xf>
    <xf numFmtId="180" fontId="28" fillId="0" borderId="52" xfId="11" applyNumberFormat="1" applyFont="1" applyBorder="1" applyAlignment="1">
      <alignment horizontal="right" vertical="center"/>
    </xf>
    <xf numFmtId="13" fontId="28" fillId="0" borderId="52" xfId="11" applyNumberFormat="1" applyFont="1" applyBorder="1" applyAlignment="1">
      <alignment horizontal="right" vertical="center"/>
    </xf>
    <xf numFmtId="13" fontId="28" fillId="0" borderId="51" xfId="11" applyNumberFormat="1" applyFont="1" applyBorder="1" applyAlignment="1">
      <alignment horizontal="right" vertical="center"/>
    </xf>
    <xf numFmtId="181" fontId="36" fillId="0" borderId="52" xfId="8" applyNumberFormat="1" applyFont="1" applyFill="1" applyBorder="1" applyAlignment="1">
      <alignment horizontal="center" vertical="center"/>
    </xf>
    <xf numFmtId="181" fontId="36" fillId="0" borderId="51" xfId="8" applyNumberFormat="1" applyFont="1" applyFill="1" applyBorder="1" applyAlignment="1">
      <alignment horizontal="center" vertical="center"/>
    </xf>
    <xf numFmtId="180" fontId="36" fillId="0" borderId="52" xfId="11" applyNumberFormat="1" applyFont="1" applyBorder="1" applyAlignment="1">
      <alignment horizontal="right" vertical="center"/>
    </xf>
    <xf numFmtId="0" fontId="36" fillId="0" borderId="51" xfId="11" applyFont="1" applyBorder="1" applyAlignment="1">
      <alignment horizontal="right" vertical="center"/>
    </xf>
    <xf numFmtId="0" fontId="34" fillId="0" borderId="44" xfId="11" applyFont="1" applyBorder="1" applyAlignment="1">
      <alignment horizontal="center" vertical="center"/>
    </xf>
    <xf numFmtId="0" fontId="34" fillId="0" borderId="7" xfId="11" applyFont="1" applyBorder="1" applyAlignment="1">
      <alignment horizontal="center" vertical="center"/>
    </xf>
    <xf numFmtId="0" fontId="28" fillId="0" borderId="0" xfId="11" applyFont="1" applyAlignment="1">
      <alignment horizontal="left"/>
    </xf>
    <xf numFmtId="0" fontId="8" fillId="0" borderId="0" xfId="0" applyFont="1" applyAlignment="1">
      <alignment horizontal="center" vertical="center"/>
    </xf>
    <xf numFmtId="0" fontId="8" fillId="17" borderId="0" xfId="0" applyFont="1" applyFill="1" applyAlignment="1">
      <alignment horizontal="righ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Alignment="1">
      <alignment horizontal="center"/>
    </xf>
    <xf numFmtId="0" fontId="9" fillId="0" borderId="4" xfId="0" applyFont="1" applyBorder="1" applyAlignment="1">
      <alignment horizontal="left" vertical="center" wrapText="1"/>
    </xf>
    <xf numFmtId="0" fontId="26" fillId="0" borderId="0" xfId="0" applyFont="1" applyAlignment="1">
      <alignment horizontal="left"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7" fontId="5" fillId="2" borderId="0" xfId="0" applyNumberFormat="1" applyFont="1" applyFill="1" applyAlignment="1">
      <alignment horizontal="left" vertical="center"/>
    </xf>
    <xf numFmtId="0" fontId="5" fillId="2" borderId="0" xfId="0" applyFont="1" applyFill="1" applyAlignment="1">
      <alignment horizontal="right" vertical="center"/>
    </xf>
    <xf numFmtId="0" fontId="5" fillId="0" borderId="0" xfId="0" applyFont="1" applyAlignment="1">
      <alignment vertical="center" wrapText="1"/>
    </xf>
    <xf numFmtId="177" fontId="10" fillId="2" borderId="0" xfId="0" applyNumberFormat="1" applyFont="1" applyFill="1" applyAlignment="1">
      <alignment horizontal="right" vertical="center"/>
    </xf>
    <xf numFmtId="0" fontId="5" fillId="2" borderId="0" xfId="0" applyFont="1" applyFill="1" applyAlignment="1">
      <alignment horizontal="left" vertical="center" shrinkToFi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2" applyFont="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cellXfs>
  <cellStyles count="13">
    <cellStyle name="桁区切り" xfId="1" builtinId="6"/>
    <cellStyle name="桁区切り 2" xfId="8" xr:uid="{00000000-0005-0000-0000-000001000000}"/>
    <cellStyle name="標準" xfId="0" builtinId="0"/>
    <cellStyle name="標準 10" xfId="4" xr:uid="{00000000-0005-0000-0000-000003000000}"/>
    <cellStyle name="標準 2" xfId="2" xr:uid="{00000000-0005-0000-0000-000004000000}"/>
    <cellStyle name="標準 2 2" xfId="9" xr:uid="{00000000-0005-0000-0000-000005000000}"/>
    <cellStyle name="標準 3" xfId="3" xr:uid="{00000000-0005-0000-0000-000006000000}"/>
    <cellStyle name="標準 4" xfId="5" xr:uid="{00000000-0005-0000-0000-000007000000}"/>
    <cellStyle name="標準 4 2" xfId="6" xr:uid="{00000000-0005-0000-0000-000008000000}"/>
    <cellStyle name="標準 5" xfId="7" xr:uid="{00000000-0005-0000-0000-000009000000}"/>
    <cellStyle name="標準 6" xfId="10" xr:uid="{00000000-0005-0000-0000-00000A000000}"/>
    <cellStyle name="標準 7" xfId="11" xr:uid="{00000000-0005-0000-0000-00000B000000}"/>
    <cellStyle name="標準 8" xfId="12" xr:uid="{00000000-0005-0000-0000-00000C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0"/>
  <sheetViews>
    <sheetView showGridLines="0" tabSelected="1" view="pageBreakPreview" zoomScale="85" zoomScaleNormal="100" zoomScaleSheetLayoutView="85" workbookViewId="0">
      <selection activeCell="F11" sqref="F11"/>
    </sheetView>
  </sheetViews>
  <sheetFormatPr defaultColWidth="9" defaultRowHeight="14.4" x14ac:dyDescent="0.2"/>
  <cols>
    <col min="1" max="1" width="2.6640625" style="275" customWidth="1"/>
    <col min="2" max="19" width="6.77734375" style="277" customWidth="1"/>
    <col min="20" max="20" width="9" style="277"/>
    <col min="21" max="16384" width="9" style="275"/>
  </cols>
  <sheetData>
    <row r="1" spans="1:23" x14ac:dyDescent="0.2">
      <c r="B1" s="276" t="s">
        <v>615</v>
      </c>
      <c r="C1" s="267"/>
      <c r="D1" s="267"/>
      <c r="E1" s="267"/>
      <c r="F1" s="267"/>
      <c r="G1" s="267"/>
      <c r="H1" s="267"/>
      <c r="I1" s="267"/>
      <c r="J1" s="267"/>
      <c r="K1" s="267"/>
      <c r="L1" s="267"/>
      <c r="M1" s="267"/>
      <c r="N1" s="267"/>
      <c r="O1" s="267"/>
      <c r="P1" s="267"/>
    </row>
    <row r="2" spans="1:23" x14ac:dyDescent="0.2">
      <c r="B2" s="267"/>
      <c r="C2" s="267"/>
      <c r="D2" s="267"/>
      <c r="E2" s="267"/>
      <c r="F2" s="267"/>
      <c r="G2" s="267"/>
      <c r="H2" s="267"/>
      <c r="I2" s="268"/>
      <c r="J2" s="268"/>
      <c r="K2" s="268"/>
      <c r="L2" s="268"/>
      <c r="M2" s="268"/>
      <c r="N2" s="268"/>
      <c r="O2" s="268"/>
      <c r="P2" s="267"/>
    </row>
    <row r="3" spans="1:23" ht="27.75" customHeight="1" x14ac:dyDescent="0.2">
      <c r="A3" s="269"/>
      <c r="B3" s="282" t="s">
        <v>606</v>
      </c>
      <c r="C3" s="282"/>
      <c r="D3" s="282"/>
      <c r="E3" s="282"/>
      <c r="F3" s="282"/>
      <c r="G3" s="282"/>
      <c r="H3" s="282"/>
      <c r="I3" s="282"/>
      <c r="J3" s="282"/>
      <c r="K3" s="282"/>
      <c r="L3" s="282"/>
      <c r="M3" s="282"/>
      <c r="N3" s="282"/>
      <c r="O3" s="282"/>
      <c r="P3" s="282"/>
      <c r="Q3" s="282"/>
      <c r="R3" s="282"/>
      <c r="S3" s="282"/>
    </row>
    <row r="4" spans="1:23" x14ac:dyDescent="0.2">
      <c r="B4" s="270"/>
      <c r="C4" s="270"/>
      <c r="D4" s="270"/>
      <c r="E4" s="270"/>
      <c r="F4" s="270"/>
      <c r="G4" s="270"/>
      <c r="H4" s="271"/>
      <c r="I4" s="271"/>
      <c r="J4" s="271"/>
      <c r="K4" s="271"/>
      <c r="L4" s="271"/>
      <c r="M4" s="271"/>
      <c r="N4" s="271"/>
      <c r="O4" s="271"/>
      <c r="P4" s="267"/>
    </row>
    <row r="5" spans="1:23" ht="14.25" customHeight="1" x14ac:dyDescent="0.2">
      <c r="B5" s="283" t="s">
        <v>583</v>
      </c>
      <c r="C5" s="272" t="s">
        <v>584</v>
      </c>
      <c r="D5" s="284"/>
      <c r="E5" s="285"/>
      <c r="F5" s="285"/>
      <c r="G5" s="286"/>
      <c r="H5" s="287" t="s">
        <v>585</v>
      </c>
      <c r="I5" s="289" t="s">
        <v>607</v>
      </c>
      <c r="J5" s="290"/>
      <c r="K5" s="290"/>
      <c r="L5" s="290"/>
      <c r="M5" s="290"/>
      <c r="N5" s="290"/>
      <c r="O5" s="290"/>
      <c r="P5" s="290"/>
      <c r="Q5" s="290"/>
      <c r="R5" s="290"/>
      <c r="S5" s="291"/>
      <c r="U5" s="277"/>
    </row>
    <row r="6" spans="1:23" ht="14.25" customHeight="1" x14ac:dyDescent="0.2">
      <c r="B6" s="283"/>
      <c r="C6" s="292" t="s">
        <v>586</v>
      </c>
      <c r="D6" s="294"/>
      <c r="E6" s="295"/>
      <c r="F6" s="295"/>
      <c r="G6" s="296"/>
      <c r="H6" s="288"/>
      <c r="I6" s="300"/>
      <c r="J6" s="301"/>
      <c r="K6" s="301"/>
      <c r="L6" s="301"/>
      <c r="M6" s="301"/>
      <c r="N6" s="301"/>
      <c r="O6" s="301"/>
      <c r="P6" s="301"/>
      <c r="Q6" s="301"/>
      <c r="R6" s="301"/>
      <c r="S6" s="302"/>
      <c r="U6" s="277"/>
    </row>
    <row r="7" spans="1:23" ht="14.25" customHeight="1" x14ac:dyDescent="0.2">
      <c r="B7" s="283"/>
      <c r="C7" s="293"/>
      <c r="D7" s="297"/>
      <c r="E7" s="298"/>
      <c r="F7" s="298"/>
      <c r="G7" s="299"/>
      <c r="H7" s="288"/>
      <c r="I7" s="303"/>
      <c r="J7" s="304"/>
      <c r="K7" s="304"/>
      <c r="L7" s="304"/>
      <c r="M7" s="304"/>
      <c r="N7" s="304"/>
      <c r="O7" s="304"/>
      <c r="P7" s="304"/>
      <c r="Q7" s="304"/>
      <c r="R7" s="304"/>
      <c r="S7" s="305"/>
      <c r="U7" s="277"/>
    </row>
    <row r="8" spans="1:23" ht="14.25" customHeight="1" x14ac:dyDescent="0.2">
      <c r="B8" s="283" t="s">
        <v>587</v>
      </c>
      <c r="C8" s="272" t="s">
        <v>584</v>
      </c>
      <c r="D8" s="284"/>
      <c r="E8" s="285"/>
      <c r="F8" s="285"/>
      <c r="G8" s="286"/>
      <c r="H8" s="287" t="s">
        <v>585</v>
      </c>
      <c r="I8" s="289" t="s">
        <v>607</v>
      </c>
      <c r="J8" s="290"/>
      <c r="K8" s="290"/>
      <c r="L8" s="290"/>
      <c r="M8" s="290"/>
      <c r="N8" s="290"/>
      <c r="O8" s="290"/>
      <c r="P8" s="290"/>
      <c r="Q8" s="290"/>
      <c r="R8" s="290"/>
      <c r="S8" s="291"/>
      <c r="U8" s="277"/>
    </row>
    <row r="9" spans="1:23" x14ac:dyDescent="0.2">
      <c r="B9" s="283"/>
      <c r="C9" s="315" t="s">
        <v>586</v>
      </c>
      <c r="D9" s="294"/>
      <c r="E9" s="295"/>
      <c r="F9" s="295"/>
      <c r="G9" s="296"/>
      <c r="H9" s="288"/>
      <c r="I9" s="300"/>
      <c r="J9" s="301"/>
      <c r="K9" s="301"/>
      <c r="L9" s="301"/>
      <c r="M9" s="301"/>
      <c r="N9" s="301"/>
      <c r="O9" s="301"/>
      <c r="P9" s="301"/>
      <c r="Q9" s="301"/>
      <c r="R9" s="301"/>
      <c r="S9" s="302"/>
      <c r="U9" s="277"/>
    </row>
    <row r="10" spans="1:23" x14ac:dyDescent="0.2">
      <c r="B10" s="283"/>
      <c r="C10" s="293"/>
      <c r="D10" s="297"/>
      <c r="E10" s="298"/>
      <c r="F10" s="298"/>
      <c r="G10" s="299"/>
      <c r="H10" s="288"/>
      <c r="I10" s="303"/>
      <c r="J10" s="304"/>
      <c r="K10" s="304"/>
      <c r="L10" s="304"/>
      <c r="M10" s="304"/>
      <c r="N10" s="304"/>
      <c r="O10" s="304"/>
      <c r="P10" s="304"/>
      <c r="Q10" s="304"/>
      <c r="R10" s="304"/>
      <c r="S10" s="305"/>
      <c r="U10" s="277"/>
    </row>
    <row r="11" spans="1:23" ht="14.25" customHeight="1" x14ac:dyDescent="0.2">
      <c r="B11" s="270"/>
      <c r="C11" s="270"/>
      <c r="D11" s="270"/>
      <c r="E11" s="270"/>
      <c r="F11" s="270"/>
      <c r="G11" s="270"/>
      <c r="H11" s="271"/>
      <c r="I11" s="271"/>
      <c r="J11" s="271"/>
      <c r="K11" s="271"/>
      <c r="L11" s="271"/>
      <c r="M11" s="271"/>
      <c r="N11" s="271"/>
      <c r="O11" s="271"/>
      <c r="P11" s="267"/>
    </row>
    <row r="12" spans="1:23" x14ac:dyDescent="0.2">
      <c r="B12" s="273" t="s">
        <v>588</v>
      </c>
      <c r="C12" s="270"/>
      <c r="D12" s="270"/>
      <c r="E12" s="270"/>
      <c r="F12" s="270"/>
      <c r="G12" s="270"/>
      <c r="H12" s="271"/>
      <c r="I12" s="271"/>
      <c r="J12" s="271"/>
      <c r="K12" s="271"/>
      <c r="L12" s="271"/>
      <c r="M12" s="271"/>
      <c r="N12" s="271"/>
      <c r="O12" s="271"/>
      <c r="P12" s="267"/>
    </row>
    <row r="13" spans="1:23" ht="18.75" customHeight="1" x14ac:dyDescent="0.2">
      <c r="B13" s="316" t="s">
        <v>589</v>
      </c>
      <c r="C13" s="317"/>
      <c r="D13" s="320"/>
      <c r="E13" s="321"/>
      <c r="F13" s="321"/>
      <c r="G13" s="322"/>
      <c r="H13" s="323" t="s">
        <v>608</v>
      </c>
      <c r="I13" s="324"/>
      <c r="J13" s="329" t="s">
        <v>609</v>
      </c>
      <c r="K13" s="330"/>
      <c r="L13" s="330"/>
      <c r="M13" s="330"/>
      <c r="N13" s="330"/>
      <c r="O13" s="330"/>
      <c r="P13" s="330"/>
      <c r="Q13" s="330"/>
      <c r="R13" s="330"/>
      <c r="S13" s="331"/>
      <c r="U13" s="277"/>
      <c r="V13" s="277"/>
    </row>
    <row r="14" spans="1:23" x14ac:dyDescent="0.2">
      <c r="B14" s="318"/>
      <c r="C14" s="319"/>
      <c r="D14" s="294"/>
      <c r="E14" s="295"/>
      <c r="F14" s="295"/>
      <c r="G14" s="296"/>
      <c r="H14" s="325"/>
      <c r="I14" s="326"/>
      <c r="J14" s="318"/>
      <c r="K14" s="332"/>
      <c r="L14" s="332"/>
      <c r="M14" s="332"/>
      <c r="N14" s="332"/>
      <c r="O14" s="332"/>
      <c r="P14" s="332"/>
      <c r="Q14" s="332"/>
      <c r="R14" s="332"/>
      <c r="S14" s="319"/>
      <c r="U14" s="277"/>
      <c r="V14" s="277"/>
    </row>
    <row r="15" spans="1:23" x14ac:dyDescent="0.2">
      <c r="B15" s="318"/>
      <c r="C15" s="319"/>
      <c r="D15" s="294"/>
      <c r="E15" s="295"/>
      <c r="F15" s="295"/>
      <c r="G15" s="296"/>
      <c r="H15" s="327"/>
      <c r="I15" s="328"/>
      <c r="J15" s="318"/>
      <c r="K15" s="332"/>
      <c r="L15" s="332"/>
      <c r="M15" s="332"/>
      <c r="N15" s="332"/>
      <c r="O15" s="332"/>
      <c r="P15" s="332"/>
      <c r="Q15" s="332"/>
      <c r="R15" s="333"/>
      <c r="S15" s="334"/>
      <c r="U15" s="277"/>
      <c r="V15" s="277"/>
    </row>
    <row r="16" spans="1:23" ht="42.75" customHeight="1" x14ac:dyDescent="0.2">
      <c r="B16" s="306" t="s">
        <v>610</v>
      </c>
      <c r="C16" s="307"/>
      <c r="D16" s="307"/>
      <c r="E16" s="308"/>
      <c r="F16" s="309" t="s">
        <v>616</v>
      </c>
      <c r="G16" s="310"/>
      <c r="H16" s="310"/>
      <c r="I16" s="311"/>
      <c r="J16" s="312" t="s">
        <v>611</v>
      </c>
      <c r="K16" s="313"/>
      <c r="L16" s="313"/>
      <c r="M16" s="314"/>
      <c r="N16" s="335" t="s">
        <v>617</v>
      </c>
      <c r="O16" s="336"/>
      <c r="P16" s="336"/>
      <c r="Q16" s="336"/>
      <c r="R16" s="336"/>
      <c r="S16" s="337"/>
      <c r="U16" s="277"/>
      <c r="V16" s="277"/>
      <c r="W16" s="277"/>
    </row>
    <row r="17" spans="1:20" x14ac:dyDescent="0.2">
      <c r="B17" s="274"/>
      <c r="C17" s="267"/>
      <c r="D17" s="267"/>
      <c r="E17" s="267"/>
      <c r="F17" s="267"/>
      <c r="G17" s="267"/>
      <c r="H17" s="267"/>
      <c r="I17" s="267"/>
      <c r="J17" s="267"/>
      <c r="K17" s="267"/>
      <c r="L17" s="267"/>
      <c r="M17" s="267"/>
      <c r="N17" s="267"/>
      <c r="O17" s="267"/>
      <c r="P17" s="267"/>
      <c r="S17" s="281"/>
    </row>
    <row r="18" spans="1:20" x14ac:dyDescent="0.2">
      <c r="B18" s="267" t="s">
        <v>590</v>
      </c>
      <c r="C18" s="267"/>
      <c r="D18" s="267"/>
      <c r="E18" s="267"/>
      <c r="F18" s="267"/>
      <c r="G18" s="267"/>
      <c r="H18" s="267"/>
      <c r="I18" s="267"/>
      <c r="J18" s="267"/>
      <c r="K18" s="267"/>
      <c r="L18" s="267"/>
      <c r="M18" s="267"/>
      <c r="N18" s="267"/>
      <c r="O18" s="267"/>
      <c r="P18" s="267"/>
    </row>
    <row r="19" spans="1:20" x14ac:dyDescent="0.2">
      <c r="B19" s="349" t="s">
        <v>591</v>
      </c>
      <c r="C19" s="339"/>
      <c r="D19" s="350" t="s">
        <v>592</v>
      </c>
      <c r="E19" s="351"/>
      <c r="F19" s="350" t="s">
        <v>593</v>
      </c>
      <c r="G19" s="351"/>
      <c r="H19" s="350" t="s">
        <v>594</v>
      </c>
      <c r="I19" s="351"/>
      <c r="J19" s="338" t="s">
        <v>595</v>
      </c>
      <c r="K19" s="339"/>
      <c r="L19" s="350" t="s">
        <v>596</v>
      </c>
      <c r="M19" s="351"/>
      <c r="N19" s="338" t="s">
        <v>14</v>
      </c>
      <c r="O19" s="339"/>
      <c r="P19" s="338" t="s">
        <v>612</v>
      </c>
      <c r="Q19" s="339"/>
      <c r="R19" s="340" t="s">
        <v>12</v>
      </c>
      <c r="S19" s="341"/>
    </row>
    <row r="20" spans="1:20" x14ac:dyDescent="0.2">
      <c r="B20" s="342" t="s">
        <v>581</v>
      </c>
      <c r="C20" s="343"/>
      <c r="D20" s="344" t="s">
        <v>582</v>
      </c>
      <c r="E20" s="343"/>
      <c r="F20" s="344" t="s">
        <v>11</v>
      </c>
      <c r="G20" s="343"/>
      <c r="H20" s="345" t="s">
        <v>597</v>
      </c>
      <c r="I20" s="346"/>
      <c r="J20" s="344" t="s">
        <v>598</v>
      </c>
      <c r="K20" s="343"/>
      <c r="L20" s="347" t="s">
        <v>599</v>
      </c>
      <c r="M20" s="348"/>
      <c r="N20" s="344" t="s">
        <v>132</v>
      </c>
      <c r="O20" s="343"/>
      <c r="P20" s="352" t="s">
        <v>613</v>
      </c>
      <c r="Q20" s="353"/>
      <c r="R20" s="354"/>
      <c r="S20" s="355"/>
    </row>
    <row r="21" spans="1:20" x14ac:dyDescent="0.2">
      <c r="B21" s="356" t="s">
        <v>600</v>
      </c>
      <c r="C21" s="357"/>
      <c r="D21" s="358" t="s">
        <v>600</v>
      </c>
      <c r="E21" s="357"/>
      <c r="F21" s="358" t="s">
        <v>600</v>
      </c>
      <c r="G21" s="357"/>
      <c r="H21" s="358" t="s">
        <v>600</v>
      </c>
      <c r="I21" s="357"/>
      <c r="J21" s="359"/>
      <c r="K21" s="360"/>
      <c r="L21" s="358" t="s">
        <v>600</v>
      </c>
      <c r="M21" s="357"/>
      <c r="N21" s="358" t="s">
        <v>600</v>
      </c>
      <c r="O21" s="357"/>
      <c r="P21" s="358" t="s">
        <v>600</v>
      </c>
      <c r="Q21" s="357"/>
      <c r="R21" s="363"/>
      <c r="S21" s="364"/>
    </row>
    <row r="22" spans="1:20" ht="27" customHeight="1" x14ac:dyDescent="0.2">
      <c r="B22" s="365"/>
      <c r="C22" s="366"/>
      <c r="D22" s="367">
        <v>400000</v>
      </c>
      <c r="E22" s="368"/>
      <c r="F22" s="369">
        <f>MIN(B22:E22)</f>
        <v>400000</v>
      </c>
      <c r="G22" s="366"/>
      <c r="H22" s="369">
        <f>F22</f>
        <v>400000</v>
      </c>
      <c r="I22" s="366"/>
      <c r="J22" s="370" t="s">
        <v>601</v>
      </c>
      <c r="K22" s="371"/>
      <c r="L22" s="369">
        <f>ROUNDDOWN(H22,3)</f>
        <v>400000</v>
      </c>
      <c r="M22" s="366"/>
      <c r="N22" s="372"/>
      <c r="O22" s="373"/>
      <c r="P22" s="374">
        <f>MIN(L22:O22)</f>
        <v>400000</v>
      </c>
      <c r="Q22" s="375"/>
      <c r="R22" s="376"/>
      <c r="S22" s="377"/>
    </row>
    <row r="23" spans="1:20" ht="28.5" customHeight="1" x14ac:dyDescent="0.2">
      <c r="R23" s="275"/>
      <c r="S23" s="275"/>
      <c r="T23" s="275"/>
    </row>
    <row r="24" spans="1:20" x14ac:dyDescent="0.15">
      <c r="A24" s="278"/>
      <c r="B24" s="279" t="s">
        <v>602</v>
      </c>
      <c r="C24" s="378" t="s">
        <v>603</v>
      </c>
      <c r="D24" s="378"/>
      <c r="E24" s="378"/>
      <c r="F24" s="378"/>
      <c r="G24" s="378"/>
      <c r="H24" s="378"/>
      <c r="I24" s="378"/>
      <c r="J24" s="378"/>
      <c r="K24" s="378"/>
      <c r="L24" s="378"/>
      <c r="M24" s="378"/>
      <c r="N24" s="378"/>
      <c r="O24" s="378"/>
      <c r="P24" s="378"/>
      <c r="R24" s="275"/>
      <c r="S24" s="275"/>
      <c r="T24" s="275"/>
    </row>
    <row r="25" spans="1:20" x14ac:dyDescent="0.15">
      <c r="A25" s="280"/>
      <c r="C25" s="378" t="s">
        <v>604</v>
      </c>
      <c r="D25" s="378"/>
      <c r="E25" s="378"/>
      <c r="F25" s="378"/>
      <c r="G25" s="378"/>
      <c r="H25" s="378"/>
      <c r="I25" s="378"/>
      <c r="J25" s="378"/>
      <c r="K25" s="378"/>
      <c r="L25" s="378"/>
      <c r="M25" s="378"/>
      <c r="N25" s="378"/>
      <c r="O25" s="378"/>
      <c r="P25" s="378"/>
      <c r="R25" s="275"/>
      <c r="S25" s="275"/>
      <c r="T25" s="275"/>
    </row>
    <row r="26" spans="1:20" x14ac:dyDescent="0.15">
      <c r="A26" s="280"/>
      <c r="C26" s="378" t="s">
        <v>614</v>
      </c>
      <c r="D26" s="378"/>
      <c r="E26" s="378"/>
      <c r="F26" s="378"/>
      <c r="G26" s="378"/>
      <c r="H26" s="378"/>
      <c r="I26" s="378"/>
      <c r="J26" s="378"/>
      <c r="K26" s="378"/>
      <c r="L26" s="378"/>
      <c r="M26" s="378"/>
      <c r="N26" s="378"/>
      <c r="O26" s="378"/>
      <c r="P26" s="378"/>
      <c r="R26" s="275"/>
      <c r="S26" s="275"/>
      <c r="T26" s="275"/>
    </row>
    <row r="27" spans="1:20" x14ac:dyDescent="0.15">
      <c r="A27" s="280"/>
      <c r="C27" s="378" t="s">
        <v>605</v>
      </c>
      <c r="D27" s="378"/>
      <c r="E27" s="378"/>
      <c r="F27" s="378"/>
      <c r="G27" s="378"/>
      <c r="H27" s="378"/>
      <c r="I27" s="378"/>
      <c r="J27" s="378"/>
      <c r="K27" s="378"/>
      <c r="L27" s="378"/>
      <c r="M27" s="378"/>
      <c r="N27" s="378"/>
      <c r="O27" s="378"/>
      <c r="P27" s="378"/>
    </row>
    <row r="28" spans="1:20" x14ac:dyDescent="0.15">
      <c r="A28" s="280"/>
      <c r="C28" s="378" t="s">
        <v>618</v>
      </c>
      <c r="D28" s="378"/>
      <c r="E28" s="378"/>
      <c r="F28" s="378"/>
      <c r="G28" s="378"/>
      <c r="H28" s="378"/>
      <c r="I28" s="378"/>
      <c r="J28" s="378"/>
      <c r="K28" s="378"/>
      <c r="L28" s="378"/>
      <c r="M28" s="378"/>
      <c r="N28" s="378"/>
      <c r="O28" s="378"/>
      <c r="P28" s="378"/>
    </row>
    <row r="29" spans="1:20" x14ac:dyDescent="0.15">
      <c r="A29" s="280"/>
      <c r="C29" s="361"/>
      <c r="D29" s="361"/>
      <c r="E29" s="361"/>
      <c r="F29" s="361"/>
      <c r="G29" s="361"/>
      <c r="H29" s="361"/>
      <c r="I29" s="361"/>
      <c r="J29" s="361"/>
      <c r="K29" s="361"/>
      <c r="L29" s="361"/>
      <c r="M29" s="361"/>
      <c r="N29" s="361"/>
      <c r="O29" s="361"/>
      <c r="P29" s="362"/>
    </row>
    <row r="30" spans="1:20" x14ac:dyDescent="0.15">
      <c r="A30" s="280"/>
    </row>
  </sheetData>
  <mergeCells count="66">
    <mergeCell ref="C29:P29"/>
    <mergeCell ref="R21:S21"/>
    <mergeCell ref="B22:C22"/>
    <mergeCell ref="D22:E22"/>
    <mergeCell ref="F22:G22"/>
    <mergeCell ref="H22:I22"/>
    <mergeCell ref="J22:K22"/>
    <mergeCell ref="L22:M22"/>
    <mergeCell ref="N22:O22"/>
    <mergeCell ref="P22:Q22"/>
    <mergeCell ref="R22:S22"/>
    <mergeCell ref="C24:P24"/>
    <mergeCell ref="C25:P25"/>
    <mergeCell ref="C26:P26"/>
    <mergeCell ref="C27:P27"/>
    <mergeCell ref="C28:P28"/>
    <mergeCell ref="P20:Q20"/>
    <mergeCell ref="R20:S20"/>
    <mergeCell ref="B21:C21"/>
    <mergeCell ref="D21:E21"/>
    <mergeCell ref="F21:G21"/>
    <mergeCell ref="H21:I21"/>
    <mergeCell ref="J21:K21"/>
    <mergeCell ref="L21:M21"/>
    <mergeCell ref="N21:O21"/>
    <mergeCell ref="P21:Q21"/>
    <mergeCell ref="N19:O19"/>
    <mergeCell ref="P19:Q19"/>
    <mergeCell ref="R19:S19"/>
    <mergeCell ref="B20:C20"/>
    <mergeCell ref="D20:E20"/>
    <mergeCell ref="F20:G20"/>
    <mergeCell ref="H20:I20"/>
    <mergeCell ref="J20:K20"/>
    <mergeCell ref="L20:M20"/>
    <mergeCell ref="N20:O20"/>
    <mergeCell ref="B19:C19"/>
    <mergeCell ref="D19:E19"/>
    <mergeCell ref="F19:G19"/>
    <mergeCell ref="H19:I19"/>
    <mergeCell ref="J19:K19"/>
    <mergeCell ref="L19:M19"/>
    <mergeCell ref="B16:E16"/>
    <mergeCell ref="F16:I16"/>
    <mergeCell ref="J16:M16"/>
    <mergeCell ref="B8:B10"/>
    <mergeCell ref="D8:G8"/>
    <mergeCell ref="H8:H10"/>
    <mergeCell ref="I8:S8"/>
    <mergeCell ref="C9:C10"/>
    <mergeCell ref="D9:G10"/>
    <mergeCell ref="I9:S10"/>
    <mergeCell ref="B13:C15"/>
    <mergeCell ref="D13:G15"/>
    <mergeCell ref="H13:I15"/>
    <mergeCell ref="J13:S13"/>
    <mergeCell ref="J14:S15"/>
    <mergeCell ref="N16:S16"/>
    <mergeCell ref="B3:S3"/>
    <mergeCell ref="B5:B7"/>
    <mergeCell ref="D5:G5"/>
    <mergeCell ref="H5:H7"/>
    <mergeCell ref="I5:S5"/>
    <mergeCell ref="C6:C7"/>
    <mergeCell ref="D6:G7"/>
    <mergeCell ref="I6:S7"/>
  </mergeCells>
  <phoneticPr fontId="3"/>
  <pageMargins left="0.70866141732283472" right="0.70866141732283472" top="0.55118110236220474" bottom="0.55118110236220474" header="0.11811023622047245" footer="0.11811023622047245"/>
  <pageSetup paperSize="9" scale="10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140</v>
      </c>
    </row>
    <row r="3" spans="1:9" ht="18" customHeight="1" x14ac:dyDescent="0.2">
      <c r="H3" s="21"/>
      <c r="I3" s="22" t="s">
        <v>4</v>
      </c>
    </row>
    <row r="4" spans="1:9" ht="18" customHeight="1" x14ac:dyDescent="0.2">
      <c r="H4" s="21"/>
      <c r="I4" s="22" t="s">
        <v>5</v>
      </c>
    </row>
    <row r="6" spans="1:9" ht="18" customHeight="1" x14ac:dyDescent="0.2">
      <c r="A6" s="20" t="s">
        <v>49</v>
      </c>
      <c r="B6" s="24"/>
    </row>
    <row r="7" spans="1:9" ht="18" customHeight="1" x14ac:dyDescent="0.2">
      <c r="A7" s="394" t="s">
        <v>51</v>
      </c>
      <c r="B7" s="394"/>
      <c r="C7" s="394"/>
      <c r="D7" s="113" t="s">
        <v>48</v>
      </c>
    </row>
    <row r="8" spans="1:9" ht="18" customHeight="1" x14ac:dyDescent="0.2">
      <c r="A8" s="20" t="s">
        <v>50</v>
      </c>
      <c r="B8" s="24"/>
    </row>
    <row r="10" spans="1:9" ht="18" customHeight="1" x14ac:dyDescent="0.2">
      <c r="F10" s="391" t="s">
        <v>204</v>
      </c>
      <c r="G10" s="391"/>
      <c r="H10" s="391"/>
      <c r="I10" s="20" t="s">
        <v>202</v>
      </c>
    </row>
    <row r="14" spans="1:9" ht="18" customHeight="1" x14ac:dyDescent="0.2">
      <c r="A14" s="23" t="s">
        <v>28</v>
      </c>
      <c r="B14" s="23"/>
      <c r="C14" s="23"/>
      <c r="D14" s="23"/>
      <c r="E14" s="23"/>
      <c r="F14" s="23"/>
      <c r="G14" s="23"/>
      <c r="H14" s="23"/>
      <c r="I14" s="23"/>
    </row>
    <row r="17" spans="1:9" ht="18" customHeight="1" x14ac:dyDescent="0.2">
      <c r="A17" s="388" t="s">
        <v>137</v>
      </c>
      <c r="B17" s="388"/>
      <c r="C17" s="388"/>
      <c r="D17" s="388"/>
      <c r="E17" s="388"/>
      <c r="F17" s="388"/>
      <c r="G17" s="388"/>
      <c r="H17" s="388"/>
      <c r="I17" s="388"/>
    </row>
    <row r="18" spans="1:9" ht="18" customHeight="1" x14ac:dyDescent="0.2">
      <c r="A18" s="388"/>
      <c r="B18" s="388"/>
      <c r="C18" s="388"/>
      <c r="D18" s="388"/>
      <c r="E18" s="388"/>
      <c r="F18" s="388"/>
      <c r="G18" s="388"/>
      <c r="H18" s="388"/>
      <c r="I18" s="388"/>
    </row>
    <row r="20" spans="1:9" ht="18" customHeight="1" x14ac:dyDescent="0.2">
      <c r="A20" s="23" t="s">
        <v>29</v>
      </c>
      <c r="B20" s="23"/>
      <c r="C20" s="23"/>
      <c r="D20" s="23"/>
      <c r="E20" s="23"/>
      <c r="F20" s="23"/>
      <c r="G20" s="23"/>
      <c r="H20" s="23"/>
      <c r="I20" s="23"/>
    </row>
    <row r="22" spans="1:9" ht="18" customHeight="1" x14ac:dyDescent="0.2">
      <c r="A22" s="20" t="s">
        <v>30</v>
      </c>
    </row>
    <row r="24" spans="1:9" ht="18" customHeight="1" x14ac:dyDescent="0.2">
      <c r="A24" s="392" t="s">
        <v>149</v>
      </c>
      <c r="B24" s="392"/>
      <c r="C24" s="392"/>
      <c r="D24" s="392"/>
      <c r="E24" s="392"/>
      <c r="F24" s="392"/>
      <c r="G24" s="392"/>
      <c r="H24" s="392"/>
      <c r="I24" s="392"/>
    </row>
    <row r="25" spans="1:9" ht="18" customHeight="1" x14ac:dyDescent="0.2">
      <c r="A25" s="392"/>
      <c r="B25" s="392"/>
      <c r="C25" s="392"/>
      <c r="D25" s="392"/>
      <c r="E25" s="392"/>
      <c r="F25" s="392"/>
      <c r="G25" s="392"/>
      <c r="H25" s="392"/>
      <c r="I25" s="392"/>
    </row>
    <row r="26" spans="1:9" ht="18" customHeight="1" x14ac:dyDescent="0.2">
      <c r="G26" s="393" t="s">
        <v>31</v>
      </c>
      <c r="H26" s="393"/>
      <c r="I26" s="393"/>
    </row>
    <row r="27" spans="1:9" ht="18" customHeight="1" x14ac:dyDescent="0.2">
      <c r="I27" s="114"/>
    </row>
    <row r="28" spans="1:9" ht="18" customHeight="1" x14ac:dyDescent="0.2">
      <c r="A28" s="392" t="s">
        <v>150</v>
      </c>
      <c r="B28" s="392"/>
      <c r="C28" s="392"/>
      <c r="D28" s="392"/>
      <c r="E28" s="392"/>
      <c r="F28" s="392"/>
      <c r="G28" s="392"/>
      <c r="H28" s="392"/>
      <c r="I28" s="392"/>
    </row>
    <row r="29" spans="1:9" ht="18" customHeight="1" x14ac:dyDescent="0.2">
      <c r="A29" s="392"/>
      <c r="B29" s="392"/>
      <c r="C29" s="392"/>
      <c r="D29" s="392"/>
      <c r="E29" s="392"/>
      <c r="F29" s="392"/>
      <c r="G29" s="392"/>
      <c r="H29" s="392"/>
      <c r="I29" s="392"/>
    </row>
    <row r="30" spans="1:9" ht="18" customHeight="1" x14ac:dyDescent="0.2">
      <c r="G30" s="393" t="s">
        <v>31</v>
      </c>
      <c r="H30" s="393"/>
      <c r="I30" s="393"/>
    </row>
    <row r="32" spans="1:9" ht="27" customHeight="1" x14ac:dyDescent="0.2">
      <c r="A32" s="392" t="s">
        <v>148</v>
      </c>
      <c r="B32" s="392"/>
      <c r="C32" s="392"/>
      <c r="D32" s="392"/>
      <c r="E32" s="392"/>
      <c r="F32" s="392"/>
      <c r="G32" s="392"/>
      <c r="H32" s="392"/>
      <c r="I32" s="392"/>
    </row>
    <row r="33" spans="1:9" ht="27" customHeight="1" x14ac:dyDescent="0.2">
      <c r="A33" s="392"/>
      <c r="B33" s="392"/>
      <c r="C33" s="392"/>
      <c r="D33" s="392"/>
      <c r="E33" s="392"/>
      <c r="F33" s="392"/>
      <c r="G33" s="392"/>
      <c r="H33" s="392"/>
      <c r="I33" s="392"/>
    </row>
  </sheetData>
  <mergeCells count="8">
    <mergeCell ref="A32:I33"/>
    <mergeCell ref="A7:C7"/>
    <mergeCell ref="A24:I25"/>
    <mergeCell ref="A28:I29"/>
    <mergeCell ref="A17:I18"/>
    <mergeCell ref="G26:I26"/>
    <mergeCell ref="G30:I30"/>
    <mergeCell ref="F10:H10"/>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3.109375" style="1" customWidth="1"/>
    <col min="2" max="2" width="32.77734375" style="1" bestFit="1" customWidth="1"/>
    <col min="3" max="3" width="15.6640625" style="1" customWidth="1"/>
    <col min="4" max="16384" width="12.6640625" style="1"/>
  </cols>
  <sheetData>
    <row r="1" spans="1:14" ht="24" customHeight="1" x14ac:dyDescent="0.2">
      <c r="B1" s="1" t="s">
        <v>141</v>
      </c>
    </row>
    <row r="2" spans="1:14" ht="24" customHeight="1" x14ac:dyDescent="0.2">
      <c r="B2" s="398" t="s">
        <v>152</v>
      </c>
      <c r="C2" s="398"/>
      <c r="D2" s="398"/>
      <c r="E2" s="398"/>
      <c r="F2" s="398"/>
      <c r="G2" s="398"/>
      <c r="H2" s="398"/>
      <c r="I2" s="398"/>
      <c r="J2" s="398"/>
      <c r="K2" s="398"/>
      <c r="L2" s="398"/>
      <c r="M2" s="398"/>
      <c r="N2" s="398"/>
    </row>
    <row r="3" spans="1:14" ht="24" customHeight="1" x14ac:dyDescent="0.2">
      <c r="B3" s="1" t="s">
        <v>201</v>
      </c>
      <c r="L3" s="397" t="s">
        <v>194</v>
      </c>
      <c r="M3" s="397"/>
      <c r="N3" s="397"/>
    </row>
    <row r="4" spans="1:14" ht="7.5" customHeight="1" x14ac:dyDescent="0.2"/>
    <row r="5" spans="1:14" ht="24" customHeight="1" x14ac:dyDescent="0.2">
      <c r="B5" s="399" t="s">
        <v>46</v>
      </c>
      <c r="C5" s="400"/>
      <c r="D5" s="399" t="s">
        <v>45</v>
      </c>
      <c r="E5" s="401"/>
      <c r="F5" s="401"/>
      <c r="G5" s="401"/>
      <c r="H5" s="401"/>
      <c r="I5" s="401"/>
      <c r="J5" s="401"/>
      <c r="K5" s="401"/>
      <c r="L5" s="401"/>
      <c r="M5" s="400"/>
      <c r="N5" s="2"/>
    </row>
    <row r="6" spans="1:14" ht="24" customHeight="1" x14ac:dyDescent="0.2">
      <c r="B6" s="3"/>
      <c r="C6" s="4"/>
      <c r="D6" s="399" t="s">
        <v>207</v>
      </c>
      <c r="E6" s="401"/>
      <c r="F6" s="400"/>
      <c r="G6" s="399" t="s">
        <v>208</v>
      </c>
      <c r="H6" s="401"/>
      <c r="I6" s="401"/>
      <c r="J6" s="401"/>
      <c r="K6" s="401"/>
      <c r="L6" s="401"/>
      <c r="M6" s="400"/>
      <c r="N6" s="4"/>
    </row>
    <row r="7" spans="1:14" ht="24" customHeight="1" x14ac:dyDescent="0.2">
      <c r="B7" s="5" t="s">
        <v>153</v>
      </c>
      <c r="C7" s="6" t="s">
        <v>44</v>
      </c>
      <c r="D7" s="7"/>
      <c r="E7" s="7"/>
      <c r="F7" s="6"/>
      <c r="G7" s="7"/>
      <c r="H7" s="395" t="s">
        <v>43</v>
      </c>
      <c r="I7" s="396"/>
      <c r="J7" s="395" t="s">
        <v>42</v>
      </c>
      <c r="K7" s="396"/>
      <c r="L7" s="395" t="s">
        <v>41</v>
      </c>
      <c r="M7" s="396"/>
      <c r="N7" s="6" t="s">
        <v>12</v>
      </c>
    </row>
    <row r="8" spans="1:14" ht="24" customHeight="1" x14ac:dyDescent="0.2">
      <c r="B8" s="3"/>
      <c r="C8" s="6" t="s">
        <v>40</v>
      </c>
      <c r="D8" s="5" t="s">
        <v>37</v>
      </c>
      <c r="E8" s="5" t="s">
        <v>39</v>
      </c>
      <c r="F8" s="6" t="s">
        <v>38</v>
      </c>
      <c r="G8" s="5" t="s">
        <v>37</v>
      </c>
      <c r="H8" s="5"/>
      <c r="I8" s="7" t="s">
        <v>36</v>
      </c>
      <c r="J8" s="5"/>
      <c r="K8" s="7" t="s">
        <v>36</v>
      </c>
      <c r="L8" s="5"/>
      <c r="M8" s="7" t="s">
        <v>36</v>
      </c>
      <c r="N8" s="4"/>
    </row>
    <row r="9" spans="1:14" ht="24" customHeight="1" x14ac:dyDescent="0.2">
      <c r="B9" s="8"/>
      <c r="C9" s="9"/>
      <c r="D9" s="10"/>
      <c r="E9" s="10"/>
      <c r="F9" s="9"/>
      <c r="G9" s="10"/>
      <c r="H9" s="10"/>
      <c r="I9" s="10" t="s">
        <v>35</v>
      </c>
      <c r="J9" s="10"/>
      <c r="K9" s="10" t="s">
        <v>35</v>
      </c>
      <c r="L9" s="10"/>
      <c r="M9" s="10" t="s">
        <v>35</v>
      </c>
      <c r="N9" s="11"/>
    </row>
    <row r="10" spans="1:14" ht="20.100000000000001" customHeight="1" x14ac:dyDescent="0.2">
      <c r="B10" s="3"/>
      <c r="C10" s="12" t="s">
        <v>9</v>
      </c>
      <c r="D10" s="13"/>
      <c r="E10" s="13" t="s">
        <v>9</v>
      </c>
      <c r="F10" s="12" t="s">
        <v>9</v>
      </c>
      <c r="G10" s="13"/>
      <c r="H10" s="13" t="s">
        <v>9</v>
      </c>
      <c r="I10" s="13" t="s">
        <v>9</v>
      </c>
      <c r="J10" s="13" t="s">
        <v>9</v>
      </c>
      <c r="K10" s="13" t="s">
        <v>9</v>
      </c>
      <c r="L10" s="13" t="s">
        <v>9</v>
      </c>
      <c r="M10" s="12" t="s">
        <v>9</v>
      </c>
      <c r="N10" s="12"/>
    </row>
    <row r="11" spans="1:14" ht="24" customHeight="1" x14ac:dyDescent="0.2">
      <c r="B11" s="3" t="s">
        <v>34</v>
      </c>
      <c r="C11" s="14"/>
      <c r="D11" s="15"/>
      <c r="E11" s="15"/>
      <c r="F11" s="14"/>
      <c r="G11" s="15"/>
      <c r="H11" s="15"/>
      <c r="I11" s="15"/>
      <c r="J11" s="15"/>
      <c r="K11" s="15"/>
      <c r="L11" s="15"/>
      <c r="M11" s="14"/>
      <c r="N11" s="4"/>
    </row>
    <row r="12" spans="1:14" ht="24" customHeight="1" x14ac:dyDescent="0.2">
      <c r="B12" s="3"/>
      <c r="C12" s="14"/>
      <c r="D12" s="15"/>
      <c r="E12" s="15"/>
      <c r="F12" s="14"/>
      <c r="G12" s="15"/>
      <c r="H12" s="15"/>
      <c r="I12" s="15"/>
      <c r="J12" s="15"/>
      <c r="K12" s="15"/>
      <c r="L12" s="15"/>
      <c r="M12" s="14"/>
      <c r="N12" s="4"/>
    </row>
    <row r="13" spans="1:14" ht="24" customHeight="1" x14ac:dyDescent="0.2">
      <c r="B13" s="3" t="s">
        <v>33</v>
      </c>
      <c r="C13" s="16"/>
      <c r="D13" s="17"/>
      <c r="E13" s="17"/>
      <c r="F13" s="16"/>
      <c r="G13" s="17"/>
      <c r="H13" s="17"/>
      <c r="I13" s="17"/>
      <c r="J13" s="17"/>
      <c r="K13" s="17"/>
      <c r="L13" s="17"/>
      <c r="M13" s="16"/>
      <c r="N13" s="4"/>
    </row>
    <row r="14" spans="1:14" ht="24" customHeight="1" x14ac:dyDescent="0.2">
      <c r="B14" s="3" t="s">
        <v>32</v>
      </c>
      <c r="C14" s="16"/>
      <c r="D14" s="17"/>
      <c r="E14" s="17"/>
      <c r="F14" s="16"/>
      <c r="G14" s="17"/>
      <c r="H14" s="17"/>
      <c r="I14" s="17"/>
      <c r="J14" s="17"/>
      <c r="K14" s="17"/>
      <c r="L14" s="17"/>
      <c r="M14" s="16"/>
      <c r="N14" s="4"/>
    </row>
    <row r="15" spans="1:14" ht="24" customHeight="1" x14ac:dyDescent="0.2">
      <c r="B15" s="3"/>
      <c r="C15" s="16"/>
      <c r="D15" s="17"/>
      <c r="E15" s="17"/>
      <c r="F15" s="16"/>
      <c r="G15" s="17"/>
      <c r="H15" s="17"/>
      <c r="I15" s="17"/>
      <c r="J15" s="17"/>
      <c r="K15" s="17"/>
      <c r="L15" s="17"/>
      <c r="M15" s="16"/>
      <c r="N15" s="4"/>
    </row>
    <row r="16" spans="1:14" ht="24" customHeight="1" x14ac:dyDescent="0.2">
      <c r="A16" s="20"/>
      <c r="B16" s="3"/>
      <c r="C16" s="16"/>
      <c r="D16" s="17"/>
      <c r="E16" s="17"/>
      <c r="F16" s="16"/>
      <c r="G16" s="17"/>
      <c r="H16" s="17"/>
      <c r="I16" s="17"/>
      <c r="J16" s="17"/>
      <c r="K16" s="17"/>
      <c r="L16" s="17"/>
      <c r="M16" s="16"/>
      <c r="N16" s="4"/>
    </row>
    <row r="17" spans="2:14" ht="24" customHeight="1" x14ac:dyDescent="0.2">
      <c r="B17" s="8"/>
      <c r="C17" s="18"/>
      <c r="D17" s="19"/>
      <c r="E17" s="19"/>
      <c r="F17" s="18"/>
      <c r="G17" s="19"/>
      <c r="H17" s="19"/>
      <c r="I17" s="19"/>
      <c r="J17" s="19"/>
      <c r="K17" s="19"/>
      <c r="L17" s="19"/>
      <c r="M17" s="18"/>
      <c r="N17" s="11"/>
    </row>
    <row r="19" spans="2:14" ht="20.100000000000001" customHeight="1" x14ac:dyDescent="0.2">
      <c r="B19" s="1" t="s">
        <v>209</v>
      </c>
    </row>
    <row r="20" spans="2:14" ht="20.100000000000001" customHeight="1" x14ac:dyDescent="0.2">
      <c r="B20" s="1" t="s">
        <v>210</v>
      </c>
    </row>
    <row r="21" spans="2:14" ht="20.100000000000001" customHeight="1" x14ac:dyDescent="0.2">
      <c r="B21" s="1" t="s">
        <v>211</v>
      </c>
    </row>
    <row r="22" spans="2:14" ht="20.100000000000001" customHeight="1" x14ac:dyDescent="0.2">
      <c r="B22" s="1" t="s">
        <v>212</v>
      </c>
    </row>
    <row r="23" spans="2:14" ht="20.100000000000001" customHeight="1" x14ac:dyDescent="0.2">
      <c r="B23" s="1" t="s">
        <v>213</v>
      </c>
    </row>
    <row r="24" spans="2:14" ht="20.100000000000001" customHeight="1" x14ac:dyDescent="0.2">
      <c r="B24" s="1" t="s">
        <v>214</v>
      </c>
    </row>
    <row r="25" spans="2:14" ht="20.100000000000001" customHeight="1" x14ac:dyDescent="0.2">
      <c r="B25" s="1" t="s">
        <v>215</v>
      </c>
    </row>
    <row r="26" spans="2:14" ht="20.100000000000001" customHeight="1" x14ac:dyDescent="0.2">
      <c r="B26" s="1" t="s">
        <v>216</v>
      </c>
    </row>
  </sheetData>
  <mergeCells count="9">
    <mergeCell ref="H7:I7"/>
    <mergeCell ref="J7:K7"/>
    <mergeCell ref="L7:M7"/>
    <mergeCell ref="L3:N3"/>
    <mergeCell ref="B2:N2"/>
    <mergeCell ref="B5:C5"/>
    <mergeCell ref="D5:M5"/>
    <mergeCell ref="D6:F6"/>
    <mergeCell ref="G6:M6"/>
  </mergeCells>
  <phoneticPr fontId="3"/>
  <pageMargins left="0.70866141732283472" right="0.70866141732283472" top="0.74803149606299213" bottom="0.74803149606299213" header="0.31496062992125984" footer="0.31496062992125984"/>
  <pageSetup paperSize="9" scale="7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2"/>
  <cols>
    <col min="1" max="1" width="18.33203125" style="45" customWidth="1"/>
    <col min="2" max="9" width="26.88671875" style="45" customWidth="1"/>
    <col min="10" max="16384" width="9" style="45"/>
  </cols>
  <sheetData>
    <row r="1" spans="1:9" s="27" customFormat="1" ht="28.5" customHeight="1" x14ac:dyDescent="0.2">
      <c r="A1" s="26" t="s">
        <v>116</v>
      </c>
    </row>
    <row r="2" spans="1:9" s="27" customFormat="1" ht="28.5" customHeight="1" x14ac:dyDescent="0.2">
      <c r="A2" s="28" t="s">
        <v>52</v>
      </c>
      <c r="B2" s="29" t="s">
        <v>54</v>
      </c>
      <c r="C2" s="30" t="s">
        <v>55</v>
      </c>
      <c r="D2" s="31" t="s">
        <v>56</v>
      </c>
      <c r="E2" s="32" t="s">
        <v>57</v>
      </c>
      <c r="F2" s="33" t="s">
        <v>58</v>
      </c>
      <c r="G2" s="34" t="s">
        <v>59</v>
      </c>
      <c r="H2" s="35" t="s">
        <v>60</v>
      </c>
      <c r="I2" s="46" t="s">
        <v>174</v>
      </c>
    </row>
    <row r="3" spans="1:9" s="27" customFormat="1" ht="28.5" customHeight="1" x14ac:dyDescent="0.2">
      <c r="A3" s="36" t="s">
        <v>53</v>
      </c>
      <c r="B3" s="37" t="s">
        <v>86</v>
      </c>
      <c r="C3" s="38" t="s">
        <v>87</v>
      </c>
      <c r="D3" s="39" t="s">
        <v>17</v>
      </c>
      <c r="E3" s="32" t="s">
        <v>465</v>
      </c>
      <c r="F3" s="33" t="s">
        <v>468</v>
      </c>
      <c r="G3" s="34" t="s">
        <v>180</v>
      </c>
      <c r="H3" s="35" t="s">
        <v>101</v>
      </c>
      <c r="I3" s="46" t="s">
        <v>176</v>
      </c>
    </row>
    <row r="4" spans="1:9" s="27" customFormat="1" ht="28.5" customHeight="1" x14ac:dyDescent="0.2">
      <c r="A4" s="36"/>
      <c r="B4" s="37" t="s">
        <v>88</v>
      </c>
      <c r="C4" s="38" t="s">
        <v>89</v>
      </c>
      <c r="D4" s="39" t="s">
        <v>18</v>
      </c>
      <c r="E4" s="28"/>
      <c r="F4" s="28"/>
      <c r="G4" s="28"/>
      <c r="H4" s="35" t="s">
        <v>102</v>
      </c>
      <c r="I4" s="28"/>
    </row>
    <row r="5" spans="1:9" s="27" customFormat="1" ht="28.5" customHeight="1" x14ac:dyDescent="0.2">
      <c r="A5" s="36"/>
      <c r="B5" s="37" t="s">
        <v>163</v>
      </c>
      <c r="C5" s="38" t="s">
        <v>91</v>
      </c>
      <c r="D5" s="39" t="s">
        <v>472</v>
      </c>
      <c r="E5" s="28"/>
      <c r="F5" s="28"/>
      <c r="G5" s="28"/>
      <c r="H5" s="35" t="s">
        <v>103</v>
      </c>
      <c r="I5" s="28"/>
    </row>
    <row r="6" spans="1:9" s="27" customFormat="1" ht="28.5" customHeight="1" x14ac:dyDescent="0.2">
      <c r="A6" s="36"/>
      <c r="B6" s="37" t="s">
        <v>85</v>
      </c>
      <c r="C6" s="28"/>
      <c r="D6" s="28"/>
      <c r="E6" s="28"/>
      <c r="F6" s="28"/>
      <c r="G6" s="28"/>
      <c r="H6" s="35" t="s">
        <v>181</v>
      </c>
      <c r="I6" s="28"/>
    </row>
    <row r="7" spans="1:9" s="27" customFormat="1" ht="28.5" customHeight="1" x14ac:dyDescent="0.2">
      <c r="A7" s="36"/>
      <c r="B7" s="37" t="s">
        <v>92</v>
      </c>
      <c r="C7" s="28"/>
      <c r="D7" s="28"/>
      <c r="E7" s="28"/>
      <c r="F7" s="28"/>
      <c r="G7" s="28"/>
      <c r="H7" s="35" t="s">
        <v>105</v>
      </c>
      <c r="I7" s="28"/>
    </row>
    <row r="8" spans="1:9" s="27" customFormat="1" ht="28.5" customHeight="1" x14ac:dyDescent="0.2">
      <c r="A8" s="36"/>
      <c r="B8" s="37" t="s">
        <v>165</v>
      </c>
      <c r="C8" s="28"/>
      <c r="D8" s="28"/>
      <c r="E8" s="28"/>
      <c r="F8" s="28"/>
      <c r="G8" s="28"/>
      <c r="H8" s="35" t="s">
        <v>106</v>
      </c>
      <c r="I8" s="28"/>
    </row>
    <row r="9" spans="1:9" s="27" customFormat="1" ht="28.5" customHeight="1" x14ac:dyDescent="0.2">
      <c r="A9" s="36"/>
      <c r="B9" s="37" t="s">
        <v>94</v>
      </c>
      <c r="C9" s="28"/>
      <c r="D9" s="28"/>
      <c r="E9" s="28"/>
      <c r="F9" s="28"/>
      <c r="G9" s="28"/>
      <c r="H9" s="35" t="s">
        <v>107</v>
      </c>
      <c r="I9" s="28"/>
    </row>
    <row r="10" spans="1:9" s="27" customFormat="1" ht="28.5" customHeight="1" x14ac:dyDescent="0.2">
      <c r="A10" s="36"/>
      <c r="B10" s="37" t="s">
        <v>185</v>
      </c>
      <c r="C10" s="28"/>
      <c r="D10" s="28"/>
      <c r="E10" s="28"/>
      <c r="F10" s="28"/>
      <c r="G10" s="28"/>
      <c r="H10" s="35" t="s">
        <v>90</v>
      </c>
      <c r="I10" s="28"/>
    </row>
    <row r="11" spans="1:9" s="27" customFormat="1" ht="36" x14ac:dyDescent="0.2">
      <c r="A11" s="36"/>
      <c r="B11" s="37" t="s">
        <v>186</v>
      </c>
      <c r="C11" s="28"/>
      <c r="D11" s="28"/>
      <c r="E11" s="28"/>
      <c r="F11" s="28"/>
      <c r="G11" s="28"/>
      <c r="H11" s="35" t="s">
        <v>108</v>
      </c>
      <c r="I11" s="28"/>
    </row>
    <row r="12" spans="1:9" s="27" customFormat="1" ht="28.5" customHeight="1" x14ac:dyDescent="0.2">
      <c r="A12" s="36"/>
      <c r="B12" s="37" t="s">
        <v>167</v>
      </c>
      <c r="C12" s="28"/>
      <c r="D12" s="28"/>
      <c r="E12" s="28"/>
      <c r="F12" s="28"/>
      <c r="G12" s="28"/>
      <c r="H12" s="35" t="s">
        <v>109</v>
      </c>
      <c r="I12" s="28"/>
    </row>
    <row r="13" spans="1:9" s="27" customFormat="1" ht="28.5" customHeight="1" x14ac:dyDescent="0.2">
      <c r="A13" s="36"/>
      <c r="B13" s="37" t="s">
        <v>169</v>
      </c>
      <c r="C13" s="28"/>
      <c r="D13" s="28"/>
      <c r="E13" s="28"/>
      <c r="F13" s="28"/>
      <c r="G13" s="28"/>
      <c r="H13" s="35" t="s">
        <v>19</v>
      </c>
      <c r="I13" s="28"/>
    </row>
    <row r="14" spans="1:9" s="27" customFormat="1" ht="28.5" customHeight="1" x14ac:dyDescent="0.2">
      <c r="A14" s="36"/>
      <c r="B14" s="28"/>
      <c r="C14" s="28"/>
      <c r="D14" s="28"/>
      <c r="E14" s="28"/>
      <c r="F14" s="28"/>
      <c r="G14" s="28"/>
      <c r="H14" s="35" t="s">
        <v>188</v>
      </c>
      <c r="I14" s="28"/>
    </row>
    <row r="15" spans="1:9" s="27" customFormat="1" ht="28.5" customHeight="1" x14ac:dyDescent="0.2">
      <c r="A15" s="36"/>
      <c r="B15" s="28"/>
      <c r="C15" s="28"/>
      <c r="D15" s="28"/>
      <c r="E15" s="28"/>
      <c r="F15" s="28"/>
      <c r="G15" s="28"/>
      <c r="H15" s="35" t="s">
        <v>190</v>
      </c>
      <c r="I15" s="28"/>
    </row>
    <row r="16" spans="1:9" s="27" customFormat="1" ht="28.5" customHeight="1" x14ac:dyDescent="0.2">
      <c r="A16" s="36"/>
      <c r="B16" s="28"/>
      <c r="C16" s="28"/>
      <c r="D16" s="28"/>
      <c r="E16" s="28"/>
      <c r="F16" s="28"/>
      <c r="G16" s="28"/>
      <c r="H16" s="35" t="s">
        <v>110</v>
      </c>
      <c r="I16" s="28"/>
    </row>
    <row r="17" spans="1:9" s="27" customFormat="1" ht="28.5" customHeight="1" x14ac:dyDescent="0.2">
      <c r="A17" s="36"/>
      <c r="B17" s="28"/>
      <c r="C17" s="28"/>
      <c r="D17" s="28"/>
      <c r="E17" s="28"/>
      <c r="F17" s="28"/>
      <c r="G17" s="28"/>
      <c r="H17" s="35" t="s">
        <v>111</v>
      </c>
      <c r="I17" s="28"/>
    </row>
    <row r="18" spans="1:9" s="27" customFormat="1" ht="28.5" customHeight="1" x14ac:dyDescent="0.2">
      <c r="A18" s="36"/>
      <c r="B18" s="28"/>
      <c r="C18" s="28"/>
      <c r="D18" s="28"/>
      <c r="E18" s="28"/>
      <c r="F18" s="28"/>
      <c r="G18" s="28"/>
      <c r="H18" s="35" t="s">
        <v>78</v>
      </c>
      <c r="I18" s="28"/>
    </row>
    <row r="19" spans="1:9" s="27" customFormat="1" ht="28.5" customHeight="1" x14ac:dyDescent="0.2">
      <c r="A19" s="36"/>
      <c r="B19" s="28"/>
      <c r="C19" s="28"/>
      <c r="D19" s="28"/>
      <c r="E19" s="28"/>
      <c r="F19" s="28"/>
      <c r="G19" s="28"/>
      <c r="H19" s="35" t="s">
        <v>112</v>
      </c>
      <c r="I19" s="28"/>
    </row>
    <row r="20" spans="1:9" s="27" customFormat="1" ht="28.5" customHeight="1" x14ac:dyDescent="0.2">
      <c r="A20" s="36"/>
      <c r="B20" s="28"/>
      <c r="C20" s="28"/>
      <c r="D20" s="28"/>
      <c r="E20" s="28"/>
      <c r="F20" s="28"/>
      <c r="G20" s="28"/>
      <c r="H20" s="35" t="s">
        <v>480</v>
      </c>
      <c r="I20" s="28"/>
    </row>
    <row r="21" spans="1:9" s="27" customFormat="1" ht="28.5" customHeight="1" x14ac:dyDescent="0.2">
      <c r="A21" s="36"/>
      <c r="B21" s="28"/>
      <c r="C21" s="28"/>
      <c r="D21" s="28"/>
      <c r="E21" s="28"/>
      <c r="F21" s="28"/>
      <c r="G21" s="28"/>
      <c r="H21" s="35" t="s">
        <v>93</v>
      </c>
      <c r="I21" s="28"/>
    </row>
    <row r="22" spans="1:9" s="27" customFormat="1" ht="28.5" customHeight="1" x14ac:dyDescent="0.2">
      <c r="A22" s="36"/>
      <c r="B22" s="28"/>
      <c r="C22" s="28"/>
      <c r="D22" s="28"/>
      <c r="E22" s="28"/>
      <c r="F22" s="28"/>
      <c r="G22" s="28"/>
      <c r="H22" s="35" t="s">
        <v>95</v>
      </c>
      <c r="I22" s="28"/>
    </row>
    <row r="23" spans="1:9" s="27" customFormat="1" ht="28.5" customHeight="1" x14ac:dyDescent="0.2">
      <c r="A23" s="36"/>
      <c r="B23" s="28"/>
      <c r="C23" s="28"/>
      <c r="D23" s="28"/>
      <c r="E23" s="28"/>
      <c r="F23" s="28"/>
      <c r="G23" s="28"/>
      <c r="H23" s="35" t="s">
        <v>96</v>
      </c>
      <c r="I23" s="28"/>
    </row>
    <row r="24" spans="1:9" s="27" customFormat="1" ht="28.5" customHeight="1" x14ac:dyDescent="0.2">
      <c r="A24" s="36"/>
      <c r="B24" s="28"/>
      <c r="C24" s="28"/>
      <c r="D24" s="28"/>
      <c r="E24" s="28"/>
      <c r="F24" s="28"/>
      <c r="G24" s="28"/>
      <c r="H24" s="35" t="s">
        <v>97</v>
      </c>
      <c r="I24" s="28"/>
    </row>
    <row r="25" spans="1:9" s="27" customFormat="1" ht="28.5" customHeight="1" x14ac:dyDescent="0.2">
      <c r="A25" s="36"/>
      <c r="B25" s="28"/>
      <c r="C25" s="28"/>
      <c r="D25" s="28"/>
      <c r="E25" s="28"/>
      <c r="F25" s="28"/>
      <c r="G25" s="28"/>
      <c r="H25" s="35" t="s">
        <v>98</v>
      </c>
      <c r="I25" s="28"/>
    </row>
    <row r="26" spans="1:9" s="27" customFormat="1" ht="28.5" customHeight="1" x14ac:dyDescent="0.2">
      <c r="A26" s="40"/>
      <c r="B26" s="28"/>
      <c r="C26" s="28"/>
      <c r="D26" s="28"/>
      <c r="E26" s="28"/>
      <c r="F26" s="28"/>
      <c r="G26" s="28"/>
      <c r="H26" s="35" t="s">
        <v>99</v>
      </c>
      <c r="I26" s="28"/>
    </row>
    <row r="27" spans="1:9" s="27" customFormat="1" ht="28.5" customHeight="1" x14ac:dyDescent="0.2">
      <c r="A27" s="41"/>
      <c r="B27" s="42"/>
    </row>
    <row r="28" spans="1:9" s="27" customFormat="1" ht="28.5" customHeight="1" x14ac:dyDescent="0.2">
      <c r="A28" s="28" t="s">
        <v>53</v>
      </c>
      <c r="B28" s="43" t="s">
        <v>61</v>
      </c>
      <c r="C28" s="42"/>
      <c r="D28" s="42"/>
      <c r="E28" s="42"/>
      <c r="F28" s="44"/>
    </row>
    <row r="29" spans="1:9" s="27" customFormat="1" ht="28.5" customHeight="1" x14ac:dyDescent="0.2">
      <c r="A29" s="37" t="s">
        <v>86</v>
      </c>
      <c r="B29" s="28" t="s">
        <v>467</v>
      </c>
      <c r="C29" s="28"/>
      <c r="D29" s="28"/>
      <c r="E29" s="28"/>
      <c r="F29" s="28"/>
    </row>
    <row r="30" spans="1:9" s="27" customFormat="1" ht="28.5" customHeight="1" x14ac:dyDescent="0.2">
      <c r="A30" s="37" t="s">
        <v>88</v>
      </c>
      <c r="B30" s="28" t="s">
        <v>467</v>
      </c>
      <c r="C30" s="28"/>
      <c r="D30" s="28"/>
      <c r="E30" s="28"/>
      <c r="F30" s="28"/>
    </row>
    <row r="31" spans="1:9" s="27" customFormat="1" ht="28.5" customHeight="1" x14ac:dyDescent="0.2">
      <c r="A31" s="37" t="s">
        <v>163</v>
      </c>
      <c r="B31" s="28" t="s">
        <v>467</v>
      </c>
      <c r="C31" s="28"/>
      <c r="D31" s="28"/>
      <c r="E31" s="28"/>
      <c r="F31" s="28"/>
    </row>
    <row r="32" spans="1:9" s="27" customFormat="1" ht="28.5" customHeight="1" x14ac:dyDescent="0.2">
      <c r="A32" s="37" t="s">
        <v>85</v>
      </c>
      <c r="B32" s="28" t="s">
        <v>62</v>
      </c>
      <c r="C32" s="28" t="s">
        <v>63</v>
      </c>
      <c r="D32" s="28"/>
      <c r="E32" s="28"/>
      <c r="F32" s="28"/>
    </row>
    <row r="33" spans="1:6" s="27" customFormat="1" ht="28.5" customHeight="1" x14ac:dyDescent="0.2">
      <c r="A33" s="37" t="s">
        <v>92</v>
      </c>
      <c r="B33" s="28" t="s">
        <v>467</v>
      </c>
      <c r="C33" s="28"/>
      <c r="D33" s="28"/>
      <c r="E33" s="28"/>
      <c r="F33" s="28"/>
    </row>
    <row r="34" spans="1:6" s="27" customFormat="1" ht="28.5" customHeight="1" x14ac:dyDescent="0.2">
      <c r="A34" s="37" t="s">
        <v>165</v>
      </c>
      <c r="B34" s="28" t="s">
        <v>467</v>
      </c>
      <c r="C34" s="28"/>
      <c r="D34" s="28"/>
      <c r="E34" s="28"/>
      <c r="F34" s="28"/>
    </row>
    <row r="35" spans="1:6" s="27" customFormat="1" ht="28.5" customHeight="1" x14ac:dyDescent="0.2">
      <c r="A35" s="37" t="s">
        <v>94</v>
      </c>
      <c r="B35" s="28" t="s">
        <v>467</v>
      </c>
      <c r="C35" s="28"/>
      <c r="D35" s="28"/>
      <c r="E35" s="28"/>
      <c r="F35" s="28"/>
    </row>
    <row r="36" spans="1:6" s="27" customFormat="1" ht="36" x14ac:dyDescent="0.2">
      <c r="A36" s="37" t="s">
        <v>184</v>
      </c>
      <c r="B36" s="28" t="s">
        <v>467</v>
      </c>
      <c r="C36" s="28"/>
      <c r="D36" s="28"/>
      <c r="E36" s="28"/>
      <c r="F36" s="28"/>
    </row>
    <row r="37" spans="1:6" s="27" customFormat="1" ht="48" x14ac:dyDescent="0.2">
      <c r="A37" s="37" t="s">
        <v>183</v>
      </c>
      <c r="B37" s="28" t="s">
        <v>467</v>
      </c>
      <c r="C37" s="28"/>
      <c r="D37" s="28"/>
      <c r="E37" s="28"/>
      <c r="F37" s="28"/>
    </row>
    <row r="38" spans="1:6" s="27" customFormat="1" ht="36" x14ac:dyDescent="0.2">
      <c r="A38" s="37" t="s">
        <v>167</v>
      </c>
      <c r="B38" s="28" t="s">
        <v>467</v>
      </c>
      <c r="C38" s="28"/>
      <c r="D38" s="28"/>
      <c r="E38" s="28"/>
      <c r="F38" s="28"/>
    </row>
    <row r="39" spans="1:6" s="27" customFormat="1" ht="28.5" customHeight="1" x14ac:dyDescent="0.2">
      <c r="A39" s="37" t="s">
        <v>169</v>
      </c>
      <c r="B39" s="28" t="s">
        <v>467</v>
      </c>
      <c r="C39" s="28"/>
      <c r="D39" s="28"/>
      <c r="E39" s="28"/>
      <c r="F39" s="28"/>
    </row>
    <row r="40" spans="1:6" s="27" customFormat="1" ht="28.5" customHeight="1" x14ac:dyDescent="0.2">
      <c r="A40" s="38" t="s">
        <v>87</v>
      </c>
      <c r="B40" s="28" t="s">
        <v>64</v>
      </c>
      <c r="C40" s="28" t="s">
        <v>65</v>
      </c>
      <c r="D40" s="28"/>
      <c r="E40" s="28"/>
      <c r="F40" s="28"/>
    </row>
    <row r="41" spans="1:6" s="27" customFormat="1" ht="28.5" customHeight="1" x14ac:dyDescent="0.2">
      <c r="A41" s="38" t="s">
        <v>89</v>
      </c>
      <c r="B41" s="28" t="s">
        <v>170</v>
      </c>
      <c r="C41" s="28" t="s">
        <v>66</v>
      </c>
      <c r="D41" s="28" t="s">
        <v>476</v>
      </c>
      <c r="E41" s="28" t="s">
        <v>67</v>
      </c>
      <c r="F41" s="28" t="s">
        <v>115</v>
      </c>
    </row>
    <row r="42" spans="1:6" s="27" customFormat="1" ht="28.5" customHeight="1" x14ac:dyDescent="0.2">
      <c r="A42" s="38" t="s">
        <v>91</v>
      </c>
      <c r="B42" s="28" t="s">
        <v>113</v>
      </c>
      <c r="C42" s="28" t="s">
        <v>114</v>
      </c>
      <c r="D42" s="28"/>
      <c r="E42" s="28"/>
      <c r="F42" s="28"/>
    </row>
    <row r="43" spans="1:6" s="27" customFormat="1" ht="28.5" customHeight="1" x14ac:dyDescent="0.2">
      <c r="A43" s="39" t="s">
        <v>177</v>
      </c>
      <c r="B43" s="28" t="s">
        <v>467</v>
      </c>
      <c r="C43" s="28"/>
      <c r="D43" s="28"/>
      <c r="E43" s="28"/>
      <c r="F43" s="28"/>
    </row>
    <row r="44" spans="1:6" s="27" customFormat="1" ht="28.5" customHeight="1" x14ac:dyDescent="0.2">
      <c r="A44" s="39" t="s">
        <v>178</v>
      </c>
      <c r="B44" s="28" t="s">
        <v>467</v>
      </c>
      <c r="C44" s="28"/>
      <c r="D44" s="28"/>
      <c r="E44" s="28"/>
      <c r="F44" s="28"/>
    </row>
    <row r="45" spans="1:6" s="27" customFormat="1" ht="28.5" customHeight="1" x14ac:dyDescent="0.2">
      <c r="A45" s="39" t="s">
        <v>179</v>
      </c>
      <c r="B45" s="28" t="s">
        <v>467</v>
      </c>
      <c r="C45" s="28"/>
      <c r="D45" s="28"/>
      <c r="E45" s="28"/>
      <c r="F45" s="28"/>
    </row>
    <row r="46" spans="1:6" s="27" customFormat="1" ht="28.5" customHeight="1" x14ac:dyDescent="0.2">
      <c r="A46" s="32" t="s">
        <v>471</v>
      </c>
      <c r="B46" s="28" t="s">
        <v>467</v>
      </c>
      <c r="C46" s="28"/>
      <c r="D46" s="28"/>
      <c r="E46" s="28"/>
      <c r="F46" s="28"/>
    </row>
    <row r="47" spans="1:6" s="27" customFormat="1" ht="28.5" customHeight="1" x14ac:dyDescent="0.2">
      <c r="A47" s="33" t="s">
        <v>468</v>
      </c>
      <c r="B47" s="28" t="s">
        <v>467</v>
      </c>
      <c r="C47" s="28"/>
      <c r="D47" s="28"/>
      <c r="E47" s="28"/>
      <c r="F47" s="28"/>
    </row>
    <row r="48" spans="1:6" s="27" customFormat="1" ht="28.5" customHeight="1" x14ac:dyDescent="0.2">
      <c r="A48" s="34" t="s">
        <v>180</v>
      </c>
      <c r="B48" s="28" t="s">
        <v>467</v>
      </c>
      <c r="C48" s="28"/>
      <c r="D48" s="28"/>
      <c r="E48" s="28"/>
      <c r="F48" s="28"/>
    </row>
    <row r="49" spans="1:6" s="27" customFormat="1" ht="28.5" customHeight="1" x14ac:dyDescent="0.2">
      <c r="A49" s="35" t="s">
        <v>101</v>
      </c>
      <c r="B49" s="28" t="s">
        <v>77</v>
      </c>
      <c r="C49" s="28"/>
      <c r="D49" s="28"/>
      <c r="E49" s="28"/>
      <c r="F49" s="28"/>
    </row>
    <row r="50" spans="1:6" s="27" customFormat="1" ht="28.5" customHeight="1" x14ac:dyDescent="0.2">
      <c r="A50" s="35" t="s">
        <v>102</v>
      </c>
      <c r="B50" s="28" t="s">
        <v>68</v>
      </c>
      <c r="C50" s="28"/>
      <c r="D50" s="28"/>
      <c r="E50" s="28"/>
      <c r="F50" s="28"/>
    </row>
    <row r="51" spans="1:6" s="27" customFormat="1" ht="36" x14ac:dyDescent="0.2">
      <c r="A51" s="35" t="s">
        <v>103</v>
      </c>
      <c r="B51" s="28" t="s">
        <v>68</v>
      </c>
      <c r="C51" s="28" t="s">
        <v>69</v>
      </c>
      <c r="D51" s="28"/>
      <c r="E51" s="28"/>
      <c r="F51" s="28"/>
    </row>
    <row r="52" spans="1:6" s="27" customFormat="1" ht="28.5" customHeight="1" x14ac:dyDescent="0.2">
      <c r="A52" s="35" t="s">
        <v>104</v>
      </c>
      <c r="B52" s="28" t="s">
        <v>68</v>
      </c>
      <c r="C52" s="28" t="s">
        <v>70</v>
      </c>
      <c r="D52" s="28" t="s">
        <v>69</v>
      </c>
      <c r="E52" s="28" t="s">
        <v>71</v>
      </c>
      <c r="F52" s="28"/>
    </row>
    <row r="53" spans="1:6" s="27" customFormat="1" ht="28.5" customHeight="1" x14ac:dyDescent="0.2">
      <c r="A53" s="35" t="s">
        <v>105</v>
      </c>
      <c r="B53" s="28" t="s">
        <v>72</v>
      </c>
      <c r="C53" s="28" t="s">
        <v>73</v>
      </c>
      <c r="D53" s="28" t="s">
        <v>74</v>
      </c>
      <c r="E53" s="28"/>
      <c r="F53" s="28"/>
    </row>
    <row r="54" spans="1:6" s="27" customFormat="1" ht="28.5" customHeight="1" x14ac:dyDescent="0.2">
      <c r="A54" s="35" t="s">
        <v>106</v>
      </c>
      <c r="B54" s="28" t="s">
        <v>68</v>
      </c>
      <c r="C54" s="28"/>
      <c r="D54" s="28"/>
      <c r="E54" s="28"/>
      <c r="F54" s="28"/>
    </row>
    <row r="55" spans="1:6" s="27" customFormat="1" ht="28.5" customHeight="1" x14ac:dyDescent="0.2">
      <c r="A55" s="35" t="s">
        <v>107</v>
      </c>
      <c r="B55" s="28" t="s">
        <v>68</v>
      </c>
      <c r="C55" s="28"/>
      <c r="D55" s="28"/>
      <c r="E55" s="28"/>
      <c r="F55" s="28"/>
    </row>
    <row r="56" spans="1:6" s="27" customFormat="1" ht="28.5" customHeight="1" x14ac:dyDescent="0.2">
      <c r="A56" s="35" t="s">
        <v>90</v>
      </c>
      <c r="B56" s="28" t="s">
        <v>75</v>
      </c>
      <c r="C56" s="28"/>
      <c r="D56" s="28"/>
      <c r="E56" s="28"/>
      <c r="F56" s="28"/>
    </row>
    <row r="57" spans="1:6" s="27" customFormat="1" ht="28.5" customHeight="1" x14ac:dyDescent="0.2">
      <c r="A57" s="35" t="s">
        <v>108</v>
      </c>
      <c r="B57" s="28" t="s">
        <v>68</v>
      </c>
      <c r="C57" s="28"/>
      <c r="D57" s="28"/>
      <c r="E57" s="28"/>
      <c r="F57" s="28"/>
    </row>
    <row r="58" spans="1:6" s="27" customFormat="1" ht="28.5" customHeight="1" x14ac:dyDescent="0.2">
      <c r="A58" s="35" t="s">
        <v>109</v>
      </c>
      <c r="B58" s="28" t="s">
        <v>68</v>
      </c>
      <c r="C58" s="28" t="s">
        <v>70</v>
      </c>
      <c r="D58" s="28"/>
      <c r="E58" s="28"/>
      <c r="F58" s="28"/>
    </row>
    <row r="59" spans="1:6" s="27" customFormat="1" ht="28.5" customHeight="1" x14ac:dyDescent="0.2">
      <c r="A59" s="35" t="s">
        <v>19</v>
      </c>
      <c r="B59" s="28" t="s">
        <v>68</v>
      </c>
      <c r="C59" s="28"/>
      <c r="D59" s="28"/>
      <c r="E59" s="28"/>
      <c r="F59" s="28"/>
    </row>
    <row r="60" spans="1:6" s="27" customFormat="1" ht="48" x14ac:dyDescent="0.2">
      <c r="A60" s="35" t="s">
        <v>187</v>
      </c>
      <c r="B60" s="28" t="s">
        <v>76</v>
      </c>
      <c r="C60" s="28"/>
      <c r="D60" s="28"/>
      <c r="E60" s="28"/>
      <c r="F60" s="28"/>
    </row>
    <row r="61" spans="1:6" s="27" customFormat="1" ht="48" x14ac:dyDescent="0.2">
      <c r="A61" s="35" t="s">
        <v>191</v>
      </c>
      <c r="B61" s="28" t="s">
        <v>76</v>
      </c>
      <c r="C61" s="28"/>
      <c r="D61" s="28"/>
      <c r="E61" s="28"/>
      <c r="F61" s="28"/>
    </row>
    <row r="62" spans="1:6" s="27" customFormat="1" ht="28.5" customHeight="1" x14ac:dyDescent="0.2">
      <c r="A62" s="35" t="s">
        <v>110</v>
      </c>
      <c r="B62" s="28" t="s">
        <v>77</v>
      </c>
      <c r="C62" s="28"/>
      <c r="D62" s="28"/>
      <c r="E62" s="28"/>
      <c r="F62" s="28"/>
    </row>
    <row r="63" spans="1:6" s="27" customFormat="1" ht="28.5" customHeight="1" x14ac:dyDescent="0.2">
      <c r="A63" s="35" t="s">
        <v>111</v>
      </c>
      <c r="B63" s="28" t="s">
        <v>77</v>
      </c>
      <c r="C63" s="28"/>
      <c r="D63" s="28"/>
      <c r="E63" s="28"/>
      <c r="F63" s="28"/>
    </row>
    <row r="64" spans="1:6" s="27" customFormat="1" ht="28.5" customHeight="1" x14ac:dyDescent="0.2">
      <c r="A64" s="35" t="s">
        <v>78</v>
      </c>
      <c r="B64" s="28" t="s">
        <v>79</v>
      </c>
      <c r="C64" s="28"/>
      <c r="D64" s="28"/>
      <c r="E64" s="28"/>
      <c r="F64" s="28"/>
    </row>
    <row r="65" spans="1:6" s="27" customFormat="1" ht="36" x14ac:dyDescent="0.2">
      <c r="A65" s="35" t="s">
        <v>112</v>
      </c>
      <c r="B65" s="28" t="s">
        <v>77</v>
      </c>
      <c r="C65" s="28"/>
      <c r="D65" s="28"/>
      <c r="E65" s="28"/>
      <c r="F65" s="28"/>
    </row>
    <row r="66" spans="1:6" s="27" customFormat="1" ht="24" customHeight="1" x14ac:dyDescent="0.2">
      <c r="A66" s="35" t="s">
        <v>479</v>
      </c>
      <c r="B66" s="28" t="s">
        <v>478</v>
      </c>
      <c r="C66" s="28"/>
      <c r="D66" s="28"/>
      <c r="E66" s="28"/>
      <c r="F66" s="28"/>
    </row>
    <row r="67" spans="1:6" s="27" customFormat="1" ht="28.5" customHeight="1" x14ac:dyDescent="0.2">
      <c r="A67" s="35" t="s">
        <v>93</v>
      </c>
      <c r="B67" s="28" t="s">
        <v>80</v>
      </c>
      <c r="C67" s="28"/>
      <c r="D67" s="28"/>
      <c r="E67" s="28"/>
      <c r="F67" s="28"/>
    </row>
    <row r="68" spans="1:6" s="27" customFormat="1" ht="28.5" customHeight="1" x14ac:dyDescent="0.2">
      <c r="A68" s="35" t="s">
        <v>95</v>
      </c>
      <c r="B68" s="28" t="s">
        <v>68</v>
      </c>
      <c r="C68" s="28"/>
      <c r="D68" s="28"/>
      <c r="E68" s="28"/>
      <c r="F68" s="28"/>
    </row>
    <row r="69" spans="1:6" s="27" customFormat="1" ht="28.5" customHeight="1" x14ac:dyDescent="0.2">
      <c r="A69" s="35" t="s">
        <v>96</v>
      </c>
      <c r="B69" s="28" t="s">
        <v>81</v>
      </c>
      <c r="C69" s="28"/>
      <c r="D69" s="28"/>
      <c r="E69" s="28"/>
      <c r="F69" s="28"/>
    </row>
    <row r="70" spans="1:6" s="27" customFormat="1" ht="28.5" customHeight="1" x14ac:dyDescent="0.2">
      <c r="A70" s="35" t="s">
        <v>97</v>
      </c>
      <c r="B70" s="28" t="s">
        <v>82</v>
      </c>
      <c r="C70" s="28"/>
      <c r="D70" s="28"/>
      <c r="E70" s="28"/>
      <c r="F70" s="28"/>
    </row>
    <row r="71" spans="1:6" s="27" customFormat="1" ht="28.5" customHeight="1" x14ac:dyDescent="0.2">
      <c r="A71" s="35" t="s">
        <v>98</v>
      </c>
      <c r="B71" s="28" t="s">
        <v>83</v>
      </c>
      <c r="C71" s="28"/>
      <c r="D71" s="28"/>
      <c r="E71" s="28"/>
      <c r="F71" s="28"/>
    </row>
    <row r="72" spans="1:6" s="27" customFormat="1" ht="28.5" customHeight="1" x14ac:dyDescent="0.2">
      <c r="A72" s="35" t="s">
        <v>100</v>
      </c>
      <c r="B72" s="28" t="s">
        <v>172</v>
      </c>
      <c r="C72" s="28" t="s">
        <v>84</v>
      </c>
      <c r="D72" s="28"/>
      <c r="E72" s="28"/>
      <c r="F72" s="28"/>
    </row>
    <row r="73" spans="1:6" ht="28.5" customHeight="1" x14ac:dyDescent="0.2">
      <c r="A73" s="46" t="s">
        <v>176</v>
      </c>
      <c r="B73" s="28" t="s">
        <v>467</v>
      </c>
      <c r="C73" s="28"/>
      <c r="D73" s="28"/>
      <c r="E73" s="28"/>
      <c r="F73" s="28"/>
    </row>
  </sheetData>
  <phoneticPr fontId="3"/>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76"/>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2"/>
  <cols>
    <col min="1" max="1" width="23.77734375" style="45" customWidth="1"/>
    <col min="2" max="3" width="26.88671875" style="45" customWidth="1"/>
    <col min="4" max="6" width="13.33203125" style="45" customWidth="1"/>
    <col min="7" max="16384" width="9" style="45"/>
  </cols>
  <sheetData>
    <row r="1" spans="1:6" ht="28.5" customHeight="1" x14ac:dyDescent="0.2">
      <c r="C1" s="47"/>
      <c r="E1" s="47"/>
    </row>
    <row r="2" spans="1:6" ht="28.5" customHeight="1" x14ac:dyDescent="0.2">
      <c r="A2" s="28" t="s">
        <v>117</v>
      </c>
      <c r="B2" s="28" t="s">
        <v>118</v>
      </c>
      <c r="C2" s="43" t="s">
        <v>119</v>
      </c>
      <c r="D2" s="28" t="s">
        <v>120</v>
      </c>
      <c r="E2" s="28" t="s">
        <v>121</v>
      </c>
      <c r="F2" s="28" t="s">
        <v>122</v>
      </c>
    </row>
    <row r="3" spans="1:6" s="27" customFormat="1" ht="28.5" customHeight="1" x14ac:dyDescent="0.2">
      <c r="A3" s="29" t="s">
        <v>54</v>
      </c>
      <c r="B3" s="37" t="s">
        <v>86</v>
      </c>
      <c r="D3" s="54">
        <v>0.33333333333333331</v>
      </c>
      <c r="E3" s="54">
        <v>0.66666666666666663</v>
      </c>
      <c r="F3" s="54">
        <v>0.5</v>
      </c>
    </row>
    <row r="4" spans="1:6" s="27" customFormat="1" ht="28.5" customHeight="1" x14ac:dyDescent="0.2">
      <c r="A4" s="55"/>
      <c r="B4" s="37" t="s">
        <v>88</v>
      </c>
      <c r="D4" s="54">
        <v>0.33333333333333331</v>
      </c>
      <c r="E4" s="54">
        <v>0.66666666666666663</v>
      </c>
      <c r="F4" s="54">
        <v>0.5</v>
      </c>
    </row>
    <row r="5" spans="1:6" s="27" customFormat="1" ht="28.5" customHeight="1" x14ac:dyDescent="0.2">
      <c r="A5" s="55"/>
      <c r="B5" s="37" t="s">
        <v>162</v>
      </c>
      <c r="D5" s="54">
        <v>0.33333333333333331</v>
      </c>
      <c r="E5" s="54">
        <v>0.66666666666666663</v>
      </c>
      <c r="F5" s="54">
        <v>0.5</v>
      </c>
    </row>
    <row r="6" spans="1:6" s="27" customFormat="1" ht="28.5" customHeight="1" x14ac:dyDescent="0.2">
      <c r="A6" s="55"/>
      <c r="B6" s="29" t="s">
        <v>85</v>
      </c>
      <c r="C6" s="28" t="s">
        <v>62</v>
      </c>
      <c r="D6" s="54">
        <v>0.33333333333333331</v>
      </c>
      <c r="E6" s="54">
        <v>0.66666666666666663</v>
      </c>
      <c r="F6" s="54">
        <v>0.5</v>
      </c>
    </row>
    <row r="7" spans="1:6" s="27" customFormat="1" ht="28.5" customHeight="1" x14ac:dyDescent="0.2">
      <c r="A7" s="55"/>
      <c r="B7" s="48"/>
      <c r="C7" s="28" t="s">
        <v>63</v>
      </c>
      <c r="D7" s="54">
        <v>0.33333333333333331</v>
      </c>
      <c r="E7" s="54">
        <v>0.66666666666666663</v>
      </c>
      <c r="F7" s="54">
        <v>0.5</v>
      </c>
    </row>
    <row r="8" spans="1:6" s="27" customFormat="1" ht="28.5" customHeight="1" x14ac:dyDescent="0.2">
      <c r="A8" s="55"/>
      <c r="B8" s="37" t="s">
        <v>92</v>
      </c>
      <c r="D8" s="54">
        <v>0.33333333333333331</v>
      </c>
      <c r="E8" s="56" t="s">
        <v>467</v>
      </c>
      <c r="F8" s="56" t="s">
        <v>467</v>
      </c>
    </row>
    <row r="9" spans="1:6" s="27" customFormat="1" ht="28.5" customHeight="1" x14ac:dyDescent="0.2">
      <c r="A9" s="55"/>
      <c r="B9" s="37" t="s">
        <v>164</v>
      </c>
      <c r="D9" s="54">
        <v>0.5</v>
      </c>
      <c r="E9" s="56" t="s">
        <v>467</v>
      </c>
      <c r="F9" s="56" t="s">
        <v>467</v>
      </c>
    </row>
    <row r="10" spans="1:6" s="27" customFormat="1" ht="28.5" customHeight="1" x14ac:dyDescent="0.2">
      <c r="A10" s="55"/>
      <c r="B10" s="37" t="s">
        <v>94</v>
      </c>
      <c r="D10" s="54">
        <v>0.5</v>
      </c>
      <c r="E10" s="56" t="s">
        <v>467</v>
      </c>
      <c r="F10" s="56" t="s">
        <v>467</v>
      </c>
    </row>
    <row r="11" spans="1:6" s="27" customFormat="1" ht="28.5" customHeight="1" x14ac:dyDescent="0.2">
      <c r="A11" s="55"/>
      <c r="B11" s="37" t="s">
        <v>185</v>
      </c>
      <c r="D11" s="54">
        <v>0.5</v>
      </c>
      <c r="E11" s="56" t="s">
        <v>467</v>
      </c>
      <c r="F11" s="56" t="s">
        <v>467</v>
      </c>
    </row>
    <row r="12" spans="1:6" s="27" customFormat="1" ht="36" x14ac:dyDescent="0.2">
      <c r="A12" s="55"/>
      <c r="B12" s="37" t="s">
        <v>186</v>
      </c>
      <c r="D12" s="54">
        <v>0.33333333333333331</v>
      </c>
      <c r="E12" s="56" t="s">
        <v>467</v>
      </c>
      <c r="F12" s="56" t="s">
        <v>467</v>
      </c>
    </row>
    <row r="13" spans="1:6" s="27" customFormat="1" ht="28.5" customHeight="1" x14ac:dyDescent="0.2">
      <c r="A13" s="55"/>
      <c r="B13" s="37" t="s">
        <v>166</v>
      </c>
      <c r="D13" s="54">
        <v>0.5</v>
      </c>
      <c r="E13" s="56" t="s">
        <v>467</v>
      </c>
      <c r="F13" s="56" t="s">
        <v>467</v>
      </c>
    </row>
    <row r="14" spans="1:6" s="27" customFormat="1" ht="28.5" customHeight="1" x14ac:dyDescent="0.2">
      <c r="A14" s="55"/>
      <c r="B14" s="37" t="s">
        <v>168</v>
      </c>
      <c r="D14" s="54">
        <v>0.33333333333333331</v>
      </c>
      <c r="E14" s="56" t="s">
        <v>467</v>
      </c>
      <c r="F14" s="56" t="s">
        <v>467</v>
      </c>
    </row>
    <row r="15" spans="1:6" s="27" customFormat="1" ht="28.5" customHeight="1" x14ac:dyDescent="0.2">
      <c r="A15" s="30" t="s">
        <v>55</v>
      </c>
      <c r="B15" s="30" t="s">
        <v>87</v>
      </c>
      <c r="C15" s="28" t="s">
        <v>64</v>
      </c>
      <c r="D15" s="54">
        <v>0.33333333333333331</v>
      </c>
      <c r="E15" s="56" t="s">
        <v>467</v>
      </c>
      <c r="F15" s="56" t="s">
        <v>467</v>
      </c>
    </row>
    <row r="16" spans="1:6" s="27" customFormat="1" ht="28.5" customHeight="1" x14ac:dyDescent="0.2">
      <c r="A16" s="50"/>
      <c r="B16" s="49"/>
      <c r="C16" s="28" t="s">
        <v>65</v>
      </c>
      <c r="D16" s="54">
        <v>0.5</v>
      </c>
      <c r="E16" s="56" t="s">
        <v>467</v>
      </c>
      <c r="F16" s="56" t="s">
        <v>467</v>
      </c>
    </row>
    <row r="17" spans="1:6" s="27" customFormat="1" ht="28.5" customHeight="1" x14ac:dyDescent="0.2">
      <c r="A17" s="55"/>
      <c r="B17" s="30" t="s">
        <v>89</v>
      </c>
      <c r="C17" s="28" t="s">
        <v>170</v>
      </c>
      <c r="D17" s="54">
        <v>0.33333333333333331</v>
      </c>
      <c r="E17" s="56" t="s">
        <v>467</v>
      </c>
      <c r="F17" s="56" t="s">
        <v>467</v>
      </c>
    </row>
    <row r="18" spans="1:6" s="27" customFormat="1" ht="28.5" customHeight="1" x14ac:dyDescent="0.2">
      <c r="A18" s="55"/>
      <c r="B18" s="50"/>
      <c r="C18" s="28" t="s">
        <v>66</v>
      </c>
      <c r="D18" s="54">
        <v>0.33333333333333331</v>
      </c>
      <c r="E18" s="56" t="s">
        <v>467</v>
      </c>
      <c r="F18" s="56" t="s">
        <v>467</v>
      </c>
    </row>
    <row r="19" spans="1:6" s="27" customFormat="1" ht="28.5" customHeight="1" x14ac:dyDescent="0.2">
      <c r="A19" s="55"/>
      <c r="B19" s="50"/>
      <c r="C19" s="28" t="s">
        <v>476</v>
      </c>
      <c r="D19" s="54">
        <v>0.33333333333333298</v>
      </c>
      <c r="E19" s="56" t="s">
        <v>467</v>
      </c>
      <c r="F19" s="56" t="s">
        <v>467</v>
      </c>
    </row>
    <row r="20" spans="1:6" s="27" customFormat="1" ht="28.5" customHeight="1" x14ac:dyDescent="0.2">
      <c r="A20" s="55"/>
      <c r="B20" s="50"/>
      <c r="C20" s="28" t="s">
        <v>67</v>
      </c>
      <c r="D20" s="54">
        <v>0.33333333333333298</v>
      </c>
      <c r="E20" s="56" t="s">
        <v>467</v>
      </c>
      <c r="F20" s="56" t="s">
        <v>467</v>
      </c>
    </row>
    <row r="21" spans="1:6" s="27" customFormat="1" ht="28.5" customHeight="1" x14ac:dyDescent="0.2">
      <c r="A21" s="55"/>
      <c r="B21" s="49"/>
      <c r="C21" s="28" t="s">
        <v>115</v>
      </c>
      <c r="D21" s="54">
        <v>0.33333333333333298</v>
      </c>
      <c r="E21" s="56" t="s">
        <v>467</v>
      </c>
      <c r="F21" s="56" t="s">
        <v>467</v>
      </c>
    </row>
    <row r="22" spans="1:6" s="27" customFormat="1" ht="28.5" customHeight="1" x14ac:dyDescent="0.2">
      <c r="A22" s="55"/>
      <c r="B22" s="30" t="s">
        <v>475</v>
      </c>
      <c r="C22" s="28" t="s">
        <v>113</v>
      </c>
      <c r="D22" s="54">
        <v>0.5</v>
      </c>
      <c r="E22" s="56" t="s">
        <v>467</v>
      </c>
      <c r="F22" s="56" t="s">
        <v>467</v>
      </c>
    </row>
    <row r="23" spans="1:6" s="27" customFormat="1" ht="28.5" customHeight="1" x14ac:dyDescent="0.2">
      <c r="A23" s="55"/>
      <c r="B23" s="49"/>
      <c r="C23" s="28" t="s">
        <v>114</v>
      </c>
      <c r="D23" s="54">
        <v>0.33333333333333298</v>
      </c>
      <c r="E23" s="56" t="s">
        <v>467</v>
      </c>
      <c r="F23" s="56" t="s">
        <v>467</v>
      </c>
    </row>
    <row r="24" spans="1:6" s="27" customFormat="1" ht="28.5" customHeight="1" x14ac:dyDescent="0.2">
      <c r="A24" s="31" t="s">
        <v>56</v>
      </c>
      <c r="B24" s="39" t="s">
        <v>17</v>
      </c>
      <c r="D24" s="54" t="s">
        <v>193</v>
      </c>
      <c r="E24" s="56" t="s">
        <v>467</v>
      </c>
      <c r="F24" s="56" t="s">
        <v>467</v>
      </c>
    </row>
    <row r="25" spans="1:6" s="27" customFormat="1" ht="28.5" customHeight="1" x14ac:dyDescent="0.2">
      <c r="A25" s="55"/>
      <c r="B25" s="39" t="s">
        <v>18</v>
      </c>
      <c r="D25" s="54" t="s">
        <v>193</v>
      </c>
      <c r="E25" s="56" t="s">
        <v>467</v>
      </c>
      <c r="F25" s="56" t="s">
        <v>467</v>
      </c>
    </row>
    <row r="26" spans="1:6" s="27" customFormat="1" ht="28.5" customHeight="1" x14ac:dyDescent="0.2">
      <c r="A26" s="55"/>
      <c r="B26" s="39" t="s">
        <v>472</v>
      </c>
      <c r="D26" s="54" t="s">
        <v>193</v>
      </c>
      <c r="E26" s="56" t="s">
        <v>467</v>
      </c>
      <c r="F26" s="56" t="s">
        <v>467</v>
      </c>
    </row>
    <row r="27" spans="1:6" s="27" customFormat="1" ht="28.5" customHeight="1" x14ac:dyDescent="0.2">
      <c r="A27" s="32" t="s">
        <v>57</v>
      </c>
      <c r="B27" s="32" t="s">
        <v>474</v>
      </c>
      <c r="D27" s="54" t="s">
        <v>193</v>
      </c>
      <c r="E27" s="56" t="s">
        <v>467</v>
      </c>
      <c r="F27" s="56" t="s">
        <v>467</v>
      </c>
    </row>
    <row r="28" spans="1:6" s="27" customFormat="1" ht="28.5" customHeight="1" x14ac:dyDescent="0.2">
      <c r="A28" s="33" t="s">
        <v>58</v>
      </c>
      <c r="B28" s="33" t="s">
        <v>467</v>
      </c>
      <c r="D28" s="54">
        <v>0.5</v>
      </c>
      <c r="E28" s="56" t="s">
        <v>467</v>
      </c>
      <c r="F28" s="56" t="s">
        <v>467</v>
      </c>
    </row>
    <row r="29" spans="1:6" s="27" customFormat="1" ht="28.5" customHeight="1" x14ac:dyDescent="0.2">
      <c r="A29" s="34" t="s">
        <v>59</v>
      </c>
      <c r="B29" s="34" t="s">
        <v>180</v>
      </c>
      <c r="D29" s="54">
        <v>0.5</v>
      </c>
      <c r="E29" s="56" t="s">
        <v>467</v>
      </c>
      <c r="F29" s="56" t="s">
        <v>467</v>
      </c>
    </row>
    <row r="30" spans="1:6" s="27" customFormat="1" ht="28.5" customHeight="1" x14ac:dyDescent="0.2">
      <c r="A30" s="51" t="s">
        <v>60</v>
      </c>
      <c r="B30" s="35" t="s">
        <v>101</v>
      </c>
      <c r="C30" s="28" t="s">
        <v>77</v>
      </c>
      <c r="D30" s="54">
        <v>0.33333333333333331</v>
      </c>
      <c r="E30" s="54">
        <v>0.66666666666666663</v>
      </c>
      <c r="F30" s="54">
        <v>0.5</v>
      </c>
    </row>
    <row r="31" spans="1:6" s="27" customFormat="1" ht="28.5" customHeight="1" x14ac:dyDescent="0.2">
      <c r="A31" s="55"/>
      <c r="B31" s="35" t="s">
        <v>102</v>
      </c>
      <c r="C31" s="28" t="s">
        <v>68</v>
      </c>
      <c r="D31" s="54">
        <v>0.33333333333333331</v>
      </c>
      <c r="E31" s="54">
        <v>0.66666666666666663</v>
      </c>
      <c r="F31" s="54">
        <v>0.5</v>
      </c>
    </row>
    <row r="32" spans="1:6" s="27" customFormat="1" ht="28.5" customHeight="1" x14ac:dyDescent="0.2">
      <c r="A32" s="55"/>
      <c r="B32" s="51" t="s">
        <v>103</v>
      </c>
      <c r="C32" s="28" t="s">
        <v>68</v>
      </c>
      <c r="D32" s="54">
        <v>0.33333333333333331</v>
      </c>
      <c r="E32" s="54">
        <v>0.66666666666666663</v>
      </c>
      <c r="F32" s="54">
        <v>0.5</v>
      </c>
    </row>
    <row r="33" spans="1:6" s="27" customFormat="1" ht="28.5" customHeight="1" x14ac:dyDescent="0.2">
      <c r="A33" s="55"/>
      <c r="B33" s="52"/>
      <c r="C33" s="28" t="s">
        <v>69</v>
      </c>
      <c r="D33" s="54">
        <v>0.33333333333333331</v>
      </c>
      <c r="E33" s="54">
        <v>0.66666666666666663</v>
      </c>
      <c r="F33" s="54">
        <v>0.5</v>
      </c>
    </row>
    <row r="34" spans="1:6" s="27" customFormat="1" ht="28.5" customHeight="1" x14ac:dyDescent="0.2">
      <c r="A34" s="55"/>
      <c r="B34" s="51" t="s">
        <v>104</v>
      </c>
      <c r="C34" s="28" t="s">
        <v>68</v>
      </c>
      <c r="D34" s="54">
        <v>0.33333333333333331</v>
      </c>
      <c r="E34" s="54">
        <v>0.66666666666666663</v>
      </c>
      <c r="F34" s="54">
        <v>0.5</v>
      </c>
    </row>
    <row r="35" spans="1:6" s="27" customFormat="1" ht="28.5" customHeight="1" x14ac:dyDescent="0.2">
      <c r="A35" s="55"/>
      <c r="B35" s="53"/>
      <c r="C35" s="28" t="s">
        <v>70</v>
      </c>
      <c r="D35" s="54">
        <v>0.33333333333333331</v>
      </c>
      <c r="E35" s="54">
        <v>0.66666666666666663</v>
      </c>
      <c r="F35" s="54">
        <v>0.5</v>
      </c>
    </row>
    <row r="36" spans="1:6" s="27" customFormat="1" ht="28.5" customHeight="1" x14ac:dyDescent="0.2">
      <c r="A36" s="55"/>
      <c r="B36" s="53"/>
      <c r="C36" s="28" t="s">
        <v>69</v>
      </c>
      <c r="D36" s="54">
        <v>0.33333333333333331</v>
      </c>
      <c r="E36" s="54">
        <v>0.66666666666666663</v>
      </c>
      <c r="F36" s="54">
        <v>0.5</v>
      </c>
    </row>
    <row r="37" spans="1:6" s="27" customFormat="1" ht="28.5" customHeight="1" x14ac:dyDescent="0.2">
      <c r="A37" s="55"/>
      <c r="B37" s="52"/>
      <c r="C37" s="28" t="s">
        <v>71</v>
      </c>
      <c r="D37" s="54">
        <v>0.33333333333333331</v>
      </c>
      <c r="E37" s="54">
        <v>0.66666666666666663</v>
      </c>
      <c r="F37" s="54">
        <v>0.5</v>
      </c>
    </row>
    <row r="38" spans="1:6" s="27" customFormat="1" ht="28.5" customHeight="1" x14ac:dyDescent="0.2">
      <c r="A38" s="55"/>
      <c r="B38" s="51" t="s">
        <v>105</v>
      </c>
      <c r="C38" s="28" t="s">
        <v>72</v>
      </c>
      <c r="D38" s="54">
        <v>0.33333333333333331</v>
      </c>
      <c r="E38" s="54">
        <v>0.66666666666666663</v>
      </c>
      <c r="F38" s="54">
        <v>0.5</v>
      </c>
    </row>
    <row r="39" spans="1:6" s="27" customFormat="1" ht="28.5" customHeight="1" x14ac:dyDescent="0.2">
      <c r="A39" s="55"/>
      <c r="B39" s="53"/>
      <c r="C39" s="28" t="s">
        <v>73</v>
      </c>
      <c r="D39" s="54">
        <v>0.33333333333333331</v>
      </c>
      <c r="E39" s="54">
        <v>0.66666666666666663</v>
      </c>
      <c r="F39" s="54">
        <v>0.5</v>
      </c>
    </row>
    <row r="40" spans="1:6" s="27" customFormat="1" ht="28.5" customHeight="1" x14ac:dyDescent="0.2">
      <c r="A40" s="55"/>
      <c r="B40" s="52"/>
      <c r="C40" s="28" t="s">
        <v>74</v>
      </c>
      <c r="D40" s="54">
        <v>0.33333333333333331</v>
      </c>
      <c r="E40" s="54">
        <v>0.66666666666666663</v>
      </c>
      <c r="F40" s="54">
        <v>0.5</v>
      </c>
    </row>
    <row r="41" spans="1:6" s="27" customFormat="1" ht="28.5" customHeight="1" x14ac:dyDescent="0.2">
      <c r="A41" s="55"/>
      <c r="B41" s="35" t="s">
        <v>106</v>
      </c>
      <c r="C41" s="28" t="s">
        <v>68</v>
      </c>
      <c r="D41" s="54">
        <v>0.33333333333333331</v>
      </c>
      <c r="E41" s="54">
        <v>0.66666666666666696</v>
      </c>
      <c r="F41" s="54">
        <v>0.5</v>
      </c>
    </row>
    <row r="42" spans="1:6" s="27" customFormat="1" ht="28.5" customHeight="1" x14ac:dyDescent="0.2">
      <c r="A42" s="55"/>
      <c r="B42" s="35" t="s">
        <v>107</v>
      </c>
      <c r="C42" s="28" t="s">
        <v>68</v>
      </c>
      <c r="D42" s="54">
        <v>0.33333333333333331</v>
      </c>
      <c r="E42" s="56" t="s">
        <v>467</v>
      </c>
      <c r="F42" s="56" t="s">
        <v>467</v>
      </c>
    </row>
    <row r="43" spans="1:6" s="27" customFormat="1" ht="28.5" customHeight="1" x14ac:dyDescent="0.2">
      <c r="A43" s="55"/>
      <c r="B43" s="35" t="s">
        <v>90</v>
      </c>
      <c r="C43" s="28" t="s">
        <v>75</v>
      </c>
      <c r="D43" s="54">
        <v>0.5</v>
      </c>
      <c r="E43" s="54">
        <v>0.75</v>
      </c>
      <c r="F43" s="54">
        <v>0.66666666666666663</v>
      </c>
    </row>
    <row r="44" spans="1:6" s="27" customFormat="1" ht="28.5" customHeight="1" x14ac:dyDescent="0.2">
      <c r="A44" s="55"/>
      <c r="B44" s="35" t="s">
        <v>108</v>
      </c>
      <c r="C44" s="28" t="s">
        <v>68</v>
      </c>
      <c r="D44" s="54">
        <v>0.33333333333333331</v>
      </c>
      <c r="E44" s="54">
        <v>0.66666666666666696</v>
      </c>
      <c r="F44" s="54">
        <v>0.5</v>
      </c>
    </row>
    <row r="45" spans="1:6" s="27" customFormat="1" ht="28.5" customHeight="1" x14ac:dyDescent="0.2">
      <c r="A45" s="55"/>
      <c r="B45" s="51" t="s">
        <v>109</v>
      </c>
      <c r="C45" s="28" t="s">
        <v>68</v>
      </c>
      <c r="D45" s="54">
        <v>0.33333333333333331</v>
      </c>
      <c r="E45" s="54">
        <v>0.66666666666666696</v>
      </c>
      <c r="F45" s="54">
        <v>0.5</v>
      </c>
    </row>
    <row r="46" spans="1:6" s="27" customFormat="1" ht="28.5" customHeight="1" x14ac:dyDescent="0.2">
      <c r="A46" s="55"/>
      <c r="B46" s="52"/>
      <c r="C46" s="28" t="s">
        <v>70</v>
      </c>
      <c r="D46" s="54">
        <v>0.33333333333333331</v>
      </c>
      <c r="E46" s="54">
        <v>0.66666666666666696</v>
      </c>
      <c r="F46" s="54">
        <v>0.5</v>
      </c>
    </row>
    <row r="47" spans="1:6" s="27" customFormat="1" ht="28.5" customHeight="1" x14ac:dyDescent="0.2">
      <c r="A47" s="55"/>
      <c r="B47" s="35" t="s">
        <v>19</v>
      </c>
      <c r="C47" s="28" t="s">
        <v>68</v>
      </c>
      <c r="D47" s="54">
        <v>0.5</v>
      </c>
      <c r="E47" s="56" t="s">
        <v>467</v>
      </c>
      <c r="F47" s="56" t="s">
        <v>467</v>
      </c>
    </row>
    <row r="48" spans="1:6" s="27" customFormat="1" ht="28.5" customHeight="1" x14ac:dyDescent="0.2">
      <c r="A48" s="55"/>
      <c r="B48" s="35" t="s">
        <v>187</v>
      </c>
      <c r="C48" s="28" t="s">
        <v>76</v>
      </c>
      <c r="D48" s="54">
        <v>0.33333333333333331</v>
      </c>
      <c r="E48" s="56" t="s">
        <v>467</v>
      </c>
      <c r="F48" s="56" t="s">
        <v>467</v>
      </c>
    </row>
    <row r="49" spans="1:6" s="27" customFormat="1" ht="28.5" customHeight="1" x14ac:dyDescent="0.2">
      <c r="A49" s="55"/>
      <c r="B49" s="35" t="s">
        <v>189</v>
      </c>
      <c r="C49" s="28" t="s">
        <v>76</v>
      </c>
      <c r="D49" s="54">
        <v>0.33333333333333331</v>
      </c>
      <c r="E49" s="54">
        <v>0.66666666666666696</v>
      </c>
      <c r="F49" s="54">
        <v>0.5</v>
      </c>
    </row>
    <row r="50" spans="1:6" s="27" customFormat="1" ht="28.5" customHeight="1" x14ac:dyDescent="0.2">
      <c r="A50" s="55"/>
      <c r="B50" s="35" t="s">
        <v>110</v>
      </c>
      <c r="C50" s="28" t="s">
        <v>77</v>
      </c>
      <c r="D50" s="54">
        <v>0.33333333333333331</v>
      </c>
      <c r="E50" s="54">
        <v>0.66666666666666696</v>
      </c>
      <c r="F50" s="54">
        <v>0.5</v>
      </c>
    </row>
    <row r="51" spans="1:6" s="27" customFormat="1" ht="28.5" customHeight="1" x14ac:dyDescent="0.2">
      <c r="A51" s="55"/>
      <c r="B51" s="35" t="s">
        <v>111</v>
      </c>
      <c r="C51" s="28" t="s">
        <v>77</v>
      </c>
      <c r="D51" s="54">
        <v>0.33333333333333331</v>
      </c>
      <c r="E51" s="54">
        <v>0.66666666666666696</v>
      </c>
      <c r="F51" s="54">
        <v>0.5</v>
      </c>
    </row>
    <row r="52" spans="1:6" s="27" customFormat="1" ht="28.5" customHeight="1" x14ac:dyDescent="0.2">
      <c r="A52" s="55"/>
      <c r="B52" s="35" t="s">
        <v>78</v>
      </c>
      <c r="C52" s="28" t="s">
        <v>79</v>
      </c>
      <c r="D52" s="54">
        <v>0.5</v>
      </c>
      <c r="E52" s="56" t="s">
        <v>467</v>
      </c>
      <c r="F52" s="56" t="s">
        <v>467</v>
      </c>
    </row>
    <row r="53" spans="1:6" s="27" customFormat="1" ht="28.5" customHeight="1" x14ac:dyDescent="0.2">
      <c r="A53" s="55"/>
      <c r="B53" s="35" t="s">
        <v>112</v>
      </c>
      <c r="C53" s="28" t="s">
        <v>77</v>
      </c>
      <c r="D53" s="54">
        <v>0.5</v>
      </c>
      <c r="E53" s="56" t="s">
        <v>467</v>
      </c>
      <c r="F53" s="56" t="s">
        <v>467</v>
      </c>
    </row>
    <row r="54" spans="1:6" s="27" customFormat="1" ht="28.5" customHeight="1" x14ac:dyDescent="0.2">
      <c r="A54" s="55"/>
      <c r="B54" s="35" t="s">
        <v>481</v>
      </c>
      <c r="C54" s="28" t="s">
        <v>477</v>
      </c>
      <c r="D54" s="54">
        <v>0.33333333333333331</v>
      </c>
      <c r="E54" s="54">
        <v>0.66666666666666696</v>
      </c>
      <c r="F54" s="54">
        <v>0.5</v>
      </c>
    </row>
    <row r="55" spans="1:6" s="27" customFormat="1" ht="28.5" customHeight="1" x14ac:dyDescent="0.2">
      <c r="A55" s="55"/>
      <c r="B55" s="35" t="s">
        <v>93</v>
      </c>
      <c r="C55" s="28" t="s">
        <v>80</v>
      </c>
      <c r="D55" s="54">
        <v>0.33333333333333331</v>
      </c>
      <c r="E55" s="56" t="s">
        <v>467</v>
      </c>
      <c r="F55" s="56" t="s">
        <v>467</v>
      </c>
    </row>
    <row r="56" spans="1:6" s="27" customFormat="1" ht="28.5" customHeight="1" x14ac:dyDescent="0.2">
      <c r="A56" s="55"/>
      <c r="B56" s="35" t="s">
        <v>95</v>
      </c>
      <c r="C56" s="28" t="s">
        <v>68</v>
      </c>
      <c r="D56" s="54">
        <v>0.5</v>
      </c>
      <c r="E56" s="56" t="s">
        <v>467</v>
      </c>
      <c r="F56" s="56" t="s">
        <v>467</v>
      </c>
    </row>
    <row r="57" spans="1:6" s="27" customFormat="1" ht="28.5" customHeight="1" x14ac:dyDescent="0.2">
      <c r="A57" s="55"/>
      <c r="B57" s="35" t="s">
        <v>96</v>
      </c>
      <c r="C57" s="28" t="s">
        <v>81</v>
      </c>
      <c r="D57" s="54">
        <v>0.33333333333333331</v>
      </c>
      <c r="E57" s="54">
        <v>0.66666666666666696</v>
      </c>
      <c r="F57" s="54">
        <v>0.5</v>
      </c>
    </row>
    <row r="58" spans="1:6" s="27" customFormat="1" ht="28.5" customHeight="1" x14ac:dyDescent="0.2">
      <c r="A58" s="55"/>
      <c r="B58" s="35" t="s">
        <v>97</v>
      </c>
      <c r="C58" s="28" t="s">
        <v>82</v>
      </c>
      <c r="D58" s="54">
        <v>0.33333333333333331</v>
      </c>
      <c r="E58" s="56" t="s">
        <v>467</v>
      </c>
      <c r="F58" s="56" t="s">
        <v>467</v>
      </c>
    </row>
    <row r="59" spans="1:6" s="27" customFormat="1" ht="28.5" customHeight="1" x14ac:dyDescent="0.2">
      <c r="A59" s="55"/>
      <c r="B59" s="35" t="s">
        <v>98</v>
      </c>
      <c r="C59" s="28" t="s">
        <v>83</v>
      </c>
      <c r="D59" s="54">
        <v>0.5</v>
      </c>
      <c r="E59" s="56" t="s">
        <v>467</v>
      </c>
      <c r="F59" s="56" t="s">
        <v>467</v>
      </c>
    </row>
    <row r="60" spans="1:6" s="27" customFormat="1" ht="28.5" customHeight="1" x14ac:dyDescent="0.2">
      <c r="A60" s="55"/>
      <c r="B60" s="51" t="s">
        <v>99</v>
      </c>
      <c r="C60" s="28" t="s">
        <v>171</v>
      </c>
      <c r="D60" s="54">
        <v>0.33333333333333331</v>
      </c>
      <c r="E60" s="54">
        <v>0.66666666666666696</v>
      </c>
      <c r="F60" s="54">
        <v>0.5</v>
      </c>
    </row>
    <row r="61" spans="1:6" s="27" customFormat="1" ht="28.5" customHeight="1" x14ac:dyDescent="0.2">
      <c r="A61" s="57"/>
      <c r="B61" s="52"/>
      <c r="C61" s="28" t="s">
        <v>84</v>
      </c>
      <c r="D61" s="54">
        <v>0.33333333333333331</v>
      </c>
      <c r="E61" s="54">
        <v>0.66666666666666696</v>
      </c>
      <c r="F61" s="54">
        <v>0.5</v>
      </c>
    </row>
    <row r="62" spans="1:6" s="27" customFormat="1" ht="28.5" customHeight="1" x14ac:dyDescent="0.2">
      <c r="A62" s="58" t="s">
        <v>174</v>
      </c>
      <c r="B62" s="46" t="s">
        <v>175</v>
      </c>
      <c r="C62" s="28"/>
      <c r="D62" s="54" t="s">
        <v>193</v>
      </c>
      <c r="E62" s="56" t="s">
        <v>467</v>
      </c>
      <c r="F62" s="56" t="s">
        <v>467</v>
      </c>
    </row>
    <row r="63" spans="1:6" ht="28.5" customHeight="1" x14ac:dyDescent="0.2">
      <c r="A63" s="27"/>
      <c r="B63" s="27"/>
    </row>
    <row r="64" spans="1:6" ht="28.5" customHeight="1" x14ac:dyDescent="0.2">
      <c r="A64" s="27"/>
      <c r="B64" s="27"/>
    </row>
    <row r="65" spans="1:2" ht="28.5" customHeight="1" x14ac:dyDescent="0.2">
      <c r="A65" s="27"/>
      <c r="B65" s="27"/>
    </row>
    <row r="66" spans="1:2" ht="28.5" customHeight="1" x14ac:dyDescent="0.2">
      <c r="A66" s="27"/>
      <c r="B66" s="27"/>
    </row>
    <row r="67" spans="1:2" ht="28.5" customHeight="1" x14ac:dyDescent="0.2">
      <c r="A67" s="27"/>
      <c r="B67" s="27"/>
    </row>
    <row r="68" spans="1:2" ht="28.5" customHeight="1" x14ac:dyDescent="0.2">
      <c r="A68" s="27"/>
      <c r="B68" s="27"/>
    </row>
    <row r="69" spans="1:2" ht="28.5" customHeight="1" x14ac:dyDescent="0.2">
      <c r="A69" s="27"/>
      <c r="B69" s="27"/>
    </row>
    <row r="70" spans="1:2" ht="28.5" customHeight="1" x14ac:dyDescent="0.2">
      <c r="A70" s="27"/>
      <c r="B70" s="27"/>
    </row>
    <row r="71" spans="1:2" ht="28.5" customHeight="1" x14ac:dyDescent="0.2">
      <c r="A71" s="27"/>
      <c r="B71" s="27"/>
    </row>
    <row r="72" spans="1:2" ht="28.5" customHeight="1" x14ac:dyDescent="0.2">
      <c r="A72" s="27"/>
      <c r="B72" s="27"/>
    </row>
    <row r="73" spans="1:2" ht="28.5" customHeight="1" x14ac:dyDescent="0.2">
      <c r="A73" s="27"/>
      <c r="B73" s="27"/>
    </row>
    <row r="74" spans="1:2" ht="28.5" customHeight="1" x14ac:dyDescent="0.2">
      <c r="A74" s="27"/>
      <c r="B74" s="27"/>
    </row>
    <row r="75" spans="1:2" ht="28.5" customHeight="1" x14ac:dyDescent="0.2">
      <c r="A75" s="27"/>
      <c r="B75" s="27"/>
    </row>
    <row r="76" spans="1:2" ht="28.5" customHeight="1" x14ac:dyDescent="0.2">
      <c r="A76" s="27"/>
      <c r="B76" s="27"/>
    </row>
  </sheetData>
  <autoFilter ref="A2:F62" xr:uid="{00000000-0009-0000-0000-00000F000000}"/>
  <phoneticPr fontId="3"/>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x14ac:dyDescent="0.2"/>
  <cols>
    <col min="1" max="1" width="25.44140625" style="141" customWidth="1"/>
    <col min="2" max="2" width="39" customWidth="1"/>
    <col min="3" max="4" width="36.6640625" style="246" hidden="1" customWidth="1" outlineLevel="1"/>
    <col min="5" max="5" width="51.6640625" customWidth="1" collapsed="1"/>
    <col min="6" max="6" width="37.33203125" customWidth="1"/>
    <col min="7" max="7" width="19.88671875" style="149" hidden="1" customWidth="1" outlineLevel="1"/>
    <col min="8" max="8" width="9.6640625" bestFit="1" customWidth="1" collapsed="1"/>
    <col min="9" max="9" width="4.21875" bestFit="1" customWidth="1"/>
    <col min="10" max="10" width="9.88671875" style="156" bestFit="1" customWidth="1"/>
  </cols>
  <sheetData>
    <row r="1" spans="1:9" ht="18.75" customHeight="1" x14ac:dyDescent="0.2">
      <c r="A1" s="121"/>
      <c r="B1" s="121" t="s">
        <v>217</v>
      </c>
      <c r="C1" s="144" t="s">
        <v>454</v>
      </c>
      <c r="D1" s="144" t="s">
        <v>455</v>
      </c>
      <c r="E1" s="121" t="s">
        <v>218</v>
      </c>
      <c r="F1" s="132" t="s">
        <v>370</v>
      </c>
      <c r="G1" s="151" t="s">
        <v>456</v>
      </c>
      <c r="H1" s="402" t="s">
        <v>461</v>
      </c>
      <c r="I1" s="403"/>
    </row>
    <row r="2" spans="1:9" ht="18.75" customHeight="1" x14ac:dyDescent="0.2">
      <c r="A2" s="122" t="s">
        <v>219</v>
      </c>
      <c r="B2" s="200" t="s">
        <v>220</v>
      </c>
      <c r="C2" s="205" t="s">
        <v>410</v>
      </c>
      <c r="D2" s="205" t="s">
        <v>492</v>
      </c>
      <c r="E2" s="200" t="s">
        <v>221</v>
      </c>
      <c r="F2" s="206" t="s">
        <v>222</v>
      </c>
      <c r="G2" s="207" t="str">
        <f>D2&amp;F2</f>
        <v>_１_ア_小児初期救急センター運営事業ア　都道府県が実施する事業</v>
      </c>
      <c r="H2" s="208" t="s">
        <v>223</v>
      </c>
      <c r="I2" s="209" t="s">
        <v>224</v>
      </c>
    </row>
    <row r="3" spans="1:9" ht="84.75" customHeight="1" x14ac:dyDescent="0.2">
      <c r="A3" s="125"/>
      <c r="B3" s="201"/>
      <c r="C3" s="210"/>
      <c r="D3" s="210" t="str">
        <f>D2</f>
        <v>_１_ア_小児初期救急センター運営事業</v>
      </c>
      <c r="E3" s="201"/>
      <c r="F3" s="206" t="s">
        <v>225</v>
      </c>
      <c r="G3" s="20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11" t="s">
        <v>226</v>
      </c>
      <c r="I3" s="212" t="s">
        <v>227</v>
      </c>
    </row>
    <row r="4" spans="1:9" ht="18.75" customHeight="1" x14ac:dyDescent="0.2">
      <c r="A4" s="125"/>
      <c r="B4" s="123" t="s">
        <v>228</v>
      </c>
      <c r="C4" s="145" t="s">
        <v>411</v>
      </c>
      <c r="D4" s="145" t="s">
        <v>482</v>
      </c>
      <c r="E4" s="123" t="s">
        <v>229</v>
      </c>
      <c r="F4" s="124" t="s">
        <v>222</v>
      </c>
      <c r="G4" s="152" t="str">
        <f t="shared" si="0"/>
        <v>_１_イ_共同利用型病院運営事業ア　都道府県が実施する事業</v>
      </c>
      <c r="H4" s="169" t="s">
        <v>230</v>
      </c>
      <c r="I4" s="170" t="s">
        <v>231</v>
      </c>
    </row>
    <row r="5" spans="1:9" ht="51" customHeight="1" x14ac:dyDescent="0.2">
      <c r="A5" s="125"/>
      <c r="B5" s="126"/>
      <c r="C5" s="146"/>
      <c r="D5" s="146" t="str">
        <f>D4</f>
        <v>_１_イ_共同利用型病院運営事業</v>
      </c>
      <c r="E5" s="126"/>
      <c r="F5" s="124" t="s">
        <v>232</v>
      </c>
      <c r="G5" s="152" t="str">
        <f t="shared" si="0"/>
        <v>_１_イ_共同利用型病院運営事業イ　市町村が実施する事業、又は都道府県、市町村以外の者が実施する事業に対し市町村が行う補助事業に対して都道府県が補助する事業</v>
      </c>
      <c r="H5" s="169" t="s">
        <v>233</v>
      </c>
      <c r="I5" s="170" t="s">
        <v>234</v>
      </c>
    </row>
    <row r="6" spans="1:9" ht="18.75" customHeight="1" x14ac:dyDescent="0.2">
      <c r="A6" s="125"/>
      <c r="B6" s="200" t="s">
        <v>235</v>
      </c>
      <c r="C6" s="205" t="s">
        <v>412</v>
      </c>
      <c r="D6" s="205" t="s">
        <v>493</v>
      </c>
      <c r="E6" s="200" t="s">
        <v>236</v>
      </c>
      <c r="F6" s="206" t="s">
        <v>222</v>
      </c>
      <c r="G6" s="207" t="str">
        <f t="shared" si="0"/>
        <v>_１_ウ_ヘリコプター等添乗医師等確保事業ア　都道府県が実施する事業</v>
      </c>
      <c r="H6" s="211" t="s">
        <v>237</v>
      </c>
      <c r="I6" s="212" t="s">
        <v>231</v>
      </c>
    </row>
    <row r="7" spans="1:9" ht="69.75" customHeight="1" x14ac:dyDescent="0.2">
      <c r="A7" s="125"/>
      <c r="B7" s="201"/>
      <c r="C7" s="210"/>
      <c r="D7" s="210" t="str">
        <f>D6</f>
        <v>_１_ウ_ヘリコプター等添乗医師等確保事業</v>
      </c>
      <c r="E7" s="201"/>
      <c r="F7" s="206" t="s">
        <v>232</v>
      </c>
      <c r="G7" s="207" t="str">
        <f t="shared" si="0"/>
        <v>_１_ウ_ヘリコプター等添乗医師等確保事業イ　市町村が実施する事業、又は都道府県、市町村以外の者が実施する事業に対し市町村が行う補助事業に対して都道府県が補助する事業</v>
      </c>
      <c r="H7" s="211" t="s">
        <v>238</v>
      </c>
      <c r="I7" s="212" t="s">
        <v>234</v>
      </c>
    </row>
    <row r="8" spans="1:9" ht="18.75" customHeight="1" x14ac:dyDescent="0.2">
      <c r="A8" s="125"/>
      <c r="B8" s="123" t="s">
        <v>239</v>
      </c>
      <c r="C8" s="145" t="s">
        <v>407</v>
      </c>
      <c r="D8" s="145" t="s">
        <v>447</v>
      </c>
      <c r="E8" s="127" t="s">
        <v>240</v>
      </c>
      <c r="F8" s="124" t="s">
        <v>241</v>
      </c>
      <c r="G8" s="152" t="str">
        <f t="shared" si="0"/>
        <v>_１_ク_自動体外式除細動器_ＡＥＤ_の普及啓発事業―</v>
      </c>
      <c r="H8" s="171" t="s">
        <v>242</v>
      </c>
      <c r="I8" s="172" t="s">
        <v>224</v>
      </c>
    </row>
    <row r="9" spans="1:9" ht="40.5" customHeight="1" x14ac:dyDescent="0.2">
      <c r="A9" s="125"/>
      <c r="B9" s="128"/>
      <c r="C9" s="147" t="s">
        <v>408</v>
      </c>
      <c r="D9" s="147" t="s">
        <v>448</v>
      </c>
      <c r="E9" s="127" t="s">
        <v>243</v>
      </c>
      <c r="F9" s="124" t="s">
        <v>241</v>
      </c>
      <c r="G9" s="152" t="str">
        <f t="shared" si="0"/>
        <v>_１_ケ_救急医療情報センター_広域災害・救急医療情報システム_運営事業―</v>
      </c>
      <c r="H9" s="173" t="s">
        <v>242</v>
      </c>
      <c r="I9" s="174" t="s">
        <v>224</v>
      </c>
    </row>
    <row r="10" spans="1:9" ht="18.75" customHeight="1" x14ac:dyDescent="0.2">
      <c r="A10" s="125"/>
      <c r="B10" s="126"/>
      <c r="C10" s="146" t="s">
        <v>413</v>
      </c>
      <c r="D10" s="146" t="s">
        <v>483</v>
      </c>
      <c r="E10" s="127" t="s">
        <v>244</v>
      </c>
      <c r="F10" s="124" t="s">
        <v>241</v>
      </c>
      <c r="G10" s="152" t="str">
        <f t="shared" si="0"/>
        <v>_１_コ_救急・周産期医療情報システム機能強化事業―</v>
      </c>
      <c r="H10" s="175" t="s">
        <v>242</v>
      </c>
      <c r="I10" s="176" t="s">
        <v>224</v>
      </c>
    </row>
    <row r="11" spans="1:9" ht="18.75" customHeight="1" x14ac:dyDescent="0.2">
      <c r="A11" s="125"/>
      <c r="B11" s="202" t="s">
        <v>245</v>
      </c>
      <c r="C11" s="213" t="s">
        <v>414</v>
      </c>
      <c r="D11" s="213" t="s">
        <v>494</v>
      </c>
      <c r="E11" s="202" t="s">
        <v>246</v>
      </c>
      <c r="F11" s="206" t="s">
        <v>241</v>
      </c>
      <c r="G11" s="207" t="str">
        <f t="shared" si="0"/>
        <v>_１_エ_救命救急センター運営事業―</v>
      </c>
      <c r="H11" s="211" t="s">
        <v>247</v>
      </c>
      <c r="I11" s="212" t="s">
        <v>248</v>
      </c>
    </row>
    <row r="12" spans="1:9" ht="36.75" customHeight="1" x14ac:dyDescent="0.2">
      <c r="A12" s="125"/>
      <c r="B12" s="123" t="s">
        <v>249</v>
      </c>
      <c r="C12" s="145" t="s">
        <v>415</v>
      </c>
      <c r="D12" s="145" t="s">
        <v>495</v>
      </c>
      <c r="E12" s="123" t="s">
        <v>250</v>
      </c>
      <c r="F12" s="124" t="s">
        <v>222</v>
      </c>
      <c r="G12" s="152" t="str">
        <f t="shared" si="0"/>
        <v>_１_オ_小児救命救急センター運営事業ア　都道府県が実施する事業</v>
      </c>
      <c r="H12" s="169" t="s">
        <v>251</v>
      </c>
      <c r="I12" s="170" t="s">
        <v>224</v>
      </c>
    </row>
    <row r="13" spans="1:9" ht="36.75" customHeight="1" x14ac:dyDescent="0.2">
      <c r="A13" s="125"/>
      <c r="B13" s="128"/>
      <c r="C13" s="147"/>
      <c r="D13" s="147" t="s">
        <v>449</v>
      </c>
      <c r="E13" s="128"/>
      <c r="F13" s="124" t="s">
        <v>253</v>
      </c>
      <c r="G13" s="152" t="str">
        <f t="shared" ref="G13:G15" si="1">D13&amp;F13</f>
        <v>_１_オ_小児救命救急センター運営事業イ　都道府県が補助する事業</v>
      </c>
      <c r="H13" s="169" t="s">
        <v>254</v>
      </c>
      <c r="I13" s="170" t="s">
        <v>255</v>
      </c>
    </row>
    <row r="14" spans="1:9" ht="36.75" customHeight="1" x14ac:dyDescent="0.2">
      <c r="A14" s="125"/>
      <c r="B14" s="128"/>
      <c r="C14" s="147"/>
      <c r="D14" s="147" t="s">
        <v>449</v>
      </c>
      <c r="E14" s="126"/>
      <c r="F14" s="124" t="s">
        <v>256</v>
      </c>
      <c r="G14" s="152" t="str">
        <f t="shared" si="1"/>
        <v>_１_オ_小児救命救急センター運営事業ウ　都道府県、市町村以外の者が実施する事業に対し市町村が行う補助事業に対して都道府県が補助する事業</v>
      </c>
      <c r="H14" s="169" t="s">
        <v>257</v>
      </c>
      <c r="I14" s="170" t="s">
        <v>258</v>
      </c>
    </row>
    <row r="15" spans="1:9" ht="36.75" customHeight="1" x14ac:dyDescent="0.2">
      <c r="A15" s="125"/>
      <c r="B15" s="128"/>
      <c r="C15" s="147" t="s">
        <v>416</v>
      </c>
      <c r="D15" s="147" t="s">
        <v>496</v>
      </c>
      <c r="E15" s="123" t="s">
        <v>252</v>
      </c>
      <c r="F15" s="124" t="s">
        <v>222</v>
      </c>
      <c r="G15" s="152" t="str">
        <f t="shared" si="1"/>
        <v>_１_サ_救急患者退院コーディネーター事業ア　都道府県が実施する事業</v>
      </c>
      <c r="H15" s="169" t="s">
        <v>251</v>
      </c>
      <c r="I15" s="170" t="s">
        <v>224</v>
      </c>
    </row>
    <row r="16" spans="1:9" ht="36.75" customHeight="1" x14ac:dyDescent="0.2">
      <c r="A16" s="125"/>
      <c r="B16" s="128"/>
      <c r="C16" s="147"/>
      <c r="D16" s="147" t="s">
        <v>450</v>
      </c>
      <c r="E16" s="128"/>
      <c r="F16" s="124" t="s">
        <v>253</v>
      </c>
      <c r="G16" s="152" t="str">
        <f t="shared" ref="G16" si="2">D16&amp;F16</f>
        <v>_１_サ_救急患者退院コーディネーター事業イ　都道府県が補助する事業</v>
      </c>
      <c r="H16" s="169" t="s">
        <v>254</v>
      </c>
      <c r="I16" s="170" t="s">
        <v>255</v>
      </c>
    </row>
    <row r="17" spans="1:9" ht="36.75" customHeight="1" x14ac:dyDescent="0.2">
      <c r="A17" s="125"/>
      <c r="B17" s="126"/>
      <c r="C17" s="146"/>
      <c r="D17" s="146" t="str">
        <f>D15</f>
        <v>_１_サ_救急患者退院コーディネーター事業</v>
      </c>
      <c r="E17" s="126"/>
      <c r="F17" s="124" t="s">
        <v>256</v>
      </c>
      <c r="G17" s="152" t="str">
        <f t="shared" si="0"/>
        <v>_１_サ_救急患者退院コーディネーター事業ウ　都道府県、市町村以外の者が実施する事業に対し市町村が行う補助事業に対して都道府県が補助する事業</v>
      </c>
      <c r="H17" s="169" t="s">
        <v>257</v>
      </c>
      <c r="I17" s="170" t="s">
        <v>258</v>
      </c>
    </row>
    <row r="18" spans="1:9" ht="18.75" customHeight="1" x14ac:dyDescent="0.2">
      <c r="A18" s="125"/>
      <c r="B18" s="200" t="s">
        <v>259</v>
      </c>
      <c r="C18" s="205" t="s">
        <v>417</v>
      </c>
      <c r="D18" s="205" t="s">
        <v>497</v>
      </c>
      <c r="E18" s="200" t="s">
        <v>260</v>
      </c>
      <c r="F18" s="206" t="s">
        <v>261</v>
      </c>
      <c r="G18" s="207" t="str">
        <f t="shared" si="0"/>
        <v>_１_カ_ドクターヘリ導入促進事業ア　都道府県又は広域連合が実施する事業</v>
      </c>
      <c r="H18" s="211" t="s">
        <v>262</v>
      </c>
      <c r="I18" s="212" t="s">
        <v>224</v>
      </c>
    </row>
    <row r="19" spans="1:9" ht="18.75" customHeight="1" x14ac:dyDescent="0.2">
      <c r="A19" s="125"/>
      <c r="B19" s="201"/>
      <c r="C19" s="210"/>
      <c r="D19" s="210" t="str">
        <f>D18</f>
        <v>_１_カ_ドクターヘリ導入促進事業</v>
      </c>
      <c r="E19" s="201"/>
      <c r="F19" s="206" t="s">
        <v>263</v>
      </c>
      <c r="G19" s="207" t="str">
        <f t="shared" si="0"/>
        <v>_１_カ_ドクターヘリ導入促進事業イ　都道府県又は広域連合が補助する事業</v>
      </c>
      <c r="H19" s="211" t="s">
        <v>264</v>
      </c>
      <c r="I19" s="212" t="s">
        <v>265</v>
      </c>
    </row>
    <row r="20" spans="1:9" ht="18.75" customHeight="1" x14ac:dyDescent="0.2">
      <c r="A20" s="125"/>
      <c r="B20" s="123" t="s">
        <v>266</v>
      </c>
      <c r="C20" s="145" t="s">
        <v>418</v>
      </c>
      <c r="D20" s="145" t="s">
        <v>498</v>
      </c>
      <c r="E20" s="123" t="s">
        <v>267</v>
      </c>
      <c r="F20" s="124" t="s">
        <v>222</v>
      </c>
      <c r="G20" s="152" t="str">
        <f t="shared" si="0"/>
        <v>_１_キ_救急救命士病院実習受入促進事業ア　都道府県が実施する事業</v>
      </c>
      <c r="H20" s="169" t="s">
        <v>268</v>
      </c>
      <c r="I20" s="170" t="s">
        <v>224</v>
      </c>
    </row>
    <row r="21" spans="1:9" ht="18.75" customHeight="1" x14ac:dyDescent="0.2">
      <c r="A21" s="129"/>
      <c r="B21" s="126"/>
      <c r="C21" s="146"/>
      <c r="D21" s="146" t="str">
        <f>D20</f>
        <v>_１_キ_救急救命士病院実習受入促進事業</v>
      </c>
      <c r="E21" s="126"/>
      <c r="F21" s="124" t="s">
        <v>253</v>
      </c>
      <c r="G21" s="152" t="str">
        <f t="shared" si="0"/>
        <v>_１_キ_救急救命士病院実習受入促進事業イ　都道府県が補助する事業</v>
      </c>
      <c r="H21" s="169" t="s">
        <v>269</v>
      </c>
      <c r="I21" s="170" t="s">
        <v>265</v>
      </c>
    </row>
    <row r="22" spans="1:9" ht="18.75" customHeight="1" x14ac:dyDescent="0.2">
      <c r="A22" s="122" t="s">
        <v>270</v>
      </c>
      <c r="B22" s="202" t="s">
        <v>271</v>
      </c>
      <c r="C22" s="213" t="s">
        <v>419</v>
      </c>
      <c r="D22" s="213" t="s">
        <v>484</v>
      </c>
      <c r="E22" s="202" t="s">
        <v>272</v>
      </c>
      <c r="F22" s="206" t="s">
        <v>241</v>
      </c>
      <c r="G22" s="207" t="str">
        <f t="shared" si="0"/>
        <v>_２_ア_周産期医療対策事業―</v>
      </c>
      <c r="H22" s="211" t="s">
        <v>273</v>
      </c>
      <c r="I22" s="212" t="s">
        <v>224</v>
      </c>
    </row>
    <row r="23" spans="1:9" ht="18.75" customHeight="1" x14ac:dyDescent="0.2">
      <c r="A23" s="125"/>
      <c r="B23" s="123" t="s">
        <v>274</v>
      </c>
      <c r="C23" s="145" t="s">
        <v>420</v>
      </c>
      <c r="D23" s="145" t="s">
        <v>499</v>
      </c>
      <c r="E23" s="123" t="s">
        <v>275</v>
      </c>
      <c r="F23" s="124" t="s">
        <v>222</v>
      </c>
      <c r="G23" s="152" t="str">
        <f t="shared" si="0"/>
        <v>_２_イ_周産期母子医療センター運営事業ア　都道府県が実施する事業</v>
      </c>
      <c r="H23" s="169" t="s">
        <v>276</v>
      </c>
      <c r="I23" s="170" t="s">
        <v>224</v>
      </c>
    </row>
    <row r="24" spans="1:9" ht="18.75" customHeight="1" x14ac:dyDescent="0.2">
      <c r="A24" s="125"/>
      <c r="B24" s="126"/>
      <c r="C24" s="146"/>
      <c r="D24" s="146" t="str">
        <f>D23</f>
        <v>_２_イ_周産期母子医療センター運営事業</v>
      </c>
      <c r="E24" s="126"/>
      <c r="F24" s="124" t="s">
        <v>253</v>
      </c>
      <c r="G24" s="152" t="str">
        <f t="shared" si="0"/>
        <v>_２_イ_周産期母子医療センター運営事業イ　都道府県が補助する事業</v>
      </c>
      <c r="H24" s="169" t="s">
        <v>277</v>
      </c>
      <c r="I24" s="170" t="s">
        <v>255</v>
      </c>
    </row>
    <row r="25" spans="1:9" ht="35.25" customHeight="1" x14ac:dyDescent="0.2">
      <c r="A25" s="125"/>
      <c r="B25" s="200" t="s">
        <v>278</v>
      </c>
      <c r="C25" s="205" t="s">
        <v>463</v>
      </c>
      <c r="D25" s="205" t="s">
        <v>464</v>
      </c>
      <c r="E25" s="200" t="s">
        <v>279</v>
      </c>
      <c r="F25" s="206" t="s">
        <v>222</v>
      </c>
      <c r="G25" s="207" t="str">
        <f t="shared" si="0"/>
        <v>_２_ウ_ＮＩＣＵ等長期入院児支援事業_ア_地域療育支援施設運営事業_イ_日中一時支援事業ア　都道府県が実施する事業</v>
      </c>
      <c r="H25" s="211" t="s">
        <v>280</v>
      </c>
      <c r="I25" s="212" t="s">
        <v>224</v>
      </c>
    </row>
    <row r="26" spans="1:9" ht="18.75" customHeight="1" x14ac:dyDescent="0.2">
      <c r="A26" s="125"/>
      <c r="B26" s="201"/>
      <c r="C26" s="210"/>
      <c r="D26" s="210" t="str">
        <f>D25</f>
        <v>_２_ウ_ＮＩＣＵ等長期入院児支援事業_ア_地域療育支援施設運営事業_イ_日中一時支援事業</v>
      </c>
      <c r="E26" s="201"/>
      <c r="F26" s="206" t="s">
        <v>253</v>
      </c>
      <c r="G26" s="207" t="str">
        <f t="shared" si="0"/>
        <v>_２_ウ_ＮＩＣＵ等長期入院児支援事業_ア_地域療育支援施設運営事業_イ_日中一時支援事業イ　都道府県が補助する事業</v>
      </c>
      <c r="H26" s="211" t="s">
        <v>281</v>
      </c>
      <c r="I26" s="212" t="s">
        <v>255</v>
      </c>
    </row>
    <row r="27" spans="1:9" ht="33" customHeight="1" x14ac:dyDescent="0.2">
      <c r="A27" s="125"/>
      <c r="B27" s="123" t="s">
        <v>282</v>
      </c>
      <c r="C27" s="145" t="str">
        <f>C25</f>
        <v>ＮＩＣＵ等長期入院児支援事業</v>
      </c>
      <c r="D27" s="145" t="str">
        <f>D26</f>
        <v>_２_ウ_ＮＩＣＵ等長期入院児支援事業_ア_地域療育支援施設運営事業_イ_日中一時支援事業</v>
      </c>
      <c r="E27" s="123" t="s">
        <v>283</v>
      </c>
      <c r="F27" s="124" t="s">
        <v>222</v>
      </c>
      <c r="G27" s="152" t="str">
        <f t="shared" si="0"/>
        <v>_２_ウ_ＮＩＣＵ等長期入院児支援事業_ア_地域療育支援施設運営事業_イ_日中一時支援事業ア　都道府県が実施する事業</v>
      </c>
      <c r="H27" s="169" t="s">
        <v>284</v>
      </c>
      <c r="I27" s="170" t="s">
        <v>224</v>
      </c>
    </row>
    <row r="28" spans="1:9" ht="18.75" customHeight="1" x14ac:dyDescent="0.2">
      <c r="A28" s="129"/>
      <c r="B28" s="126"/>
      <c r="C28" s="146"/>
      <c r="D28" s="146" t="str">
        <f>D26</f>
        <v>_２_ウ_ＮＩＣＵ等長期入院児支援事業_ア_地域療育支援施設運営事業_イ_日中一時支援事業</v>
      </c>
      <c r="E28" s="126"/>
      <c r="F28" s="124" t="s">
        <v>253</v>
      </c>
      <c r="G28" s="152" t="str">
        <f t="shared" si="0"/>
        <v>_２_ウ_ＮＩＣＵ等長期入院児支援事業_ア_地域療育支援施設運営事業_イ_日中一時支援事業イ　都道府県が補助する事業</v>
      </c>
      <c r="H28" s="169" t="s">
        <v>285</v>
      </c>
      <c r="I28" s="170" t="s">
        <v>255</v>
      </c>
    </row>
    <row r="29" spans="1:9" ht="18.75" customHeight="1" x14ac:dyDescent="0.2">
      <c r="A29" s="122" t="s">
        <v>286</v>
      </c>
      <c r="B29" s="200" t="s">
        <v>287</v>
      </c>
      <c r="C29" s="205" t="s">
        <v>421</v>
      </c>
      <c r="D29" s="205" t="s">
        <v>500</v>
      </c>
      <c r="E29" s="200" t="s">
        <v>288</v>
      </c>
      <c r="F29" s="206" t="s">
        <v>222</v>
      </c>
      <c r="G29" s="207" t="str">
        <f t="shared" si="0"/>
        <v>_３_ア_外国人看護師候補者就労研修支援事業ア　都道府県が実施する事業</v>
      </c>
      <c r="H29" s="211" t="s">
        <v>289</v>
      </c>
      <c r="I29" s="212" t="s">
        <v>290</v>
      </c>
    </row>
    <row r="30" spans="1:9" ht="18.75" customHeight="1" x14ac:dyDescent="0.2">
      <c r="A30" s="125"/>
      <c r="B30" s="201"/>
      <c r="C30" s="210"/>
      <c r="D30" s="210" t="str">
        <f>D29</f>
        <v>_３_ア_外国人看護師候補者就労研修支援事業</v>
      </c>
      <c r="E30" s="201"/>
      <c r="F30" s="206" t="s">
        <v>253</v>
      </c>
      <c r="G30" s="207" t="str">
        <f t="shared" si="0"/>
        <v>_３_ア_外国人看護師候補者就労研修支援事業イ　都道府県が補助する事業</v>
      </c>
      <c r="H30" s="211" t="s">
        <v>291</v>
      </c>
      <c r="I30" s="212" t="s">
        <v>292</v>
      </c>
    </row>
    <row r="31" spans="1:9" ht="18.75" customHeight="1" x14ac:dyDescent="0.2">
      <c r="A31" s="125"/>
      <c r="B31" s="127" t="s">
        <v>293</v>
      </c>
      <c r="C31" s="148" t="s">
        <v>422</v>
      </c>
      <c r="D31" s="148" t="s">
        <v>501</v>
      </c>
      <c r="E31" s="127" t="s">
        <v>294</v>
      </c>
      <c r="F31" s="124" t="s">
        <v>241</v>
      </c>
      <c r="G31" s="152" t="str">
        <f t="shared" si="0"/>
        <v>_３_イ_看護職員就業相談員派遣面接相談事業―</v>
      </c>
      <c r="H31" s="169" t="s">
        <v>295</v>
      </c>
      <c r="I31" s="170" t="s">
        <v>292</v>
      </c>
    </row>
    <row r="32" spans="1:9" ht="18.75" customHeight="1" x14ac:dyDescent="0.2">
      <c r="A32" s="129"/>
      <c r="B32" s="202" t="s">
        <v>296</v>
      </c>
      <c r="C32" s="213" t="s">
        <v>473</v>
      </c>
      <c r="D32" s="213" t="s">
        <v>485</v>
      </c>
      <c r="E32" s="202" t="s">
        <v>297</v>
      </c>
      <c r="F32" s="206" t="s">
        <v>241</v>
      </c>
      <c r="G32" s="207" t="str">
        <f t="shared" si="0"/>
        <v>_３_ウ_助産師出向支援導入事業―</v>
      </c>
      <c r="H32" s="211" t="s">
        <v>298</v>
      </c>
      <c r="I32" s="212" t="s">
        <v>290</v>
      </c>
    </row>
    <row r="33" spans="1:9" ht="24" customHeight="1" x14ac:dyDescent="0.2">
      <c r="A33" s="130" t="s">
        <v>299</v>
      </c>
      <c r="B33" s="127" t="s">
        <v>300</v>
      </c>
      <c r="C33" s="148" t="s">
        <v>425</v>
      </c>
      <c r="D33" s="148" t="s">
        <v>486</v>
      </c>
      <c r="E33" s="127" t="s">
        <v>301</v>
      </c>
      <c r="F33" s="124" t="s">
        <v>241</v>
      </c>
      <c r="G33" s="152" t="str">
        <f t="shared" si="0"/>
        <v>_４_歯科医療安全管理体制推進特別事業―</v>
      </c>
      <c r="H33" s="169" t="s">
        <v>302</v>
      </c>
      <c r="I33" s="170" t="s">
        <v>290</v>
      </c>
    </row>
    <row r="34" spans="1:9" ht="42.75" customHeight="1" x14ac:dyDescent="0.2">
      <c r="A34" s="130" t="s">
        <v>303</v>
      </c>
      <c r="B34" s="202" t="s">
        <v>300</v>
      </c>
      <c r="C34" s="213" t="s">
        <v>467</v>
      </c>
      <c r="D34" s="213" t="s">
        <v>466</v>
      </c>
      <c r="E34" s="202" t="s">
        <v>303</v>
      </c>
      <c r="F34" s="206" t="s">
        <v>241</v>
      </c>
      <c r="G34" s="207" t="str">
        <f>D34&amp;F34</f>
        <v>_５_院内感染地域支援ネットワ_ク事業―</v>
      </c>
      <c r="H34" s="211" t="s">
        <v>304</v>
      </c>
      <c r="I34" s="212" t="s">
        <v>224</v>
      </c>
    </row>
    <row r="35" spans="1:9" ht="24" customHeight="1" x14ac:dyDescent="0.2">
      <c r="A35" s="130" t="s">
        <v>305</v>
      </c>
      <c r="B35" s="127" t="s">
        <v>300</v>
      </c>
      <c r="C35" s="148" t="s">
        <v>424</v>
      </c>
      <c r="D35" s="148" t="s">
        <v>502</v>
      </c>
      <c r="E35" s="127" t="s">
        <v>306</v>
      </c>
      <c r="F35" s="124" t="s">
        <v>241</v>
      </c>
      <c r="G35" s="152" t="str">
        <f t="shared" si="0"/>
        <v>_６_医療連携体制推進事業―</v>
      </c>
      <c r="H35" s="169" t="s">
        <v>307</v>
      </c>
      <c r="I35" s="170" t="s">
        <v>224</v>
      </c>
    </row>
    <row r="36" spans="1:9" ht="57.75" customHeight="1" x14ac:dyDescent="0.2">
      <c r="A36" s="122" t="s">
        <v>308</v>
      </c>
      <c r="B36" s="200" t="s">
        <v>309</v>
      </c>
      <c r="C36" s="205" t="s">
        <v>423</v>
      </c>
      <c r="D36" s="205" t="s">
        <v>503</v>
      </c>
      <c r="E36" s="202" t="s">
        <v>310</v>
      </c>
      <c r="F36" s="206" t="s">
        <v>241</v>
      </c>
      <c r="G36" s="207" t="str">
        <f t="shared" si="0"/>
        <v>_７_ア_ア_休日夜間急患センター設備整備事業―</v>
      </c>
      <c r="H36" s="214" t="s">
        <v>311</v>
      </c>
      <c r="I36" s="215" t="s">
        <v>248</v>
      </c>
    </row>
    <row r="37" spans="1:9" ht="24" customHeight="1" x14ac:dyDescent="0.2">
      <c r="A37" s="125"/>
      <c r="B37" s="203"/>
      <c r="C37" s="216" t="s">
        <v>437</v>
      </c>
      <c r="D37" s="216" t="s">
        <v>504</v>
      </c>
      <c r="E37" s="202" t="s">
        <v>312</v>
      </c>
      <c r="F37" s="206" t="s">
        <v>241</v>
      </c>
      <c r="G37" s="207" t="str">
        <f t="shared" si="0"/>
        <v>_７_ア_イ_小児初期救急センター設備整備事業―</v>
      </c>
      <c r="H37" s="217" t="s">
        <v>311</v>
      </c>
      <c r="I37" s="218" t="s">
        <v>248</v>
      </c>
    </row>
    <row r="38" spans="1:9" ht="24" customHeight="1" x14ac:dyDescent="0.2">
      <c r="A38" s="125"/>
      <c r="B38" s="203"/>
      <c r="C38" s="216" t="s">
        <v>436</v>
      </c>
      <c r="D38" s="216" t="s">
        <v>487</v>
      </c>
      <c r="E38" s="202" t="s">
        <v>313</v>
      </c>
      <c r="F38" s="206" t="s">
        <v>241</v>
      </c>
      <c r="G38" s="207" t="str">
        <f t="shared" si="0"/>
        <v>_７_ア_エ_救命救急センター設備整備事業―</v>
      </c>
      <c r="H38" s="217" t="s">
        <v>311</v>
      </c>
      <c r="I38" s="218" t="s">
        <v>248</v>
      </c>
    </row>
    <row r="39" spans="1:9" ht="24" customHeight="1" x14ac:dyDescent="0.2">
      <c r="A39" s="125"/>
      <c r="B39" s="203"/>
      <c r="C39" s="216" t="s">
        <v>435</v>
      </c>
      <c r="D39" s="216" t="s">
        <v>505</v>
      </c>
      <c r="E39" s="202" t="s">
        <v>314</v>
      </c>
      <c r="F39" s="206" t="s">
        <v>241</v>
      </c>
      <c r="G39" s="207" t="str">
        <f t="shared" si="0"/>
        <v>_７_ア_オ_高度救命救急センター設備整備事業―</v>
      </c>
      <c r="H39" s="217" t="s">
        <v>311</v>
      </c>
      <c r="I39" s="218" t="s">
        <v>248</v>
      </c>
    </row>
    <row r="40" spans="1:9" ht="24" customHeight="1" x14ac:dyDescent="0.2">
      <c r="A40" s="125"/>
      <c r="B40" s="203"/>
      <c r="C40" s="216" t="s">
        <v>434</v>
      </c>
      <c r="D40" s="216" t="s">
        <v>506</v>
      </c>
      <c r="E40" s="202" t="s">
        <v>315</v>
      </c>
      <c r="F40" s="206" t="s">
        <v>241</v>
      </c>
      <c r="G40" s="207" t="str">
        <f t="shared" si="0"/>
        <v>_７_ア_カ_小児救急医療拠点病院設備整備事業―</v>
      </c>
      <c r="H40" s="217" t="s">
        <v>311</v>
      </c>
      <c r="I40" s="218" t="s">
        <v>248</v>
      </c>
    </row>
    <row r="41" spans="1:9" ht="24" customHeight="1" x14ac:dyDescent="0.2">
      <c r="A41" s="125"/>
      <c r="B41" s="203"/>
      <c r="C41" s="216" t="s">
        <v>426</v>
      </c>
      <c r="D41" s="216" t="s">
        <v>488</v>
      </c>
      <c r="E41" s="202" t="s">
        <v>316</v>
      </c>
      <c r="F41" s="206" t="s">
        <v>241</v>
      </c>
      <c r="G41" s="207" t="str">
        <f t="shared" si="0"/>
        <v>_７_イ_小児救急遠隔医療設備整備事業―</v>
      </c>
      <c r="H41" s="217" t="s">
        <v>311</v>
      </c>
      <c r="I41" s="218" t="s">
        <v>248</v>
      </c>
    </row>
    <row r="42" spans="1:9" ht="24" customHeight="1" x14ac:dyDescent="0.2">
      <c r="A42" s="125"/>
      <c r="B42" s="203"/>
      <c r="C42" s="216" t="s">
        <v>427</v>
      </c>
      <c r="D42" s="216" t="s">
        <v>507</v>
      </c>
      <c r="E42" s="202" t="s">
        <v>317</v>
      </c>
      <c r="F42" s="206" t="s">
        <v>241</v>
      </c>
      <c r="G42" s="207" t="str">
        <f t="shared" si="0"/>
        <v>_７_ウ_ア_小児医療施設設備整備事業―</v>
      </c>
      <c r="H42" s="217" t="s">
        <v>311</v>
      </c>
      <c r="I42" s="218" t="s">
        <v>248</v>
      </c>
    </row>
    <row r="43" spans="1:9" ht="24" customHeight="1" x14ac:dyDescent="0.2">
      <c r="A43" s="125"/>
      <c r="B43" s="203"/>
      <c r="C43" s="216" t="s">
        <v>428</v>
      </c>
      <c r="D43" s="216" t="s">
        <v>508</v>
      </c>
      <c r="E43" s="202" t="s">
        <v>318</v>
      </c>
      <c r="F43" s="206" t="s">
        <v>241</v>
      </c>
      <c r="G43" s="207" t="str">
        <f t="shared" si="0"/>
        <v>_７_ウ_イ_周産期医療施設設備整備事業―</v>
      </c>
      <c r="H43" s="217" t="s">
        <v>311</v>
      </c>
      <c r="I43" s="218" t="s">
        <v>248</v>
      </c>
    </row>
    <row r="44" spans="1:9" ht="24" customHeight="1" x14ac:dyDescent="0.2">
      <c r="A44" s="125"/>
      <c r="B44" s="203"/>
      <c r="C44" s="216" t="s">
        <v>429</v>
      </c>
      <c r="D44" s="216" t="s">
        <v>509</v>
      </c>
      <c r="E44" s="202" t="s">
        <v>319</v>
      </c>
      <c r="F44" s="206" t="s">
        <v>241</v>
      </c>
      <c r="G44" s="207" t="str">
        <f t="shared" si="0"/>
        <v>_７_オ_ア_基幹災害拠点病院設備整備事業―</v>
      </c>
      <c r="H44" s="217" t="s">
        <v>311</v>
      </c>
      <c r="I44" s="218" t="s">
        <v>248</v>
      </c>
    </row>
    <row r="45" spans="1:9" ht="24" customHeight="1" x14ac:dyDescent="0.2">
      <c r="A45" s="125"/>
      <c r="B45" s="203"/>
      <c r="C45" s="216" t="s">
        <v>430</v>
      </c>
      <c r="D45" s="216" t="s">
        <v>489</v>
      </c>
      <c r="E45" s="202" t="s">
        <v>320</v>
      </c>
      <c r="F45" s="206" t="s">
        <v>241</v>
      </c>
      <c r="G45" s="207" t="str">
        <f t="shared" si="0"/>
        <v>_７_オ_イ_地域災害拠点病院設備整備事業―</v>
      </c>
      <c r="H45" s="217" t="s">
        <v>311</v>
      </c>
      <c r="I45" s="218" t="s">
        <v>248</v>
      </c>
    </row>
    <row r="46" spans="1:9" ht="24" customHeight="1" x14ac:dyDescent="0.2">
      <c r="A46" s="125"/>
      <c r="B46" s="201"/>
      <c r="C46" s="210" t="s">
        <v>431</v>
      </c>
      <c r="D46" s="210" t="s">
        <v>510</v>
      </c>
      <c r="E46" s="202" t="s">
        <v>321</v>
      </c>
      <c r="F46" s="206" t="s">
        <v>241</v>
      </c>
      <c r="G46" s="207" t="str">
        <f t="shared" si="0"/>
        <v>_７_ク_院内感染対策設備整備事業―</v>
      </c>
      <c r="H46" s="219" t="s">
        <v>311</v>
      </c>
      <c r="I46" s="220" t="s">
        <v>248</v>
      </c>
    </row>
    <row r="47" spans="1:9" ht="24" customHeight="1" x14ac:dyDescent="0.2">
      <c r="A47" s="125"/>
      <c r="B47" s="123" t="s">
        <v>322</v>
      </c>
      <c r="C47" s="145" t="s">
        <v>432</v>
      </c>
      <c r="D47" s="145" t="s">
        <v>490</v>
      </c>
      <c r="E47" s="123" t="s">
        <v>323</v>
      </c>
      <c r="F47" s="124" t="s">
        <v>324</v>
      </c>
      <c r="G47" s="152" t="str">
        <f t="shared" si="0"/>
        <v>_７_ア_ウ_病院群輪番制病院及び共同利用型病院設備整備事業（ア）都道府県が補助する事業</v>
      </c>
      <c r="H47" s="169" t="s">
        <v>325</v>
      </c>
      <c r="I47" s="170" t="s">
        <v>326</v>
      </c>
    </row>
    <row r="48" spans="1:9" ht="60.75" customHeight="1" x14ac:dyDescent="0.2">
      <c r="A48" s="125"/>
      <c r="B48" s="126"/>
      <c r="C48" s="146"/>
      <c r="D48" s="146" t="str">
        <f>D47</f>
        <v>_７_ア_ウ_病院群輪番制病院及び共同利用型病院設備整備事業</v>
      </c>
      <c r="E48" s="126"/>
      <c r="F48" s="124" t="s">
        <v>327</v>
      </c>
      <c r="G48" s="152" t="str">
        <f t="shared" si="0"/>
        <v>_７_ア_ウ_病院群輪番制病院及び共同利用型病院設備整備事業（イ）都道府県、市町村以外の者が実施する事業に対し市町村が行う補助事業に対して都道府県が補助する事業</v>
      </c>
      <c r="H48" s="169" t="s">
        <v>328</v>
      </c>
      <c r="I48" s="170" t="s">
        <v>326</v>
      </c>
    </row>
    <row r="49" spans="1:9" ht="24" customHeight="1" x14ac:dyDescent="0.2">
      <c r="A49" s="125"/>
      <c r="B49" s="200" t="s">
        <v>329</v>
      </c>
      <c r="C49" s="205" t="s">
        <v>433</v>
      </c>
      <c r="D49" s="205" t="s">
        <v>511</v>
      </c>
      <c r="E49" s="200" t="s">
        <v>330</v>
      </c>
      <c r="F49" s="206" t="s">
        <v>331</v>
      </c>
      <c r="G49" s="207" t="str">
        <f t="shared" si="0"/>
        <v>_７_ア_キ_小児集中治療室設備整備事業（ア）都道府県が実施する事業</v>
      </c>
      <c r="H49" s="211" t="s">
        <v>332</v>
      </c>
      <c r="I49" s="212" t="s">
        <v>224</v>
      </c>
    </row>
    <row r="50" spans="1:9" ht="24" customHeight="1" x14ac:dyDescent="0.2">
      <c r="A50" s="125"/>
      <c r="B50" s="201"/>
      <c r="C50" s="210"/>
      <c r="D50" s="210" t="str">
        <f>D49</f>
        <v>_７_ア_キ_小児集中治療室設備整備事業</v>
      </c>
      <c r="E50" s="201"/>
      <c r="F50" s="206" t="s">
        <v>333</v>
      </c>
      <c r="G50" s="207" t="str">
        <f t="shared" si="0"/>
        <v>_７_ア_キ_小児集中治療室設備整備事業（イ）都道府県が補助する事業</v>
      </c>
      <c r="H50" s="211" t="s">
        <v>334</v>
      </c>
      <c r="I50" s="212" t="s">
        <v>255</v>
      </c>
    </row>
    <row r="51" spans="1:9" ht="24" customHeight="1" x14ac:dyDescent="0.2">
      <c r="A51" s="125"/>
      <c r="B51" s="127" t="s">
        <v>335</v>
      </c>
      <c r="C51" s="148" t="s">
        <v>438</v>
      </c>
      <c r="D51" s="148" t="s">
        <v>512</v>
      </c>
      <c r="E51" s="127" t="s">
        <v>336</v>
      </c>
      <c r="F51" s="124" t="s">
        <v>241</v>
      </c>
      <c r="G51" s="152" t="str">
        <f t="shared" si="0"/>
        <v>_７_ウ_ウ_地域療育支援施設設備整備事業―</v>
      </c>
      <c r="H51" s="169" t="s">
        <v>337</v>
      </c>
      <c r="I51" s="170" t="s">
        <v>255</v>
      </c>
    </row>
    <row r="52" spans="1:9" ht="44.25" customHeight="1" x14ac:dyDescent="0.2">
      <c r="A52" s="125"/>
      <c r="B52" s="202" t="s">
        <v>338</v>
      </c>
      <c r="C52" s="213" t="s">
        <v>187</v>
      </c>
      <c r="D52" s="213" t="s">
        <v>451</v>
      </c>
      <c r="E52" s="202" t="s">
        <v>339</v>
      </c>
      <c r="F52" s="206" t="s">
        <v>241</v>
      </c>
      <c r="G52" s="207" t="str">
        <f t="shared" si="0"/>
        <v>_７_エ_共同利用施設設備整備事業_ア_公的医療機関等による共同利用施設―</v>
      </c>
      <c r="H52" s="211" t="s">
        <v>340</v>
      </c>
      <c r="I52" s="212" t="s">
        <v>341</v>
      </c>
    </row>
    <row r="53" spans="1:9" ht="32.25" customHeight="1" x14ac:dyDescent="0.2">
      <c r="A53" s="125"/>
      <c r="B53" s="123" t="s">
        <v>342</v>
      </c>
      <c r="C53" s="145" t="s">
        <v>189</v>
      </c>
      <c r="D53" s="145" t="s">
        <v>452</v>
      </c>
      <c r="E53" s="123" t="s">
        <v>343</v>
      </c>
      <c r="F53" s="131" t="s">
        <v>331</v>
      </c>
      <c r="G53" s="152" t="str">
        <f t="shared" si="0"/>
        <v>_７_エ_共同利用施設設備整備事業_イ_地域医療支援病院の共同利用部門（ア）都道府県が実施する事業</v>
      </c>
      <c r="H53" s="177" t="s">
        <v>344</v>
      </c>
      <c r="I53" s="178" t="s">
        <v>224</v>
      </c>
    </row>
    <row r="54" spans="1:9" ht="32.25" customHeight="1" x14ac:dyDescent="0.2">
      <c r="A54" s="125"/>
      <c r="B54" s="128"/>
      <c r="C54" s="248"/>
      <c r="D54" s="248" t="s">
        <v>452</v>
      </c>
      <c r="E54" s="249"/>
      <c r="F54" s="250" t="s">
        <v>333</v>
      </c>
      <c r="G54" s="152" t="str">
        <f t="shared" ref="G54:G56" si="3">D54&amp;F54</f>
        <v>_７_エ_共同利用施設設備整備事業_イ_地域医療支援病院の共同利用部門（イ）都道府県が補助する事業</v>
      </c>
      <c r="H54" s="171" t="s">
        <v>346</v>
      </c>
      <c r="I54" s="225" t="s">
        <v>248</v>
      </c>
    </row>
    <row r="55" spans="1:9" ht="32.25" customHeight="1" x14ac:dyDescent="0.2">
      <c r="A55" s="125"/>
      <c r="B55" s="128"/>
      <c r="C55" s="147" t="s">
        <v>520</v>
      </c>
      <c r="D55" s="147" t="s">
        <v>521</v>
      </c>
      <c r="E55" s="128" t="s">
        <v>348</v>
      </c>
      <c r="F55" s="247" t="s">
        <v>331</v>
      </c>
      <c r="G55" s="226" t="str">
        <f t="shared" si="3"/>
        <v>_７_オ_オ_災害拠点精神科病院設備等整備事業（ア）都道府県が実施する事業</v>
      </c>
      <c r="H55" s="177" t="s">
        <v>344</v>
      </c>
      <c r="I55" s="178" t="s">
        <v>224</v>
      </c>
    </row>
    <row r="56" spans="1:9" ht="32.25" customHeight="1" x14ac:dyDescent="0.2">
      <c r="A56" s="125"/>
      <c r="B56" s="128"/>
      <c r="C56" s="147"/>
      <c r="D56" s="147" t="s">
        <v>522</v>
      </c>
      <c r="E56" s="128"/>
      <c r="F56" s="123" t="s">
        <v>333</v>
      </c>
      <c r="G56" s="226" t="str">
        <f t="shared" si="3"/>
        <v>_７_オ_オ_災害拠点精神科病院設備等整備事業（イ）都道府県が補助する事業</v>
      </c>
      <c r="H56" s="171" t="s">
        <v>346</v>
      </c>
      <c r="I56" s="225" t="s">
        <v>248</v>
      </c>
    </row>
    <row r="57" spans="1:9" ht="32.25" customHeight="1" x14ac:dyDescent="0.2">
      <c r="A57" s="125"/>
      <c r="B57" s="224"/>
      <c r="C57" s="145" t="s">
        <v>439</v>
      </c>
      <c r="D57" s="145" t="s">
        <v>513</v>
      </c>
      <c r="E57" s="123" t="s">
        <v>345</v>
      </c>
      <c r="F57" s="131" t="s">
        <v>331</v>
      </c>
      <c r="G57" s="226" t="str">
        <f t="shared" si="0"/>
        <v>_７_サ_医療機関アクセス支援車整備事業（ア）都道府県が実施する事業</v>
      </c>
      <c r="H57" s="177" t="s">
        <v>344</v>
      </c>
      <c r="I57" s="178" t="s">
        <v>224</v>
      </c>
    </row>
    <row r="58" spans="1:9" ht="32.25" customHeight="1" x14ac:dyDescent="0.2">
      <c r="A58" s="125"/>
      <c r="B58" s="224"/>
      <c r="C58" s="147"/>
      <c r="D58" s="147" t="s">
        <v>453</v>
      </c>
      <c r="E58" s="128"/>
      <c r="F58" s="123" t="s">
        <v>333</v>
      </c>
      <c r="G58" s="226" t="str">
        <f t="shared" ref="G58" si="4">D58&amp;F58</f>
        <v>_７_サ_医療機関アクセス支援車整備事業（イ）都道府県が補助する事業</v>
      </c>
      <c r="H58" s="171" t="s">
        <v>346</v>
      </c>
      <c r="I58" s="225" t="s">
        <v>248</v>
      </c>
    </row>
    <row r="59" spans="1:9" ht="24" customHeight="1" x14ac:dyDescent="0.2">
      <c r="A59" s="125"/>
      <c r="B59" s="200" t="s">
        <v>347</v>
      </c>
      <c r="C59" s="205" t="s">
        <v>440</v>
      </c>
      <c r="D59" s="205" t="s">
        <v>514</v>
      </c>
      <c r="E59" s="200" t="s">
        <v>348</v>
      </c>
      <c r="F59" s="206" t="s">
        <v>331</v>
      </c>
      <c r="G59" s="207" t="str">
        <f t="shared" si="0"/>
        <v>_７_オ_ウ_ＮＢＣ災害・テロ対策設備整備事業（ア）都道府県が実施する事業</v>
      </c>
      <c r="H59" s="211" t="s">
        <v>349</v>
      </c>
      <c r="I59" s="212" t="s">
        <v>224</v>
      </c>
    </row>
    <row r="60" spans="1:9" ht="24" customHeight="1" x14ac:dyDescent="0.2">
      <c r="A60" s="125"/>
      <c r="B60" s="201"/>
      <c r="C60" s="210"/>
      <c r="D60" s="210" t="str">
        <f>D59</f>
        <v>_７_オ_ウ_ＮＢＣ災害・テロ対策設備整備事業</v>
      </c>
      <c r="E60" s="201"/>
      <c r="F60" s="206" t="s">
        <v>333</v>
      </c>
      <c r="G60" s="207" t="str">
        <f t="shared" si="0"/>
        <v>_７_オ_ウ_ＮＢＣ災害・テロ対策設備整備事業（イ）都道府県が補助する事業</v>
      </c>
      <c r="H60" s="211" t="s">
        <v>350</v>
      </c>
      <c r="I60" s="212" t="s">
        <v>265</v>
      </c>
    </row>
    <row r="61" spans="1:9" ht="24" customHeight="1" x14ac:dyDescent="0.2">
      <c r="A61" s="125"/>
      <c r="B61" s="127" t="s">
        <v>351</v>
      </c>
      <c r="C61" s="148" t="s">
        <v>441</v>
      </c>
      <c r="D61" s="148" t="s">
        <v>515</v>
      </c>
      <c r="E61" s="127" t="s">
        <v>352</v>
      </c>
      <c r="F61" s="124" t="s">
        <v>241</v>
      </c>
      <c r="G61" s="152" t="str">
        <f t="shared" si="0"/>
        <v>_７_オ_エ_航空搬送拠点臨時医療施設設備整備事業―</v>
      </c>
      <c r="H61" s="169" t="s">
        <v>353</v>
      </c>
      <c r="I61" s="170" t="s">
        <v>224</v>
      </c>
    </row>
    <row r="62" spans="1:9" ht="24" customHeight="1" x14ac:dyDescent="0.2">
      <c r="A62" s="125"/>
      <c r="B62" s="200" t="s">
        <v>354</v>
      </c>
      <c r="C62" s="205" t="s">
        <v>443</v>
      </c>
      <c r="D62" s="205" t="s">
        <v>516</v>
      </c>
      <c r="E62" s="202" t="s">
        <v>355</v>
      </c>
      <c r="F62" s="206" t="s">
        <v>241</v>
      </c>
      <c r="G62" s="207" t="str">
        <f t="shared" si="0"/>
        <v>_７_カ_人工腎臓装置不足地域設備整備事業―</v>
      </c>
      <c r="H62" s="214" t="s">
        <v>356</v>
      </c>
      <c r="I62" s="221" t="s">
        <v>341</v>
      </c>
    </row>
    <row r="63" spans="1:9" ht="24" customHeight="1" x14ac:dyDescent="0.2">
      <c r="A63" s="125"/>
      <c r="B63" s="204"/>
      <c r="C63" s="210" t="s">
        <v>442</v>
      </c>
      <c r="D63" s="210" t="s">
        <v>517</v>
      </c>
      <c r="E63" s="202" t="s">
        <v>357</v>
      </c>
      <c r="F63" s="206" t="s">
        <v>241</v>
      </c>
      <c r="G63" s="207" t="str">
        <f t="shared" si="0"/>
        <v>_７_キ_ＨＬＡ検査センター設備整備事業―</v>
      </c>
      <c r="H63" s="219" t="s">
        <v>356</v>
      </c>
      <c r="I63" s="222" t="s">
        <v>341</v>
      </c>
    </row>
    <row r="64" spans="1:9" ht="24" customHeight="1" x14ac:dyDescent="0.2">
      <c r="A64" s="125"/>
      <c r="B64" s="123" t="s">
        <v>358</v>
      </c>
      <c r="C64" s="145" t="s">
        <v>444</v>
      </c>
      <c r="D64" s="145" t="s">
        <v>491</v>
      </c>
      <c r="E64" s="123" t="s">
        <v>359</v>
      </c>
      <c r="F64" s="124" t="s">
        <v>331</v>
      </c>
      <c r="G64" s="152" t="str">
        <f t="shared" si="0"/>
        <v>_７_ケ_環境調整室設備整備事業（ア）都道府県が実施する事業</v>
      </c>
      <c r="H64" s="169" t="s">
        <v>360</v>
      </c>
      <c r="I64" s="170" t="s">
        <v>224</v>
      </c>
    </row>
    <row r="65" spans="1:9" ht="38.25" customHeight="1" x14ac:dyDescent="0.2">
      <c r="A65" s="125"/>
      <c r="B65" s="126"/>
      <c r="C65" s="146"/>
      <c r="D65" s="146" t="str">
        <f>D64</f>
        <v>_７_ケ_環境調整室設備整備事業</v>
      </c>
      <c r="E65" s="126"/>
      <c r="F65" s="124" t="s">
        <v>361</v>
      </c>
      <c r="G65" s="152" t="str">
        <f t="shared" si="0"/>
        <v>_７_ケ_環境調整室設備整備事業（イ）指定都市が実施する事業に対して都道府県が補助する事業</v>
      </c>
      <c r="H65" s="169" t="s">
        <v>362</v>
      </c>
      <c r="I65" s="170" t="s">
        <v>341</v>
      </c>
    </row>
    <row r="66" spans="1:9" ht="24" customHeight="1" x14ac:dyDescent="0.2">
      <c r="A66" s="129"/>
      <c r="B66" s="202" t="s">
        <v>363</v>
      </c>
      <c r="C66" s="213" t="s">
        <v>445</v>
      </c>
      <c r="D66" s="213" t="s">
        <v>518</v>
      </c>
      <c r="E66" s="202" t="s">
        <v>364</v>
      </c>
      <c r="F66" s="206" t="s">
        <v>241</v>
      </c>
      <c r="G66" s="207" t="str">
        <f t="shared" si="0"/>
        <v>_７_コ_内視鏡訓練施設設備整備事業―</v>
      </c>
      <c r="H66" s="223" t="s">
        <v>365</v>
      </c>
      <c r="I66" s="212" t="s">
        <v>265</v>
      </c>
    </row>
    <row r="67" spans="1:9" ht="24" customHeight="1" x14ac:dyDescent="0.2">
      <c r="A67" s="142" t="s">
        <v>366</v>
      </c>
      <c r="B67" s="123" t="s">
        <v>241</v>
      </c>
      <c r="C67" s="145" t="s">
        <v>446</v>
      </c>
      <c r="D67" s="145" t="s">
        <v>519</v>
      </c>
      <c r="E67" s="123" t="s">
        <v>367</v>
      </c>
      <c r="F67" s="124" t="s">
        <v>222</v>
      </c>
      <c r="G67" s="152" t="str">
        <f t="shared" si="0"/>
        <v>_８_アスベスト除去等整備促進事業ア　都道府県が実施する事業</v>
      </c>
      <c r="H67" s="169" t="s">
        <v>368</v>
      </c>
      <c r="I67" s="170" t="s">
        <v>290</v>
      </c>
    </row>
    <row r="68" spans="1:9" ht="24" customHeight="1" x14ac:dyDescent="0.2">
      <c r="A68" s="143"/>
      <c r="B68" s="126"/>
      <c r="C68" s="146"/>
      <c r="D68" s="146" t="str">
        <f>D67</f>
        <v>_８_アスベスト除去等整備促進事業</v>
      </c>
      <c r="E68" s="126"/>
      <c r="F68" s="124" t="s">
        <v>253</v>
      </c>
      <c r="G68" s="152" t="str">
        <f t="shared" si="0"/>
        <v>_８_アスベスト除去等整備促進事業イ　都道府県が補助する事業</v>
      </c>
      <c r="H68" s="169" t="s">
        <v>369</v>
      </c>
      <c r="I68" s="170" t="s">
        <v>292</v>
      </c>
    </row>
  </sheetData>
  <sheetProtection formatCells="0" formatColumns="0" formatRows="0" insertColumns="0" insertRows="0" insertHyperlinks="0" deleteColumns="0" deleteRows="0" sort="0" pivotTables="0"/>
  <mergeCells count="1">
    <mergeCell ref="H1:I1"/>
  </mergeCells>
  <phoneticPr fontId="3"/>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4.21875" style="135" bestFit="1" customWidth="1"/>
    <col min="2" max="2" width="7.44140625" style="135" bestFit="1" customWidth="1"/>
    <col min="3" max="3" width="9.21875" style="135" bestFit="1" customWidth="1"/>
    <col min="4" max="4" width="14.6640625" style="135" bestFit="1" customWidth="1"/>
    <col min="5" max="5" width="13.33203125" style="135" bestFit="1" customWidth="1"/>
    <col min="6" max="6" width="16.88671875" style="135" bestFit="1" customWidth="1"/>
    <col min="7" max="7" width="13.33203125" style="135" bestFit="1" customWidth="1"/>
    <col min="8" max="10" width="16.88671875" style="135" bestFit="1" customWidth="1"/>
    <col min="11" max="11" width="13.33203125" style="135" bestFit="1" customWidth="1"/>
    <col min="12" max="14" width="11.21875" style="135" bestFit="1" customWidth="1"/>
    <col min="15" max="23" width="7.21875" style="135" customWidth="1"/>
    <col min="24" max="26" width="11" style="135" customWidth="1"/>
    <col min="27" max="16384" width="12.6640625" style="135"/>
  </cols>
  <sheetData>
    <row r="1" spans="1:26" ht="24" customHeight="1" x14ac:dyDescent="0.2">
      <c r="A1" s="157"/>
      <c r="B1" s="158"/>
      <c r="C1" s="158"/>
      <c r="D1" s="158"/>
      <c r="E1" s="158"/>
      <c r="F1" s="158"/>
      <c r="G1" s="157"/>
      <c r="H1" s="158"/>
      <c r="I1" s="158"/>
      <c r="J1" s="158"/>
      <c r="K1" s="158"/>
      <c r="L1" s="158"/>
      <c r="M1" s="157"/>
      <c r="N1" s="158"/>
      <c r="O1" s="134"/>
      <c r="P1" s="134"/>
      <c r="Q1" s="134"/>
      <c r="R1" s="134"/>
      <c r="S1" s="134"/>
      <c r="T1" s="134"/>
      <c r="U1" s="134"/>
      <c r="V1" s="134"/>
      <c r="W1" s="134"/>
      <c r="X1" s="134"/>
      <c r="Y1" s="134"/>
      <c r="Z1" s="134"/>
    </row>
    <row r="2" spans="1:26" ht="24" customHeight="1" x14ac:dyDescent="0.2">
      <c r="A2" s="405" t="s">
        <v>290</v>
      </c>
      <c r="B2" s="166" t="s">
        <v>371</v>
      </c>
      <c r="C2" s="159" t="s">
        <v>372</v>
      </c>
      <c r="D2" s="160" t="s">
        <v>373</v>
      </c>
      <c r="E2" s="159" t="s">
        <v>374</v>
      </c>
      <c r="F2" s="161" t="s">
        <v>375</v>
      </c>
      <c r="G2" s="162"/>
      <c r="H2" s="162"/>
      <c r="I2" s="162"/>
      <c r="J2" s="162"/>
      <c r="K2" s="404" t="s">
        <v>458</v>
      </c>
      <c r="L2" s="404"/>
      <c r="M2" s="404"/>
      <c r="N2" s="404"/>
      <c r="O2" s="136"/>
      <c r="P2" s="136"/>
      <c r="Q2" s="136"/>
      <c r="R2" s="136"/>
      <c r="S2" s="136"/>
      <c r="T2" s="136"/>
      <c r="U2" s="136"/>
      <c r="V2" s="136"/>
      <c r="W2" s="136"/>
      <c r="X2" s="134"/>
      <c r="Y2" s="134"/>
      <c r="Z2" s="134"/>
    </row>
    <row r="3" spans="1:26" ht="24" customHeight="1" x14ac:dyDescent="0.2">
      <c r="A3" s="406"/>
      <c r="B3" s="191" t="s">
        <v>376</v>
      </c>
      <c r="C3" s="164" t="s">
        <v>377</v>
      </c>
      <c r="D3" s="164" t="s">
        <v>378</v>
      </c>
      <c r="E3" s="164" t="s">
        <v>379</v>
      </c>
      <c r="F3" s="164" t="s">
        <v>380</v>
      </c>
      <c r="G3" s="162"/>
      <c r="H3" s="162"/>
      <c r="I3" s="162"/>
      <c r="J3" s="162"/>
      <c r="K3" s="162"/>
      <c r="L3" s="162"/>
      <c r="M3" s="162"/>
      <c r="N3" s="162"/>
      <c r="O3" s="136"/>
      <c r="Q3" s="136"/>
      <c r="R3" s="136"/>
      <c r="S3" s="136"/>
      <c r="T3" s="136"/>
      <c r="U3" s="136"/>
      <c r="V3" s="136"/>
      <c r="W3" s="136"/>
      <c r="X3" s="134"/>
      <c r="Y3" s="134"/>
      <c r="Z3" s="134"/>
    </row>
    <row r="4" spans="1:26" ht="24" customHeight="1" x14ac:dyDescent="0.2">
      <c r="A4" s="405" t="s">
        <v>292</v>
      </c>
      <c r="B4" s="192" t="s">
        <v>371</v>
      </c>
      <c r="C4" s="192" t="s">
        <v>372</v>
      </c>
      <c r="D4" s="193" t="s">
        <v>373</v>
      </c>
      <c r="E4" s="192" t="s">
        <v>374</v>
      </c>
      <c r="F4" s="195" t="s">
        <v>381</v>
      </c>
      <c r="G4" s="189" t="s">
        <v>375</v>
      </c>
      <c r="H4" s="162"/>
      <c r="I4" s="162"/>
      <c r="J4" s="162"/>
      <c r="K4" s="162"/>
      <c r="L4" s="162"/>
      <c r="M4" s="162"/>
      <c r="N4" s="162"/>
      <c r="O4" s="136"/>
      <c r="P4" s="136"/>
      <c r="Q4" s="136"/>
      <c r="R4" s="136"/>
      <c r="S4" s="136"/>
      <c r="T4" s="136"/>
      <c r="U4" s="136"/>
      <c r="V4" s="136"/>
      <c r="W4" s="136"/>
      <c r="X4" s="134"/>
      <c r="Y4" s="134"/>
      <c r="Z4" s="134"/>
    </row>
    <row r="5" spans="1:26" ht="24" customHeight="1" x14ac:dyDescent="0.2">
      <c r="A5" s="405"/>
      <c r="B5" s="165" t="s">
        <v>376</v>
      </c>
      <c r="C5" s="165" t="s">
        <v>377</v>
      </c>
      <c r="D5" s="165" t="s">
        <v>378</v>
      </c>
      <c r="E5" s="165" t="s">
        <v>379</v>
      </c>
      <c r="F5" s="165" t="s">
        <v>382</v>
      </c>
      <c r="G5" s="168" t="s">
        <v>383</v>
      </c>
      <c r="H5" s="162"/>
      <c r="I5" s="162"/>
      <c r="J5" s="162"/>
      <c r="K5" s="162"/>
      <c r="L5" s="162"/>
      <c r="M5" s="162"/>
      <c r="N5" s="162"/>
      <c r="O5" s="136"/>
      <c r="P5" s="136"/>
      <c r="Q5" s="136"/>
      <c r="R5" s="136"/>
      <c r="S5" s="136"/>
      <c r="T5" s="136"/>
      <c r="U5" s="136"/>
      <c r="V5" s="136"/>
      <c r="W5" s="136"/>
      <c r="X5" s="134"/>
      <c r="Y5" s="134"/>
      <c r="Z5" s="134"/>
    </row>
    <row r="6" spans="1:26" ht="24" customHeight="1" x14ac:dyDescent="0.2">
      <c r="A6" s="405" t="s">
        <v>231</v>
      </c>
      <c r="B6" s="192" t="s">
        <v>371</v>
      </c>
      <c r="C6" s="192" t="s">
        <v>372</v>
      </c>
      <c r="D6" s="193" t="s">
        <v>373</v>
      </c>
      <c r="E6" s="194" t="s">
        <v>384</v>
      </c>
      <c r="F6" s="197" t="s">
        <v>375</v>
      </c>
      <c r="G6" s="162"/>
      <c r="H6" s="162"/>
      <c r="I6" s="162"/>
      <c r="J6" s="162"/>
      <c r="K6" s="162"/>
      <c r="L6" s="162"/>
      <c r="M6" s="162"/>
      <c r="N6" s="162"/>
      <c r="O6" s="136"/>
      <c r="P6" s="136"/>
      <c r="Q6" s="136"/>
      <c r="R6" s="136"/>
      <c r="S6" s="136"/>
      <c r="T6" s="136"/>
      <c r="U6" s="136"/>
      <c r="V6" s="136"/>
      <c r="W6" s="136"/>
      <c r="X6" s="134"/>
      <c r="Y6" s="134"/>
      <c r="Z6" s="134"/>
    </row>
    <row r="7" spans="1:26" ht="24" customHeight="1" x14ac:dyDescent="0.2">
      <c r="A7" s="405"/>
      <c r="B7" s="165" t="s">
        <v>376</v>
      </c>
      <c r="C7" s="165" t="s">
        <v>377</v>
      </c>
      <c r="D7" s="165" t="s">
        <v>378</v>
      </c>
      <c r="E7" s="165" t="s">
        <v>385</v>
      </c>
      <c r="F7" s="165" t="s">
        <v>386</v>
      </c>
      <c r="G7" s="162"/>
      <c r="H7" s="162"/>
      <c r="I7" s="162"/>
      <c r="J7" s="162"/>
      <c r="K7" s="162"/>
      <c r="L7" s="162"/>
      <c r="M7" s="162"/>
      <c r="N7" s="162"/>
      <c r="O7" s="136"/>
      <c r="P7" s="136"/>
      <c r="Q7" s="136"/>
      <c r="R7" s="136"/>
      <c r="S7" s="136"/>
      <c r="T7" s="136"/>
      <c r="U7" s="136"/>
      <c r="V7" s="136"/>
      <c r="W7" s="136"/>
      <c r="X7" s="134"/>
      <c r="Y7" s="134"/>
      <c r="Z7" s="134"/>
    </row>
    <row r="8" spans="1:26" ht="24" customHeight="1" x14ac:dyDescent="0.2">
      <c r="A8" s="405" t="s">
        <v>224</v>
      </c>
      <c r="B8" s="192" t="s">
        <v>371</v>
      </c>
      <c r="C8" s="192" t="s">
        <v>372</v>
      </c>
      <c r="D8" s="193" t="s">
        <v>373</v>
      </c>
      <c r="E8" s="192" t="s">
        <v>374</v>
      </c>
      <c r="F8" s="193" t="s">
        <v>387</v>
      </c>
      <c r="G8" s="194" t="s">
        <v>384</v>
      </c>
      <c r="H8" s="197" t="s">
        <v>375</v>
      </c>
      <c r="I8" s="162"/>
      <c r="J8" s="162"/>
      <c r="K8" s="162"/>
      <c r="L8" s="162"/>
      <c r="M8" s="162"/>
      <c r="N8" s="162"/>
      <c r="O8" s="136"/>
      <c r="P8" s="136"/>
      <c r="Q8" s="136"/>
      <c r="R8" s="136"/>
      <c r="S8" s="136"/>
      <c r="T8" s="136"/>
      <c r="U8" s="136"/>
      <c r="V8" s="136"/>
      <c r="W8" s="136"/>
      <c r="X8" s="134"/>
      <c r="Y8" s="134"/>
      <c r="Z8" s="134"/>
    </row>
    <row r="9" spans="1:26" ht="24" customHeight="1" x14ac:dyDescent="0.2">
      <c r="A9" s="405"/>
      <c r="B9" s="165" t="s">
        <v>376</v>
      </c>
      <c r="C9" s="165" t="s">
        <v>377</v>
      </c>
      <c r="D9" s="165" t="s">
        <v>378</v>
      </c>
      <c r="E9" s="165" t="s">
        <v>379</v>
      </c>
      <c r="F9" s="165" t="s">
        <v>388</v>
      </c>
      <c r="G9" s="165" t="s">
        <v>385</v>
      </c>
      <c r="H9" s="165" t="s">
        <v>389</v>
      </c>
      <c r="I9" s="162"/>
      <c r="J9" s="162"/>
      <c r="K9" s="162"/>
      <c r="L9" s="162"/>
      <c r="M9" s="162"/>
      <c r="N9" s="162"/>
      <c r="O9" s="136"/>
      <c r="P9" s="136"/>
      <c r="Q9" s="136"/>
      <c r="R9" s="136"/>
      <c r="S9" s="136"/>
      <c r="T9" s="136"/>
      <c r="U9" s="136"/>
      <c r="V9" s="136"/>
      <c r="W9" s="136"/>
      <c r="X9" s="134"/>
      <c r="Y9" s="134"/>
      <c r="Z9" s="134"/>
    </row>
    <row r="10" spans="1:26" ht="24" customHeight="1" x14ac:dyDescent="0.2">
      <c r="A10" s="405" t="s">
        <v>265</v>
      </c>
      <c r="B10" s="192" t="s">
        <v>371</v>
      </c>
      <c r="C10" s="192" t="s">
        <v>372</v>
      </c>
      <c r="D10" s="193" t="s">
        <v>373</v>
      </c>
      <c r="E10" s="192" t="s">
        <v>374</v>
      </c>
      <c r="F10" s="195" t="s">
        <v>381</v>
      </c>
      <c r="G10" s="193" t="s">
        <v>387</v>
      </c>
      <c r="H10" s="194" t="s">
        <v>384</v>
      </c>
      <c r="I10" s="197" t="s">
        <v>375</v>
      </c>
      <c r="J10" s="162"/>
      <c r="K10" s="162"/>
      <c r="L10" s="162"/>
      <c r="M10" s="162"/>
      <c r="N10" s="162"/>
      <c r="O10" s="136"/>
      <c r="P10" s="136"/>
      <c r="Q10" s="136"/>
      <c r="R10" s="136"/>
      <c r="S10" s="136"/>
      <c r="T10" s="136"/>
      <c r="U10" s="136"/>
      <c r="V10" s="136"/>
      <c r="W10" s="136"/>
      <c r="X10" s="134"/>
      <c r="Y10" s="134"/>
      <c r="Z10" s="134"/>
    </row>
    <row r="11" spans="1:26" ht="24" customHeight="1" x14ac:dyDescent="0.2">
      <c r="A11" s="405"/>
      <c r="B11" s="165" t="s">
        <v>376</v>
      </c>
      <c r="C11" s="165" t="s">
        <v>377</v>
      </c>
      <c r="D11" s="165" t="s">
        <v>378</v>
      </c>
      <c r="E11" s="165" t="s">
        <v>379</v>
      </c>
      <c r="F11" s="165" t="s">
        <v>382</v>
      </c>
      <c r="G11" s="165" t="s">
        <v>390</v>
      </c>
      <c r="H11" s="165" t="s">
        <v>385</v>
      </c>
      <c r="I11" s="165" t="s">
        <v>391</v>
      </c>
      <c r="J11" s="162"/>
      <c r="K11" s="162"/>
      <c r="L11" s="162"/>
      <c r="M11" s="162"/>
      <c r="N11" s="162"/>
      <c r="O11" s="136"/>
      <c r="P11" s="136"/>
      <c r="Q11" s="136"/>
      <c r="R11" s="136"/>
      <c r="S11" s="136"/>
      <c r="T11" s="136"/>
      <c r="U11" s="136"/>
      <c r="V11" s="136"/>
      <c r="W11" s="136"/>
      <c r="X11" s="134"/>
      <c r="Y11" s="134"/>
      <c r="Z11" s="134"/>
    </row>
    <row r="12" spans="1:26" ht="24" customHeight="1" x14ac:dyDescent="0.2">
      <c r="A12" s="405" t="s">
        <v>341</v>
      </c>
      <c r="B12" s="192" t="s">
        <v>371</v>
      </c>
      <c r="C12" s="192" t="s">
        <v>372</v>
      </c>
      <c r="D12" s="193" t="s">
        <v>373</v>
      </c>
      <c r="E12" s="192" t="s">
        <v>374</v>
      </c>
      <c r="F12" s="193" t="s">
        <v>387</v>
      </c>
      <c r="G12" s="194" t="s">
        <v>384</v>
      </c>
      <c r="H12" s="193" t="s">
        <v>392</v>
      </c>
      <c r="I12" s="195" t="s">
        <v>381</v>
      </c>
      <c r="J12" s="197" t="s">
        <v>375</v>
      </c>
      <c r="K12" s="162"/>
      <c r="L12" s="162"/>
      <c r="M12" s="162"/>
      <c r="N12" s="162"/>
      <c r="O12" s="136"/>
      <c r="P12" s="136"/>
      <c r="Q12" s="136"/>
      <c r="R12" s="136"/>
      <c r="S12" s="136"/>
      <c r="T12" s="136"/>
      <c r="U12" s="136"/>
      <c r="V12" s="136"/>
      <c r="W12" s="136"/>
      <c r="X12" s="134"/>
      <c r="Y12" s="134"/>
      <c r="Z12" s="134"/>
    </row>
    <row r="13" spans="1:26" ht="24" customHeight="1" x14ac:dyDescent="0.2">
      <c r="A13" s="405"/>
      <c r="B13" s="165" t="s">
        <v>376</v>
      </c>
      <c r="C13" s="165" t="s">
        <v>377</v>
      </c>
      <c r="D13" s="165" t="s">
        <v>378</v>
      </c>
      <c r="E13" s="165" t="s">
        <v>379</v>
      </c>
      <c r="F13" s="165" t="s">
        <v>388</v>
      </c>
      <c r="G13" s="165" t="s">
        <v>385</v>
      </c>
      <c r="H13" s="165" t="s">
        <v>393</v>
      </c>
      <c r="I13" s="165" t="s">
        <v>382</v>
      </c>
      <c r="J13" s="165" t="s">
        <v>394</v>
      </c>
      <c r="K13" s="162"/>
      <c r="L13" s="162"/>
      <c r="M13" s="162"/>
      <c r="N13" s="162"/>
      <c r="O13" s="136"/>
      <c r="P13" s="136"/>
      <c r="Q13" s="136"/>
      <c r="R13" s="136"/>
      <c r="S13" s="136"/>
      <c r="T13" s="136"/>
      <c r="U13" s="136"/>
      <c r="V13" s="136"/>
      <c r="W13" s="136"/>
      <c r="X13" s="134"/>
      <c r="Y13" s="134"/>
      <c r="Z13" s="134"/>
    </row>
    <row r="14" spans="1:26" ht="24" customHeight="1" x14ac:dyDescent="0.2">
      <c r="A14" s="405" t="s">
        <v>255</v>
      </c>
      <c r="B14" s="192" t="s">
        <v>371</v>
      </c>
      <c r="C14" s="192" t="s">
        <v>372</v>
      </c>
      <c r="D14" s="193" t="s">
        <v>373</v>
      </c>
      <c r="E14" s="192" t="s">
        <v>374</v>
      </c>
      <c r="F14" s="193" t="s">
        <v>395</v>
      </c>
      <c r="G14" s="194" t="s">
        <v>384</v>
      </c>
      <c r="H14" s="193" t="s">
        <v>392</v>
      </c>
      <c r="I14" s="195" t="s">
        <v>381</v>
      </c>
      <c r="J14" s="197" t="s">
        <v>375</v>
      </c>
      <c r="K14" s="162"/>
      <c r="L14" s="137" t="s">
        <v>459</v>
      </c>
      <c r="M14" s="162"/>
      <c r="N14" s="162"/>
      <c r="O14" s="136"/>
      <c r="P14" s="136"/>
      <c r="Q14" s="136"/>
      <c r="R14" s="136"/>
      <c r="S14" s="136"/>
      <c r="T14" s="136"/>
      <c r="U14" s="136"/>
      <c r="V14" s="136"/>
      <c r="W14" s="136"/>
      <c r="X14" s="134"/>
      <c r="Y14" s="134"/>
      <c r="Z14" s="134"/>
    </row>
    <row r="15" spans="1:26" ht="24" customHeight="1" x14ac:dyDescent="0.2">
      <c r="A15" s="405"/>
      <c r="B15" s="165" t="s">
        <v>376</v>
      </c>
      <c r="C15" s="165" t="s">
        <v>377</v>
      </c>
      <c r="D15" s="165" t="s">
        <v>378</v>
      </c>
      <c r="E15" s="165" t="s">
        <v>379</v>
      </c>
      <c r="F15" s="165" t="s">
        <v>388</v>
      </c>
      <c r="G15" s="165" t="s">
        <v>385</v>
      </c>
      <c r="H15" s="165" t="s">
        <v>393</v>
      </c>
      <c r="I15" s="165" t="s">
        <v>382</v>
      </c>
      <c r="J15" s="165" t="s">
        <v>394</v>
      </c>
      <c r="K15" s="162"/>
      <c r="L15" s="163" t="s">
        <v>457</v>
      </c>
      <c r="M15" s="162"/>
      <c r="N15" s="162"/>
      <c r="O15" s="136"/>
      <c r="P15" s="136"/>
      <c r="Q15" s="136"/>
      <c r="R15" s="136"/>
      <c r="S15" s="136"/>
      <c r="T15" s="136"/>
      <c r="U15" s="136"/>
      <c r="V15" s="136"/>
      <c r="W15" s="136"/>
      <c r="X15" s="134"/>
      <c r="Y15" s="134"/>
      <c r="Z15" s="134"/>
    </row>
    <row r="16" spans="1:26" ht="24" customHeight="1" x14ac:dyDescent="0.2">
      <c r="A16" s="405" t="s">
        <v>258</v>
      </c>
      <c r="B16" s="192" t="s">
        <v>371</v>
      </c>
      <c r="C16" s="192" t="s">
        <v>372</v>
      </c>
      <c r="D16" s="193" t="s">
        <v>373</v>
      </c>
      <c r="E16" s="192" t="s">
        <v>374</v>
      </c>
      <c r="F16" s="193" t="s">
        <v>395</v>
      </c>
      <c r="G16" s="194" t="s">
        <v>384</v>
      </c>
      <c r="H16" s="193" t="s">
        <v>392</v>
      </c>
      <c r="I16" s="195" t="s">
        <v>381</v>
      </c>
      <c r="J16" s="196" t="s">
        <v>396</v>
      </c>
      <c r="K16" s="197" t="s">
        <v>375</v>
      </c>
      <c r="L16" s="162"/>
      <c r="M16" s="137" t="s">
        <v>459</v>
      </c>
      <c r="N16" s="137" t="s">
        <v>460</v>
      </c>
      <c r="O16" s="136"/>
      <c r="P16" s="136"/>
      <c r="Q16" s="136"/>
      <c r="R16" s="136"/>
      <c r="S16" s="136"/>
      <c r="T16" s="136"/>
      <c r="U16" s="136"/>
      <c r="V16" s="136"/>
      <c r="W16" s="136"/>
      <c r="X16" s="134"/>
      <c r="Y16" s="134"/>
      <c r="Z16" s="134"/>
    </row>
    <row r="17" spans="1:26" ht="24" customHeight="1" x14ac:dyDescent="0.2">
      <c r="A17" s="405"/>
      <c r="B17" s="165" t="s">
        <v>376</v>
      </c>
      <c r="C17" s="165" t="s">
        <v>377</v>
      </c>
      <c r="D17" s="165" t="s">
        <v>378</v>
      </c>
      <c r="E17" s="165" t="s">
        <v>379</v>
      </c>
      <c r="F17" s="165" t="s">
        <v>388</v>
      </c>
      <c r="G17" s="165" t="s">
        <v>385</v>
      </c>
      <c r="H17" s="165" t="s">
        <v>393</v>
      </c>
      <c r="I17" s="165" t="s">
        <v>382</v>
      </c>
      <c r="J17" s="165" t="s">
        <v>397</v>
      </c>
      <c r="K17" s="165" t="s">
        <v>398</v>
      </c>
      <c r="L17" s="162"/>
      <c r="M17" s="163" t="s">
        <v>457</v>
      </c>
      <c r="N17" s="163" t="s">
        <v>457</v>
      </c>
      <c r="O17" s="136"/>
      <c r="P17" s="136"/>
      <c r="Q17" s="136"/>
      <c r="R17" s="136"/>
      <c r="S17" s="136"/>
      <c r="T17" s="136"/>
      <c r="U17" s="136"/>
      <c r="V17" s="136"/>
      <c r="W17" s="136"/>
      <c r="X17" s="134"/>
      <c r="Y17" s="134"/>
      <c r="Z17" s="134"/>
    </row>
    <row r="18" spans="1:26" ht="24" customHeight="1" x14ac:dyDescent="0.2">
      <c r="A18" s="405" t="s">
        <v>326</v>
      </c>
      <c r="B18" s="192" t="s">
        <v>371</v>
      </c>
      <c r="C18" s="192" t="s">
        <v>372</v>
      </c>
      <c r="D18" s="193" t="s">
        <v>373</v>
      </c>
      <c r="E18" s="192" t="s">
        <v>374</v>
      </c>
      <c r="F18" s="193" t="s">
        <v>395</v>
      </c>
      <c r="G18" s="198" t="s">
        <v>399</v>
      </c>
      <c r="H18" s="193" t="s">
        <v>392</v>
      </c>
      <c r="I18" s="195" t="s">
        <v>381</v>
      </c>
      <c r="J18" s="193" t="s">
        <v>387</v>
      </c>
      <c r="K18" s="199" t="s">
        <v>400</v>
      </c>
      <c r="L18" s="189" t="s">
        <v>375</v>
      </c>
      <c r="M18" s="162"/>
      <c r="N18" s="162"/>
      <c r="O18" s="136"/>
      <c r="P18" s="136"/>
      <c r="Q18" s="136"/>
      <c r="R18" s="136"/>
      <c r="S18" s="136"/>
      <c r="T18" s="136"/>
      <c r="U18" s="136"/>
      <c r="V18" s="136"/>
      <c r="W18" s="136"/>
      <c r="X18" s="134"/>
      <c r="Y18" s="134"/>
      <c r="Z18" s="134"/>
    </row>
    <row r="19" spans="1:26" ht="24" customHeight="1" x14ac:dyDescent="0.2">
      <c r="A19" s="405"/>
      <c r="B19" s="165" t="s">
        <v>376</v>
      </c>
      <c r="C19" s="165" t="s">
        <v>377</v>
      </c>
      <c r="D19" s="165" t="s">
        <v>378</v>
      </c>
      <c r="E19" s="165" t="s">
        <v>379</v>
      </c>
      <c r="F19" s="165" t="s">
        <v>388</v>
      </c>
      <c r="G19" s="165" t="s">
        <v>401</v>
      </c>
      <c r="H19" s="165" t="s">
        <v>402</v>
      </c>
      <c r="I19" s="165" t="s">
        <v>382</v>
      </c>
      <c r="J19" s="165" t="s">
        <v>403</v>
      </c>
      <c r="K19" s="165" t="s">
        <v>385</v>
      </c>
      <c r="L19" s="167" t="s">
        <v>391</v>
      </c>
      <c r="M19" s="162"/>
      <c r="N19" s="162"/>
      <c r="O19" s="136"/>
      <c r="P19" s="136"/>
      <c r="Q19" s="136"/>
      <c r="R19" s="136"/>
      <c r="S19" s="136"/>
      <c r="T19" s="136"/>
      <c r="U19" s="136"/>
      <c r="V19" s="136"/>
      <c r="W19" s="136"/>
      <c r="X19" s="134"/>
      <c r="Y19" s="134"/>
      <c r="Z19" s="134"/>
    </row>
    <row r="20" spans="1:26" ht="24" customHeight="1" x14ac:dyDescent="0.2">
      <c r="A20" s="405" t="s">
        <v>248</v>
      </c>
      <c r="B20" s="192" t="s">
        <v>371</v>
      </c>
      <c r="C20" s="192" t="s">
        <v>372</v>
      </c>
      <c r="D20" s="193" t="s">
        <v>373</v>
      </c>
      <c r="E20" s="192" t="s">
        <v>374</v>
      </c>
      <c r="F20" s="193" t="s">
        <v>387</v>
      </c>
      <c r="G20" s="198" t="s">
        <v>399</v>
      </c>
      <c r="H20" s="193" t="s">
        <v>392</v>
      </c>
      <c r="I20" s="195" t="s">
        <v>381</v>
      </c>
      <c r="J20" s="193" t="s">
        <v>387</v>
      </c>
      <c r="K20" s="199" t="s">
        <v>400</v>
      </c>
      <c r="L20" s="189" t="s">
        <v>375</v>
      </c>
      <c r="M20" s="162"/>
      <c r="N20" s="162"/>
      <c r="O20" s="136"/>
      <c r="P20" s="136"/>
      <c r="Q20" s="136"/>
      <c r="R20" s="136"/>
      <c r="S20" s="136"/>
      <c r="T20" s="136"/>
      <c r="U20" s="136"/>
      <c r="V20" s="136"/>
      <c r="W20" s="136"/>
      <c r="X20" s="134"/>
      <c r="Y20" s="134"/>
      <c r="Z20" s="134"/>
    </row>
    <row r="21" spans="1:26" ht="24" customHeight="1" x14ac:dyDescent="0.2">
      <c r="A21" s="405"/>
      <c r="B21" s="165" t="s">
        <v>376</v>
      </c>
      <c r="C21" s="165" t="s">
        <v>377</v>
      </c>
      <c r="D21" s="165" t="s">
        <v>378</v>
      </c>
      <c r="E21" s="165" t="s">
        <v>379</v>
      </c>
      <c r="F21" s="165" t="s">
        <v>388</v>
      </c>
      <c r="G21" s="165" t="s">
        <v>401</v>
      </c>
      <c r="H21" s="165" t="s">
        <v>402</v>
      </c>
      <c r="I21" s="165" t="s">
        <v>382</v>
      </c>
      <c r="J21" s="165" t="s">
        <v>403</v>
      </c>
      <c r="K21" s="165" t="s">
        <v>385</v>
      </c>
      <c r="L21" s="168" t="s">
        <v>391</v>
      </c>
      <c r="M21" s="162"/>
      <c r="N21" s="162"/>
      <c r="O21" s="136"/>
      <c r="P21" s="136"/>
      <c r="Q21" s="136"/>
      <c r="R21" s="136"/>
      <c r="S21" s="136"/>
      <c r="T21" s="136"/>
      <c r="U21" s="136"/>
      <c r="V21" s="136"/>
      <c r="W21" s="136"/>
      <c r="X21" s="134"/>
      <c r="Y21" s="134"/>
      <c r="Z21" s="134"/>
    </row>
    <row r="22" spans="1:26" ht="24" customHeight="1" x14ac:dyDescent="0.2">
      <c r="A22" s="405" t="s">
        <v>234</v>
      </c>
      <c r="B22" s="192" t="s">
        <v>371</v>
      </c>
      <c r="C22" s="192" t="s">
        <v>372</v>
      </c>
      <c r="D22" s="196" t="s">
        <v>396</v>
      </c>
      <c r="E22" s="193" t="s">
        <v>373</v>
      </c>
      <c r="F22" s="198" t="s">
        <v>399</v>
      </c>
      <c r="G22" s="193" t="s">
        <v>392</v>
      </c>
      <c r="H22" s="195" t="s">
        <v>381</v>
      </c>
      <c r="I22" s="193" t="s">
        <v>387</v>
      </c>
      <c r="J22" s="199" t="s">
        <v>400</v>
      </c>
      <c r="K22" s="197" t="s">
        <v>375</v>
      </c>
      <c r="L22" s="162"/>
      <c r="M22" s="162"/>
      <c r="N22" s="162"/>
      <c r="O22" s="136"/>
      <c r="P22" s="136"/>
      <c r="Q22" s="136"/>
      <c r="R22" s="136"/>
      <c r="S22" s="136"/>
      <c r="T22" s="136"/>
      <c r="U22" s="136"/>
      <c r="V22" s="136"/>
      <c r="W22" s="134"/>
      <c r="X22" s="134"/>
      <c r="Y22" s="134"/>
      <c r="Z22" s="134"/>
    </row>
    <row r="23" spans="1:26" ht="24" customHeight="1" x14ac:dyDescent="0.2">
      <c r="A23" s="405"/>
      <c r="B23" s="165" t="s">
        <v>376</v>
      </c>
      <c r="C23" s="165" t="s">
        <v>377</v>
      </c>
      <c r="D23" s="165" t="s">
        <v>397</v>
      </c>
      <c r="E23" s="165" t="s">
        <v>404</v>
      </c>
      <c r="F23" s="165" t="s">
        <v>401</v>
      </c>
      <c r="G23" s="165" t="s">
        <v>405</v>
      </c>
      <c r="H23" s="165" t="s">
        <v>382</v>
      </c>
      <c r="I23" s="165" t="s">
        <v>403</v>
      </c>
      <c r="J23" s="165" t="s">
        <v>385</v>
      </c>
      <c r="K23" s="165" t="s">
        <v>391</v>
      </c>
      <c r="L23" s="162"/>
      <c r="M23" s="162"/>
      <c r="N23" s="162"/>
      <c r="O23" s="136"/>
      <c r="P23" s="136"/>
      <c r="Q23" s="136"/>
      <c r="R23" s="136"/>
      <c r="S23" s="136"/>
      <c r="T23" s="136"/>
      <c r="U23" s="136"/>
      <c r="V23" s="136"/>
      <c r="W23" s="134"/>
      <c r="X23" s="134"/>
      <c r="Y23" s="134"/>
      <c r="Z23" s="134"/>
    </row>
    <row r="24" spans="1:26" ht="24" customHeight="1" x14ac:dyDescent="0.2">
      <c r="A24" s="405" t="s">
        <v>227</v>
      </c>
      <c r="B24" s="192" t="s">
        <v>371</v>
      </c>
      <c r="C24" s="192" t="s">
        <v>372</v>
      </c>
      <c r="D24" s="196" t="s">
        <v>396</v>
      </c>
      <c r="E24" s="193" t="s">
        <v>373</v>
      </c>
      <c r="F24" s="192" t="s">
        <v>374</v>
      </c>
      <c r="G24" s="193" t="s">
        <v>387</v>
      </c>
      <c r="H24" s="198" t="s">
        <v>399</v>
      </c>
      <c r="I24" s="193" t="s">
        <v>392</v>
      </c>
      <c r="J24" s="195" t="s">
        <v>381</v>
      </c>
      <c r="K24" s="193" t="s">
        <v>387</v>
      </c>
      <c r="L24" s="190" t="s">
        <v>400</v>
      </c>
      <c r="M24" s="161" t="s">
        <v>375</v>
      </c>
      <c r="N24" s="162"/>
      <c r="O24" s="136"/>
      <c r="P24" s="136"/>
      <c r="Q24" s="136"/>
      <c r="R24" s="136"/>
      <c r="S24" s="136"/>
      <c r="T24" s="136"/>
      <c r="U24" s="136"/>
      <c r="V24" s="136"/>
      <c r="W24" s="134"/>
      <c r="X24" s="134"/>
      <c r="Y24" s="134"/>
      <c r="Z24" s="134"/>
    </row>
    <row r="25" spans="1:26" ht="24" customHeight="1" x14ac:dyDescent="0.2">
      <c r="A25" s="405"/>
      <c r="B25" s="165" t="s">
        <v>376</v>
      </c>
      <c r="C25" s="165" t="s">
        <v>377</v>
      </c>
      <c r="D25" s="165" t="s">
        <v>397</v>
      </c>
      <c r="E25" s="165" t="s">
        <v>404</v>
      </c>
      <c r="F25" s="165" t="s">
        <v>379</v>
      </c>
      <c r="G25" s="165" t="s">
        <v>388</v>
      </c>
      <c r="H25" s="165" t="s">
        <v>401</v>
      </c>
      <c r="I25" s="165" t="s">
        <v>402</v>
      </c>
      <c r="J25" s="165" t="s">
        <v>382</v>
      </c>
      <c r="K25" s="165" t="s">
        <v>406</v>
      </c>
      <c r="L25" s="167" t="s">
        <v>385</v>
      </c>
      <c r="M25" s="163" t="s">
        <v>391</v>
      </c>
      <c r="N25" s="136"/>
      <c r="O25" s="136"/>
      <c r="P25" s="136"/>
      <c r="Q25" s="136"/>
      <c r="R25" s="136"/>
      <c r="S25" s="136"/>
      <c r="T25" s="136"/>
      <c r="U25" s="136"/>
      <c r="V25" s="136"/>
      <c r="W25" s="134"/>
      <c r="X25" s="134"/>
      <c r="Y25" s="134"/>
      <c r="Z25" s="134"/>
    </row>
    <row r="26" spans="1:26" ht="24" customHeight="1" x14ac:dyDescent="0.2">
      <c r="A26" s="138"/>
      <c r="D26" s="134"/>
      <c r="O26" s="136"/>
      <c r="P26" s="136"/>
      <c r="Q26" s="136"/>
      <c r="R26" s="136"/>
      <c r="S26" s="136"/>
      <c r="T26" s="136"/>
      <c r="U26" s="136"/>
      <c r="V26" s="136"/>
      <c r="W26" s="136"/>
      <c r="X26" s="134"/>
      <c r="Y26" s="134"/>
      <c r="Z26" s="134"/>
    </row>
    <row r="27" spans="1:26" ht="24" customHeight="1" x14ac:dyDescent="0.2">
      <c r="A27" s="138"/>
      <c r="D27" s="134"/>
      <c r="J27" s="139"/>
      <c r="O27" s="136"/>
      <c r="P27" s="136"/>
      <c r="Q27" s="136"/>
      <c r="R27" s="136"/>
      <c r="S27" s="136"/>
      <c r="T27" s="136"/>
      <c r="U27" s="136"/>
      <c r="V27" s="136"/>
      <c r="W27" s="136"/>
      <c r="X27" s="134"/>
      <c r="Y27" s="134"/>
      <c r="Z27" s="134"/>
    </row>
    <row r="28" spans="1:26" ht="24" customHeight="1" x14ac:dyDescent="0.2">
      <c r="A28" s="138"/>
      <c r="D28" s="134"/>
      <c r="O28" s="136"/>
      <c r="P28" s="136"/>
      <c r="Q28" s="136"/>
      <c r="R28" s="136"/>
      <c r="S28" s="136"/>
      <c r="T28" s="136"/>
      <c r="U28" s="136"/>
      <c r="V28" s="136"/>
      <c r="W28" s="136"/>
      <c r="X28" s="134"/>
      <c r="Y28" s="134"/>
      <c r="Z28" s="134"/>
    </row>
    <row r="29" spans="1:26" ht="24" customHeight="1" x14ac:dyDescent="0.2">
      <c r="A29" s="138"/>
      <c r="O29" s="136"/>
      <c r="P29" s="136"/>
      <c r="Q29" s="136"/>
      <c r="R29" s="136"/>
      <c r="S29" s="136"/>
      <c r="T29" s="136"/>
      <c r="U29" s="136"/>
      <c r="V29" s="136"/>
      <c r="W29" s="136"/>
      <c r="X29" s="134"/>
      <c r="Y29" s="134"/>
      <c r="Z29" s="134"/>
    </row>
    <row r="30" spans="1:26" ht="24" customHeight="1" x14ac:dyDescent="0.2">
      <c r="A30" s="138"/>
      <c r="O30" s="136"/>
      <c r="P30" s="136"/>
      <c r="Q30" s="136"/>
      <c r="R30" s="136"/>
      <c r="S30" s="136"/>
      <c r="T30" s="136"/>
      <c r="U30" s="136"/>
      <c r="V30" s="136"/>
      <c r="W30" s="136"/>
      <c r="X30" s="134"/>
      <c r="Y30" s="134"/>
      <c r="Z30" s="134"/>
    </row>
    <row r="31" spans="1:26" ht="24" customHeight="1" x14ac:dyDescent="0.2">
      <c r="A31" s="138"/>
      <c r="O31" s="136"/>
      <c r="P31" s="136"/>
      <c r="Q31" s="136"/>
      <c r="R31" s="136"/>
      <c r="S31" s="136"/>
      <c r="T31" s="136"/>
      <c r="U31" s="136"/>
      <c r="V31" s="136"/>
      <c r="W31" s="136"/>
      <c r="X31" s="134"/>
      <c r="Y31" s="134"/>
      <c r="Z31" s="134"/>
    </row>
    <row r="32" spans="1:26" ht="24" customHeight="1" x14ac:dyDescent="0.2">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24" customHeight="1" x14ac:dyDescent="0.2">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24" customHeight="1" x14ac:dyDescent="0.2">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24" customHeight="1" x14ac:dyDescent="0.2">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24" customHeight="1" x14ac:dyDescent="0.2">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24" customHeight="1" x14ac:dyDescent="0.2">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24" customHeight="1" x14ac:dyDescent="0.2">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24" customHeight="1" x14ac:dyDescent="0.2">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24" customHeight="1" x14ac:dyDescent="0.2">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4" customHeight="1" x14ac:dyDescent="0.2">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24" customHeight="1" x14ac:dyDescent="0.2">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24" customHeight="1" x14ac:dyDescent="0.2">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24" customHeight="1" x14ac:dyDescent="0.2">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24" customHeight="1" x14ac:dyDescent="0.2">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24" customHeight="1" x14ac:dyDescent="0.2">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4" customHeight="1" x14ac:dyDescent="0.2">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24" customHeight="1" x14ac:dyDescent="0.2">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24"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24" customHeight="1" x14ac:dyDescent="0.2">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24" customHeight="1" x14ac:dyDescent="0.2">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24" customHeight="1" x14ac:dyDescent="0.2">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24" customHeight="1" x14ac:dyDescent="0.2">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24" customHeight="1" x14ac:dyDescent="0.2">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24" customHeight="1" x14ac:dyDescent="0.2">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24" customHeight="1" x14ac:dyDescent="0.2">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24" customHeight="1" x14ac:dyDescent="0.2">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24" customHeight="1" x14ac:dyDescent="0.2">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24" customHeight="1" x14ac:dyDescent="0.2">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24" customHeight="1" x14ac:dyDescent="0.2">
      <c r="A60" s="133"/>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24" customHeight="1" x14ac:dyDescent="0.2">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24" customHeight="1" x14ac:dyDescent="0.2">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24" customHeight="1" x14ac:dyDescent="0.2">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24" customHeight="1" x14ac:dyDescent="0.2">
      <c r="A64" s="133"/>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24" customHeight="1" x14ac:dyDescent="0.2">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24" customHeight="1" x14ac:dyDescent="0.2">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24" customHeight="1" x14ac:dyDescent="0.2">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24" customHeight="1" x14ac:dyDescent="0.2">
      <c r="A68" s="133"/>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24" customHeight="1" x14ac:dyDescent="0.2">
      <c r="A69" s="13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24" customHeight="1" x14ac:dyDescent="0.2">
      <c r="A70" s="133"/>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24" customHeight="1" x14ac:dyDescent="0.2">
      <c r="A71" s="133"/>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24" customHeight="1" x14ac:dyDescent="0.2">
      <c r="A72" s="133"/>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24" customHeight="1" x14ac:dyDescent="0.2">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24" customHeight="1" x14ac:dyDescent="0.2">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24" customHeight="1" x14ac:dyDescent="0.2">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24" customHeight="1" x14ac:dyDescent="0.2">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24" customHeight="1" x14ac:dyDescent="0.2">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24" customHeight="1" x14ac:dyDescent="0.2">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24" customHeight="1" x14ac:dyDescent="0.2">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24" customHeight="1" x14ac:dyDescent="0.2">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24" customHeight="1" x14ac:dyDescent="0.2">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24" customHeight="1" x14ac:dyDescent="0.2">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24" customHeight="1" x14ac:dyDescent="0.2">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24" customHeight="1" x14ac:dyDescent="0.2">
      <c r="A84" s="133"/>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24" customHeight="1" x14ac:dyDescent="0.2">
      <c r="A85" s="133"/>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24" customHeight="1" x14ac:dyDescent="0.2">
      <c r="A86" s="133"/>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24" customHeight="1" x14ac:dyDescent="0.2">
      <c r="A87" s="133"/>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24" customHeight="1" x14ac:dyDescent="0.2">
      <c r="A88" s="133"/>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24" customHeight="1" x14ac:dyDescent="0.2">
      <c r="A89" s="133"/>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24" customHeight="1" x14ac:dyDescent="0.2">
      <c r="A90" s="133"/>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24" customHeight="1" x14ac:dyDescent="0.2">
      <c r="A91" s="133"/>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24" customHeight="1" x14ac:dyDescent="0.2">
      <c r="A92" s="133"/>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24" customHeight="1" x14ac:dyDescent="0.2">
      <c r="A93" s="133"/>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24" customHeight="1" x14ac:dyDescent="0.2">
      <c r="A94" s="133"/>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24" customHeight="1" x14ac:dyDescent="0.2">
      <c r="A95" s="133"/>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24" customHeight="1" x14ac:dyDescent="0.2">
      <c r="A96" s="133"/>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24" customHeight="1" x14ac:dyDescent="0.2">
      <c r="A97" s="133"/>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24" customHeight="1" x14ac:dyDescent="0.2">
      <c r="A98" s="133"/>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24" customHeight="1" x14ac:dyDescent="0.2">
      <c r="A99" s="133"/>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24" customHeight="1" x14ac:dyDescent="0.2">
      <c r="A100" s="133"/>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24" customHeight="1" x14ac:dyDescent="0.2">
      <c r="A101" s="133"/>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24" customHeight="1" x14ac:dyDescent="0.2">
      <c r="A102" s="133"/>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24" customHeight="1" x14ac:dyDescent="0.2">
      <c r="A103" s="133"/>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24" customHeight="1" x14ac:dyDescent="0.2">
      <c r="A104" s="133"/>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24" customHeight="1" x14ac:dyDescent="0.2">
      <c r="A105" s="133"/>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24" customHeight="1" x14ac:dyDescent="0.2">
      <c r="A106" s="133"/>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24" customHeight="1" x14ac:dyDescent="0.2">
      <c r="A107" s="133"/>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24" customHeight="1" x14ac:dyDescent="0.2">
      <c r="A108" s="133"/>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24" customHeight="1" x14ac:dyDescent="0.2">
      <c r="A109" s="133"/>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24" customHeight="1" x14ac:dyDescent="0.2">
      <c r="A110" s="133"/>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24" customHeight="1" x14ac:dyDescent="0.2">
      <c r="A111" s="133"/>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24" customHeight="1" x14ac:dyDescent="0.2">
      <c r="A112" s="133"/>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24" customHeight="1" x14ac:dyDescent="0.2">
      <c r="A113" s="133"/>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24" customHeight="1" x14ac:dyDescent="0.2">
      <c r="A114" s="133"/>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24" customHeight="1" x14ac:dyDescent="0.2">
      <c r="A115" s="133"/>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24" customHeight="1" x14ac:dyDescent="0.2">
      <c r="A116" s="133"/>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24" customHeight="1" x14ac:dyDescent="0.2">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24" customHeight="1" x14ac:dyDescent="0.2">
      <c r="A118" s="133"/>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24" customHeight="1" x14ac:dyDescent="0.2">
      <c r="A119" s="133"/>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24" customHeight="1" x14ac:dyDescent="0.2">
      <c r="A120" s="133"/>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24" customHeight="1" x14ac:dyDescent="0.2">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24" customHeight="1" x14ac:dyDescent="0.2">
      <c r="A122" s="133"/>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24" customHeight="1" x14ac:dyDescent="0.2">
      <c r="A123" s="133"/>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24" customHeight="1" x14ac:dyDescent="0.2">
      <c r="A124" s="133"/>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24" customHeight="1" x14ac:dyDescent="0.2">
      <c r="A125" s="133"/>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24" customHeight="1" x14ac:dyDescent="0.2">
      <c r="A126" s="133"/>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24" customHeight="1" x14ac:dyDescent="0.2">
      <c r="A127" s="133"/>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24" customHeight="1" x14ac:dyDescent="0.2">
      <c r="A128" s="133"/>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24" customHeight="1" x14ac:dyDescent="0.2">
      <c r="A129" s="133"/>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24" customHeight="1" x14ac:dyDescent="0.2">
      <c r="A130" s="133"/>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24" customHeight="1" x14ac:dyDescent="0.2">
      <c r="A131" s="133"/>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24" customHeight="1" x14ac:dyDescent="0.2">
      <c r="A132" s="13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24" customHeight="1" x14ac:dyDescent="0.2">
      <c r="A133" s="133"/>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24" customHeight="1" x14ac:dyDescent="0.2">
      <c r="A134" s="133"/>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24" customHeight="1" x14ac:dyDescent="0.2">
      <c r="A135" s="133"/>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24" customHeight="1" x14ac:dyDescent="0.2">
      <c r="A136" s="133"/>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24" customHeight="1" x14ac:dyDescent="0.2">
      <c r="A137" s="133"/>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24" customHeight="1" x14ac:dyDescent="0.2">
      <c r="A138" s="133"/>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24" customHeight="1" x14ac:dyDescent="0.2">
      <c r="A139" s="133"/>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24" customHeight="1" x14ac:dyDescent="0.2">
      <c r="A140" s="133"/>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24" customHeight="1" x14ac:dyDescent="0.2">
      <c r="A141" s="133"/>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24" customHeight="1" x14ac:dyDescent="0.2">
      <c r="A142" s="133"/>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24" customHeight="1" x14ac:dyDescent="0.2">
      <c r="A143" s="133"/>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24" customHeight="1" x14ac:dyDescent="0.2">
      <c r="A144" s="133"/>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24" customHeight="1" x14ac:dyDescent="0.2">
      <c r="A145" s="133"/>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24" customHeight="1" x14ac:dyDescent="0.2">
      <c r="A146" s="133"/>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24" customHeight="1" x14ac:dyDescent="0.2">
      <c r="A147" s="133"/>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24" customHeight="1" x14ac:dyDescent="0.2">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24" customHeight="1" x14ac:dyDescent="0.2">
      <c r="A149" s="133"/>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24" customHeight="1" x14ac:dyDescent="0.2">
      <c r="A150" s="133"/>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24" customHeight="1" x14ac:dyDescent="0.2">
      <c r="A151" s="133"/>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24" customHeight="1" x14ac:dyDescent="0.2">
      <c r="A152" s="133"/>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24" customHeight="1" x14ac:dyDescent="0.2">
      <c r="A153" s="133"/>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24" customHeight="1" x14ac:dyDescent="0.2">
      <c r="A154" s="133"/>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24" customHeight="1" x14ac:dyDescent="0.2">
      <c r="A155" s="133"/>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24" customHeight="1" x14ac:dyDescent="0.2">
      <c r="A156" s="133"/>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24" customHeight="1" x14ac:dyDescent="0.2">
      <c r="A157" s="133"/>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24" customHeight="1" x14ac:dyDescent="0.2">
      <c r="A158" s="133"/>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24" customHeight="1" x14ac:dyDescent="0.2">
      <c r="A159" s="133"/>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24" customHeight="1" x14ac:dyDescent="0.2">
      <c r="A160" s="133"/>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24" customHeight="1" x14ac:dyDescent="0.2">
      <c r="A161" s="133"/>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24" customHeight="1" x14ac:dyDescent="0.2">
      <c r="A162" s="133"/>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24" customHeight="1" x14ac:dyDescent="0.2">
      <c r="A163" s="133"/>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24" customHeight="1" x14ac:dyDescent="0.2">
      <c r="A164" s="133"/>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24" customHeight="1" x14ac:dyDescent="0.2">
      <c r="A165" s="133"/>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24" customHeight="1" x14ac:dyDescent="0.2">
      <c r="A166" s="133"/>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24" customHeight="1" x14ac:dyDescent="0.2">
      <c r="A167" s="133"/>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24" customHeight="1" x14ac:dyDescent="0.2">
      <c r="A168" s="133"/>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24" customHeight="1" x14ac:dyDescent="0.2">
      <c r="A169" s="133"/>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24" customHeight="1" x14ac:dyDescent="0.2">
      <c r="A170" s="133"/>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24" customHeight="1" x14ac:dyDescent="0.2">
      <c r="A171" s="133"/>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24" customHeight="1" x14ac:dyDescent="0.2">
      <c r="A172" s="133"/>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24" customHeight="1" x14ac:dyDescent="0.2">
      <c r="A173" s="133"/>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24" customHeight="1" x14ac:dyDescent="0.2">
      <c r="A174" s="133"/>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24" customHeight="1" x14ac:dyDescent="0.2">
      <c r="A175" s="133"/>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24" customHeight="1" x14ac:dyDescent="0.2">
      <c r="A176" s="133"/>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24" customHeight="1" x14ac:dyDescent="0.2">
      <c r="A177" s="133"/>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24" customHeight="1" x14ac:dyDescent="0.2">
      <c r="A178" s="133"/>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24" customHeight="1" x14ac:dyDescent="0.2">
      <c r="A179" s="133"/>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24" customHeight="1" x14ac:dyDescent="0.2">
      <c r="A180" s="133"/>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24" customHeight="1" x14ac:dyDescent="0.2">
      <c r="A181" s="133"/>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24" customHeight="1" x14ac:dyDescent="0.2">
      <c r="A182" s="133"/>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24" customHeight="1" x14ac:dyDescent="0.2">
      <c r="A183" s="133"/>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24" customHeight="1" x14ac:dyDescent="0.2">
      <c r="A184" s="133"/>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24" customHeight="1" x14ac:dyDescent="0.2">
      <c r="A185" s="133"/>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24" customHeight="1" x14ac:dyDescent="0.2">
      <c r="A186" s="133"/>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24" customHeight="1" x14ac:dyDescent="0.2">
      <c r="A187" s="13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24" customHeight="1" x14ac:dyDescent="0.2">
      <c r="A188" s="133"/>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24" customHeight="1" x14ac:dyDescent="0.2">
      <c r="A189" s="133"/>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24" customHeight="1" x14ac:dyDescent="0.2">
      <c r="A190" s="133"/>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24" customHeight="1" x14ac:dyDescent="0.2">
      <c r="A191" s="133"/>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24" customHeight="1" x14ac:dyDescent="0.2">
      <c r="A192" s="133"/>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24" customHeight="1" x14ac:dyDescent="0.2">
      <c r="A193" s="13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24" customHeight="1" x14ac:dyDescent="0.2">
      <c r="A194" s="133"/>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24" customHeight="1" x14ac:dyDescent="0.2">
      <c r="A195" s="133"/>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24" customHeight="1" x14ac:dyDescent="0.2">
      <c r="A196" s="133"/>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24" customHeight="1" x14ac:dyDescent="0.2">
      <c r="A197" s="133"/>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24" customHeight="1" x14ac:dyDescent="0.2">
      <c r="A198" s="133"/>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24" customHeight="1" x14ac:dyDescent="0.2">
      <c r="A199" s="133"/>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24" customHeight="1" x14ac:dyDescent="0.2">
      <c r="A200" s="133"/>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24" customHeight="1" x14ac:dyDescent="0.2">
      <c r="A201" s="133"/>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24" customHeight="1" x14ac:dyDescent="0.2">
      <c r="A202" s="133"/>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24" customHeight="1" x14ac:dyDescent="0.2">
      <c r="A203" s="133"/>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24" customHeight="1" x14ac:dyDescent="0.2">
      <c r="A204" s="133"/>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24" customHeight="1" x14ac:dyDescent="0.2">
      <c r="A205" s="133"/>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24" customHeight="1" x14ac:dyDescent="0.2">
      <c r="A206" s="133"/>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24" customHeight="1" x14ac:dyDescent="0.2">
      <c r="A207" s="133"/>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24" customHeight="1" x14ac:dyDescent="0.2">
      <c r="A208" s="133"/>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24" customHeight="1" x14ac:dyDescent="0.2">
      <c r="A209" s="133"/>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24" customHeight="1" x14ac:dyDescent="0.2">
      <c r="A210" s="133"/>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24" customHeight="1" x14ac:dyDescent="0.2">
      <c r="A211" s="133"/>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24" customHeight="1" x14ac:dyDescent="0.2">
      <c r="A212" s="133"/>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24" customHeight="1" x14ac:dyDescent="0.2">
      <c r="A213" s="133"/>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24" customHeight="1" x14ac:dyDescent="0.2">
      <c r="A214" s="133"/>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24" customHeight="1" x14ac:dyDescent="0.2">
      <c r="A215" s="133"/>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24" customHeight="1" x14ac:dyDescent="0.2">
      <c r="A216" s="133"/>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24" customHeight="1" x14ac:dyDescent="0.2">
      <c r="A217" s="133"/>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24" customHeight="1" x14ac:dyDescent="0.2">
      <c r="A218" s="133"/>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24" customHeight="1" x14ac:dyDescent="0.2">
      <c r="A219" s="133"/>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24" customHeight="1" x14ac:dyDescent="0.2">
      <c r="A220" s="133"/>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24" customHeight="1" x14ac:dyDescent="0.2">
      <c r="A221" s="133"/>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24" customHeight="1" x14ac:dyDescent="0.2">
      <c r="A222" s="133"/>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24" customHeight="1" x14ac:dyDescent="0.2">
      <c r="A223" s="133"/>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24" customHeight="1" x14ac:dyDescent="0.2">
      <c r="A224" s="133"/>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24" customHeight="1" x14ac:dyDescent="0.2">
      <c r="A225" s="133"/>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24" customHeight="1" x14ac:dyDescent="0.2">
      <c r="A226" s="13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24" customHeight="1" x14ac:dyDescent="0.2">
      <c r="A227" s="133"/>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24" customHeight="1" x14ac:dyDescent="0.2">
      <c r="A228" s="133"/>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24" customHeight="1" x14ac:dyDescent="0.2">
      <c r="A229" s="133"/>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24" customHeight="1" x14ac:dyDescent="0.2">
      <c r="A230" s="133"/>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24" customHeight="1" x14ac:dyDescent="0.2">
      <c r="A231" s="133"/>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24" customHeight="1" x14ac:dyDescent="0.2">
      <c r="A232" s="133"/>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24" customHeight="1" x14ac:dyDescent="0.2">
      <c r="A233" s="133"/>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24" customHeight="1" x14ac:dyDescent="0.2">
      <c r="A234" s="133"/>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24" customHeight="1" x14ac:dyDescent="0.2">
      <c r="A235" s="133"/>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24" customHeight="1" x14ac:dyDescent="0.2">
      <c r="A236" s="133"/>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24" customHeight="1" x14ac:dyDescent="0.2">
      <c r="A237" s="133"/>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24" customHeight="1" x14ac:dyDescent="0.2">
      <c r="A238" s="133"/>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24" customHeight="1" x14ac:dyDescent="0.2">
      <c r="A239" s="133"/>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24" customHeight="1" x14ac:dyDescent="0.2">
      <c r="A240" s="133"/>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24" customHeight="1" x14ac:dyDescent="0.2">
      <c r="A241" s="133"/>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24" customHeight="1" x14ac:dyDescent="0.2">
      <c r="A242" s="133"/>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24" customHeight="1" x14ac:dyDescent="0.2">
      <c r="A243" s="133"/>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24" customHeight="1" x14ac:dyDescent="0.2">
      <c r="A244" s="133"/>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24" customHeight="1" x14ac:dyDescent="0.2">
      <c r="A245" s="133"/>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24" customHeight="1" x14ac:dyDescent="0.2">
      <c r="A246" s="133"/>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24" customHeight="1" x14ac:dyDescent="0.2">
      <c r="A247" s="133"/>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24" customHeight="1" x14ac:dyDescent="0.2">
      <c r="A248" s="133"/>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24" customHeight="1" x14ac:dyDescent="0.2">
      <c r="A249" s="133"/>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24" customHeight="1" x14ac:dyDescent="0.2">
      <c r="A250" s="133"/>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24" customHeight="1" x14ac:dyDescent="0.2">
      <c r="A251" s="133"/>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24" customHeight="1" x14ac:dyDescent="0.2">
      <c r="A252" s="133"/>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24" customHeight="1" x14ac:dyDescent="0.2">
      <c r="A253" s="133"/>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24" customHeight="1" x14ac:dyDescent="0.2">
      <c r="A254" s="133"/>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24" customHeight="1" x14ac:dyDescent="0.2">
      <c r="A255" s="133"/>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24" customHeight="1" x14ac:dyDescent="0.2">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24" customHeight="1" x14ac:dyDescent="0.2">
      <c r="A257" s="133"/>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24" customHeight="1" x14ac:dyDescent="0.2">
      <c r="A258" s="133"/>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24" customHeight="1" x14ac:dyDescent="0.2">
      <c r="A259" s="133"/>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24" customHeight="1" x14ac:dyDescent="0.2">
      <c r="A260" s="133"/>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24" customHeight="1" x14ac:dyDescent="0.2">
      <c r="A261" s="133"/>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24" customHeight="1" x14ac:dyDescent="0.2">
      <c r="A262" s="133"/>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24" customHeight="1" x14ac:dyDescent="0.2">
      <c r="A263" s="133"/>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24" customHeight="1" x14ac:dyDescent="0.2">
      <c r="A264" s="133"/>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24" customHeight="1" x14ac:dyDescent="0.2">
      <c r="A265" s="133"/>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24" customHeight="1" x14ac:dyDescent="0.2">
      <c r="A266" s="133"/>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24" customHeight="1" x14ac:dyDescent="0.2">
      <c r="A267" s="133"/>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24" customHeight="1" x14ac:dyDescent="0.2">
      <c r="A268" s="133"/>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24" customHeight="1" x14ac:dyDescent="0.2">
      <c r="A269" s="133"/>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24" customHeight="1" x14ac:dyDescent="0.2">
      <c r="A270" s="133"/>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24" customHeight="1" x14ac:dyDescent="0.2">
      <c r="A271" s="133"/>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24" customHeight="1" x14ac:dyDescent="0.2">
      <c r="A272" s="133"/>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24" customHeight="1" x14ac:dyDescent="0.2">
      <c r="A273" s="133"/>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24" customHeight="1" x14ac:dyDescent="0.2">
      <c r="A274" s="133"/>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24" customHeight="1" x14ac:dyDescent="0.2">
      <c r="A275" s="133"/>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24" customHeight="1" x14ac:dyDescent="0.2">
      <c r="A276" s="133"/>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24" customHeight="1" x14ac:dyDescent="0.2">
      <c r="A277" s="133"/>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24" customHeight="1" x14ac:dyDescent="0.2">
      <c r="A278" s="133"/>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24" customHeight="1" x14ac:dyDescent="0.2">
      <c r="A279" s="133"/>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24" customHeight="1" x14ac:dyDescent="0.2">
      <c r="A280" s="133"/>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24" customHeight="1" x14ac:dyDescent="0.2">
      <c r="A281" s="133"/>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24" customHeight="1" x14ac:dyDescent="0.2">
      <c r="A282" s="133"/>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24" customHeight="1" x14ac:dyDescent="0.2">
      <c r="A283" s="133"/>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24" customHeight="1" x14ac:dyDescent="0.2">
      <c r="A284" s="133"/>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24" customHeight="1" x14ac:dyDescent="0.2">
      <c r="A285" s="133"/>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24" customHeight="1" x14ac:dyDescent="0.2">
      <c r="A286" s="133"/>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24" customHeight="1" x14ac:dyDescent="0.2">
      <c r="A287" s="133"/>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24" customHeight="1" x14ac:dyDescent="0.2">
      <c r="A288" s="133"/>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24" customHeight="1" x14ac:dyDescent="0.2">
      <c r="A289" s="133"/>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24" customHeight="1" x14ac:dyDescent="0.2">
      <c r="A290" s="133"/>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24" customHeight="1" x14ac:dyDescent="0.2">
      <c r="A291" s="133"/>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24" customHeight="1" x14ac:dyDescent="0.2">
      <c r="A292" s="133"/>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24" customHeight="1" x14ac:dyDescent="0.2">
      <c r="A293" s="13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24" customHeight="1" x14ac:dyDescent="0.2">
      <c r="A294" s="133"/>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24" customHeight="1" x14ac:dyDescent="0.2">
      <c r="A295" s="133"/>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24" customHeight="1" x14ac:dyDescent="0.2">
      <c r="A296" s="133"/>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24" customHeight="1" x14ac:dyDescent="0.2">
      <c r="A297" s="133"/>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24" customHeight="1" x14ac:dyDescent="0.2">
      <c r="A298" s="133"/>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24" customHeight="1" x14ac:dyDescent="0.2">
      <c r="A299" s="133"/>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24" customHeight="1" x14ac:dyDescent="0.2">
      <c r="A300" s="133"/>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24" customHeight="1" x14ac:dyDescent="0.2">
      <c r="A301" s="133"/>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24" customHeight="1" x14ac:dyDescent="0.2">
      <c r="A302" s="133"/>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24" customHeight="1" x14ac:dyDescent="0.2">
      <c r="A303" s="133"/>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24" customHeight="1" x14ac:dyDescent="0.2">
      <c r="A304" s="133"/>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24" customHeight="1" x14ac:dyDescent="0.2">
      <c r="A305" s="133"/>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24" customHeight="1" x14ac:dyDescent="0.2">
      <c r="A306" s="133"/>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24" customHeight="1" x14ac:dyDescent="0.2">
      <c r="A307" s="133"/>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24" customHeight="1" x14ac:dyDescent="0.2">
      <c r="A308" s="133"/>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24" customHeight="1" x14ac:dyDescent="0.2">
      <c r="A309" s="133"/>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24" customHeight="1" x14ac:dyDescent="0.2">
      <c r="A310" s="133"/>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24" customHeight="1" x14ac:dyDescent="0.2">
      <c r="A311" s="133"/>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24" customHeight="1" x14ac:dyDescent="0.2">
      <c r="A312" s="133"/>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24" customHeight="1" x14ac:dyDescent="0.2">
      <c r="A313" s="133"/>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24" customHeight="1" x14ac:dyDescent="0.2">
      <c r="A314" s="133"/>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24" customHeight="1" x14ac:dyDescent="0.2">
      <c r="A315" s="133"/>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24" customHeight="1" x14ac:dyDescent="0.2">
      <c r="A316" s="133"/>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24" customHeight="1" x14ac:dyDescent="0.2">
      <c r="A317" s="133"/>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24" customHeight="1" x14ac:dyDescent="0.2">
      <c r="A318" s="133"/>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24" customHeight="1" x14ac:dyDescent="0.2">
      <c r="A319" s="133"/>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24" customHeight="1" x14ac:dyDescent="0.2">
      <c r="A320" s="133"/>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24" customHeight="1" x14ac:dyDescent="0.2">
      <c r="A321" s="133"/>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24" customHeight="1" x14ac:dyDescent="0.2">
      <c r="A322" s="133"/>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24" customHeight="1" x14ac:dyDescent="0.2">
      <c r="A323" s="133"/>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24" customHeight="1" x14ac:dyDescent="0.2">
      <c r="A324" s="133"/>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24" customHeight="1" x14ac:dyDescent="0.2">
      <c r="A325" s="133"/>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24" customHeight="1" x14ac:dyDescent="0.2">
      <c r="A326" s="133"/>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24" customHeight="1" x14ac:dyDescent="0.2">
      <c r="A327" s="133"/>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24" customHeight="1" x14ac:dyDescent="0.2">
      <c r="A328" s="133"/>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24" customHeight="1" x14ac:dyDescent="0.2">
      <c r="A329" s="133"/>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24" customHeight="1" x14ac:dyDescent="0.2">
      <c r="A330" s="133"/>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24" customHeight="1" x14ac:dyDescent="0.2">
      <c r="A331" s="133"/>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24" customHeight="1" x14ac:dyDescent="0.2">
      <c r="A332" s="133"/>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24" customHeight="1" x14ac:dyDescent="0.2">
      <c r="A333" s="133"/>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24" customHeight="1" x14ac:dyDescent="0.2">
      <c r="A334" s="133"/>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24" customHeight="1" x14ac:dyDescent="0.2">
      <c r="A335" s="133"/>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24" customHeight="1" x14ac:dyDescent="0.2">
      <c r="A336" s="133"/>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24" customHeight="1" x14ac:dyDescent="0.2">
      <c r="A337" s="133"/>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24" customHeight="1" x14ac:dyDescent="0.2">
      <c r="A338" s="133"/>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24" customHeight="1" x14ac:dyDescent="0.2">
      <c r="A339" s="133"/>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24" customHeight="1" x14ac:dyDescent="0.2">
      <c r="A340" s="133"/>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24" customHeight="1" x14ac:dyDescent="0.2">
      <c r="A341" s="133"/>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24" customHeight="1" x14ac:dyDescent="0.2">
      <c r="A342" s="133"/>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24" customHeight="1" x14ac:dyDescent="0.2">
      <c r="A343" s="133"/>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24" customHeight="1" x14ac:dyDescent="0.2">
      <c r="A344" s="133"/>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24" customHeight="1" x14ac:dyDescent="0.2">
      <c r="A345" s="133"/>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24" customHeight="1" x14ac:dyDescent="0.2">
      <c r="A346" s="133"/>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24" customHeight="1" x14ac:dyDescent="0.2">
      <c r="A347" s="133"/>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24" customHeight="1" x14ac:dyDescent="0.2">
      <c r="A348" s="133"/>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24" customHeight="1" x14ac:dyDescent="0.2">
      <c r="A349" s="133"/>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24" customHeight="1" x14ac:dyDescent="0.2">
      <c r="A350" s="133"/>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24" customHeight="1" x14ac:dyDescent="0.2">
      <c r="A351" s="133"/>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24" customHeight="1" x14ac:dyDescent="0.2">
      <c r="A352" s="133"/>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24" customHeight="1" x14ac:dyDescent="0.2">
      <c r="A353" s="133"/>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24" customHeight="1" x14ac:dyDescent="0.2">
      <c r="A354" s="133"/>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24" customHeight="1" x14ac:dyDescent="0.2">
      <c r="A355" s="133"/>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24" customHeight="1" x14ac:dyDescent="0.2">
      <c r="A356" s="133"/>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24" customHeight="1" x14ac:dyDescent="0.2">
      <c r="A357" s="133"/>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24" customHeight="1" x14ac:dyDescent="0.2">
      <c r="A358" s="133"/>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24" customHeight="1" x14ac:dyDescent="0.2">
      <c r="A359" s="133"/>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24" customHeight="1" x14ac:dyDescent="0.2">
      <c r="A360" s="133"/>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24" customHeight="1" x14ac:dyDescent="0.2">
      <c r="A361" s="133"/>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24" customHeight="1" x14ac:dyDescent="0.2">
      <c r="A362" s="133"/>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24" customHeight="1" x14ac:dyDescent="0.2">
      <c r="A363" s="133"/>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24" customHeight="1" x14ac:dyDescent="0.2">
      <c r="A364" s="133"/>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24" customHeight="1" x14ac:dyDescent="0.2">
      <c r="A365" s="133"/>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24" customHeight="1" x14ac:dyDescent="0.2">
      <c r="A366" s="133"/>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24" customHeight="1" x14ac:dyDescent="0.2">
      <c r="A367" s="133"/>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24" customHeight="1" x14ac:dyDescent="0.2">
      <c r="A368" s="133"/>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24" customHeight="1" x14ac:dyDescent="0.2">
      <c r="A369" s="133"/>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24" customHeight="1" x14ac:dyDescent="0.2">
      <c r="A370" s="133"/>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24" customHeight="1" x14ac:dyDescent="0.2">
      <c r="A371" s="133"/>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24" customHeight="1" x14ac:dyDescent="0.2">
      <c r="A372" s="133"/>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24" customHeight="1" x14ac:dyDescent="0.2">
      <c r="A373" s="133"/>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24" customHeight="1" x14ac:dyDescent="0.2">
      <c r="A374" s="133"/>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24" customHeight="1" x14ac:dyDescent="0.2">
      <c r="A375" s="133"/>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24" customHeight="1" x14ac:dyDescent="0.2">
      <c r="A376" s="133"/>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24" customHeight="1" x14ac:dyDescent="0.2">
      <c r="A377" s="133"/>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24" customHeight="1" x14ac:dyDescent="0.2">
      <c r="A378" s="133"/>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24" customHeight="1" x14ac:dyDescent="0.2">
      <c r="A379" s="133"/>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24" customHeight="1" x14ac:dyDescent="0.2">
      <c r="A380" s="133"/>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24" customHeight="1" x14ac:dyDescent="0.2">
      <c r="A381" s="133"/>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24" customHeight="1" x14ac:dyDescent="0.2">
      <c r="A382" s="133"/>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24" customHeight="1" x14ac:dyDescent="0.2">
      <c r="A383" s="133"/>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24" customHeight="1" x14ac:dyDescent="0.2">
      <c r="A384" s="133"/>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24" customHeight="1" x14ac:dyDescent="0.2">
      <c r="A385" s="133"/>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24" customHeight="1" x14ac:dyDescent="0.2">
      <c r="A386" s="133"/>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24" customHeight="1" x14ac:dyDescent="0.2">
      <c r="A387" s="133"/>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24" customHeight="1" x14ac:dyDescent="0.2">
      <c r="A388" s="133"/>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24" customHeight="1" x14ac:dyDescent="0.2">
      <c r="A389" s="133"/>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24" customHeight="1" x14ac:dyDescent="0.2">
      <c r="A390" s="133"/>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24" customHeight="1" x14ac:dyDescent="0.2">
      <c r="A391" s="133"/>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24" customHeight="1" x14ac:dyDescent="0.2">
      <c r="A392" s="133"/>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24" customHeight="1" x14ac:dyDescent="0.2">
      <c r="A393" s="133"/>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24" customHeight="1" x14ac:dyDescent="0.2">
      <c r="A394" s="133"/>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24" customHeight="1" x14ac:dyDescent="0.2">
      <c r="A395" s="133"/>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24" customHeight="1" x14ac:dyDescent="0.2">
      <c r="A396" s="133"/>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24" customHeight="1" x14ac:dyDescent="0.2">
      <c r="A397" s="133"/>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24" customHeight="1" x14ac:dyDescent="0.2">
      <c r="A398" s="133"/>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24" customHeight="1" x14ac:dyDescent="0.2">
      <c r="A399" s="133"/>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24" customHeight="1" x14ac:dyDescent="0.2">
      <c r="A400" s="133"/>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24" customHeight="1" x14ac:dyDescent="0.2">
      <c r="A401" s="133"/>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24" customHeight="1" x14ac:dyDescent="0.2">
      <c r="A402" s="133"/>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24" customHeight="1" x14ac:dyDescent="0.2">
      <c r="A403" s="133"/>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24" customHeight="1" x14ac:dyDescent="0.2">
      <c r="A404" s="133"/>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24" customHeight="1" x14ac:dyDescent="0.2">
      <c r="A405" s="133"/>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24" customHeight="1" x14ac:dyDescent="0.2">
      <c r="A406" s="133"/>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24" customHeight="1" x14ac:dyDescent="0.2">
      <c r="A407" s="133"/>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24" customHeight="1" x14ac:dyDescent="0.2">
      <c r="A408" s="133"/>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24" customHeight="1" x14ac:dyDescent="0.2">
      <c r="A409" s="133"/>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24" customHeight="1" x14ac:dyDescent="0.2">
      <c r="A410" s="133"/>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24" customHeight="1" x14ac:dyDescent="0.2">
      <c r="A411" s="133"/>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24" customHeight="1" x14ac:dyDescent="0.2">
      <c r="A412" s="133"/>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24" customHeight="1" x14ac:dyDescent="0.2">
      <c r="A413" s="133"/>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24" customHeight="1" x14ac:dyDescent="0.2">
      <c r="A414" s="133"/>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24" customHeight="1" x14ac:dyDescent="0.2">
      <c r="A415" s="133"/>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24" customHeight="1" x14ac:dyDescent="0.2">
      <c r="A416" s="133"/>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24" customHeight="1" x14ac:dyDescent="0.2">
      <c r="A417" s="133"/>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24" customHeight="1" x14ac:dyDescent="0.2">
      <c r="A418" s="133"/>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24" customHeight="1" x14ac:dyDescent="0.2">
      <c r="A419" s="133"/>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24" customHeight="1" x14ac:dyDescent="0.2">
      <c r="A420" s="133"/>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24" customHeight="1" x14ac:dyDescent="0.2">
      <c r="A421" s="133"/>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24" customHeight="1" x14ac:dyDescent="0.2">
      <c r="A422" s="133"/>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24" customHeight="1" x14ac:dyDescent="0.2">
      <c r="A423" s="133"/>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24" customHeight="1" x14ac:dyDescent="0.2">
      <c r="A424" s="133"/>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24" customHeight="1" x14ac:dyDescent="0.2">
      <c r="A425" s="133"/>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24" customHeight="1" x14ac:dyDescent="0.2">
      <c r="A426" s="133"/>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24" customHeight="1" x14ac:dyDescent="0.2">
      <c r="A427" s="133"/>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24" customHeight="1" x14ac:dyDescent="0.2">
      <c r="A428" s="133"/>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24" customHeight="1" x14ac:dyDescent="0.2">
      <c r="A429" s="133"/>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24" customHeight="1" x14ac:dyDescent="0.2">
      <c r="A430" s="133"/>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24" customHeight="1" x14ac:dyDescent="0.2">
      <c r="A431" s="133"/>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24" customHeight="1" x14ac:dyDescent="0.2">
      <c r="A432" s="133"/>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24" customHeight="1" x14ac:dyDescent="0.2">
      <c r="A433" s="133"/>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24" customHeight="1" x14ac:dyDescent="0.2">
      <c r="A434" s="133"/>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24" customHeight="1" x14ac:dyDescent="0.2">
      <c r="A435" s="133"/>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24" customHeight="1" x14ac:dyDescent="0.2">
      <c r="A436" s="133"/>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24" customHeight="1" x14ac:dyDescent="0.2">
      <c r="A437" s="133"/>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24" customHeight="1" x14ac:dyDescent="0.2">
      <c r="A438" s="133"/>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24" customHeight="1" x14ac:dyDescent="0.2">
      <c r="A439" s="133"/>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24" customHeight="1" x14ac:dyDescent="0.2">
      <c r="A440" s="133"/>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24" customHeight="1" x14ac:dyDescent="0.2">
      <c r="A441" s="133"/>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24" customHeight="1" x14ac:dyDescent="0.2">
      <c r="A442" s="133"/>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24" customHeight="1" x14ac:dyDescent="0.2">
      <c r="A443" s="133"/>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24" customHeight="1" x14ac:dyDescent="0.2">
      <c r="A444" s="133"/>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24" customHeight="1" x14ac:dyDescent="0.2">
      <c r="A445" s="133"/>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24" customHeight="1" x14ac:dyDescent="0.2">
      <c r="A446" s="133"/>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24" customHeight="1" x14ac:dyDescent="0.2">
      <c r="A447" s="133"/>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24" customHeight="1" x14ac:dyDescent="0.2">
      <c r="A448" s="133"/>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24" customHeight="1" x14ac:dyDescent="0.2">
      <c r="A449" s="133"/>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24" customHeight="1" x14ac:dyDescent="0.2">
      <c r="A450" s="133"/>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24" customHeight="1" x14ac:dyDescent="0.2">
      <c r="A451" s="133"/>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24" customHeight="1" x14ac:dyDescent="0.2">
      <c r="A452" s="133"/>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24" customHeight="1" x14ac:dyDescent="0.2">
      <c r="A453" s="133"/>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24" customHeight="1" x14ac:dyDescent="0.2">
      <c r="A454" s="133"/>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24" customHeight="1" x14ac:dyDescent="0.2">
      <c r="A455" s="133"/>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24" customHeight="1" x14ac:dyDescent="0.2">
      <c r="A456" s="133"/>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24" customHeight="1" x14ac:dyDescent="0.2">
      <c r="A457" s="133"/>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24" customHeight="1" x14ac:dyDescent="0.2">
      <c r="A458" s="133"/>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24" customHeight="1" x14ac:dyDescent="0.2">
      <c r="A459" s="133"/>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24" customHeight="1" x14ac:dyDescent="0.2">
      <c r="A460" s="133"/>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24" customHeight="1" x14ac:dyDescent="0.2">
      <c r="A461" s="133"/>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24" customHeight="1" x14ac:dyDescent="0.2">
      <c r="A462" s="133"/>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24" customHeight="1" x14ac:dyDescent="0.2">
      <c r="A463" s="133"/>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24" customHeight="1" x14ac:dyDescent="0.2">
      <c r="A464" s="133"/>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24" customHeight="1" x14ac:dyDescent="0.2">
      <c r="A465" s="133"/>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24" customHeight="1" x14ac:dyDescent="0.2">
      <c r="A466" s="133"/>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24" customHeight="1" x14ac:dyDescent="0.2">
      <c r="A467" s="133"/>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24" customHeight="1" x14ac:dyDescent="0.2">
      <c r="A468" s="133"/>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24" customHeight="1" x14ac:dyDescent="0.2">
      <c r="A469" s="133"/>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24" customHeight="1" x14ac:dyDescent="0.2">
      <c r="A470" s="133"/>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24" customHeight="1" x14ac:dyDescent="0.2">
      <c r="A471" s="133"/>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24" customHeight="1" x14ac:dyDescent="0.2">
      <c r="A472" s="133"/>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24" customHeight="1" x14ac:dyDescent="0.2">
      <c r="A473" s="133"/>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24" customHeight="1" x14ac:dyDescent="0.2">
      <c r="A474" s="133"/>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24" customHeight="1" x14ac:dyDescent="0.2">
      <c r="A475" s="133"/>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24" customHeight="1" x14ac:dyDescent="0.2">
      <c r="A476" s="133"/>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24" customHeight="1" x14ac:dyDescent="0.2">
      <c r="A477" s="133"/>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24" customHeight="1" x14ac:dyDescent="0.2">
      <c r="A478" s="133"/>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24" customHeight="1" x14ac:dyDescent="0.2">
      <c r="A479" s="133"/>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24" customHeight="1" x14ac:dyDescent="0.2">
      <c r="A480" s="133"/>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24" customHeight="1" x14ac:dyDescent="0.2">
      <c r="A481" s="133"/>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24" customHeight="1" x14ac:dyDescent="0.2">
      <c r="A482" s="133"/>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24" customHeight="1" x14ac:dyDescent="0.2">
      <c r="A483" s="133"/>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24" customHeight="1" x14ac:dyDescent="0.2">
      <c r="A484" s="133"/>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24" customHeight="1" x14ac:dyDescent="0.2">
      <c r="A485" s="133"/>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24" customHeight="1" x14ac:dyDescent="0.2">
      <c r="A486" s="133"/>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24" customHeight="1" x14ac:dyDescent="0.2">
      <c r="A487" s="133"/>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24" customHeight="1" x14ac:dyDescent="0.2">
      <c r="A488" s="133"/>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24" customHeight="1" x14ac:dyDescent="0.2">
      <c r="A489" s="133"/>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24" customHeight="1" x14ac:dyDescent="0.2">
      <c r="A490" s="133"/>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24" customHeight="1" x14ac:dyDescent="0.2">
      <c r="A491" s="133"/>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24" customHeight="1" x14ac:dyDescent="0.2">
      <c r="A492" s="133"/>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24" customHeight="1" x14ac:dyDescent="0.2">
      <c r="A493" s="133"/>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24" customHeight="1" x14ac:dyDescent="0.2">
      <c r="A494" s="133"/>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24" customHeight="1" x14ac:dyDescent="0.2">
      <c r="A495" s="133"/>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24" customHeight="1" x14ac:dyDescent="0.2">
      <c r="A496" s="133"/>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24" customHeight="1" x14ac:dyDescent="0.2">
      <c r="A497" s="133"/>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24" customHeight="1" x14ac:dyDescent="0.2">
      <c r="A498" s="133"/>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24" customHeight="1" x14ac:dyDescent="0.2">
      <c r="A499" s="133"/>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24" customHeight="1" x14ac:dyDescent="0.2">
      <c r="A500" s="133"/>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24" customHeight="1" x14ac:dyDescent="0.2">
      <c r="A501" s="133"/>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24" customHeight="1" x14ac:dyDescent="0.2">
      <c r="A502" s="133"/>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24" customHeight="1" x14ac:dyDescent="0.2">
      <c r="A503" s="133"/>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24" customHeight="1" x14ac:dyDescent="0.2">
      <c r="A504" s="133"/>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24" customHeight="1" x14ac:dyDescent="0.2">
      <c r="A505" s="133"/>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24" customHeight="1" x14ac:dyDescent="0.2">
      <c r="A506" s="133"/>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24" customHeight="1" x14ac:dyDescent="0.2">
      <c r="A507" s="133"/>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24" customHeight="1" x14ac:dyDescent="0.2">
      <c r="A508" s="133"/>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24" customHeight="1" x14ac:dyDescent="0.2">
      <c r="A509" s="133"/>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24" customHeight="1" x14ac:dyDescent="0.2">
      <c r="A510" s="133"/>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24" customHeight="1" x14ac:dyDescent="0.2">
      <c r="A511" s="133"/>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24" customHeight="1" x14ac:dyDescent="0.2">
      <c r="A512" s="133"/>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24" customHeight="1" x14ac:dyDescent="0.2">
      <c r="A513" s="133"/>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24" customHeight="1" x14ac:dyDescent="0.2">
      <c r="A514" s="133"/>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24" customHeight="1" x14ac:dyDescent="0.2">
      <c r="A515" s="133"/>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24" customHeight="1" x14ac:dyDescent="0.2">
      <c r="A516" s="133"/>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24" customHeight="1" x14ac:dyDescent="0.2">
      <c r="A517" s="133"/>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24" customHeight="1" x14ac:dyDescent="0.2">
      <c r="A518" s="133"/>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24" customHeight="1" x14ac:dyDescent="0.2">
      <c r="A519" s="133"/>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24" customHeight="1" x14ac:dyDescent="0.2">
      <c r="A520" s="133"/>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24" customHeight="1" x14ac:dyDescent="0.2">
      <c r="A521" s="133"/>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24" customHeight="1" x14ac:dyDescent="0.2">
      <c r="A522" s="133"/>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24" customHeight="1" x14ac:dyDescent="0.2">
      <c r="A523" s="133"/>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24" customHeight="1" x14ac:dyDescent="0.2">
      <c r="A524" s="133"/>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24" customHeight="1" x14ac:dyDescent="0.2">
      <c r="A525" s="133"/>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24" customHeight="1" x14ac:dyDescent="0.2">
      <c r="A526" s="133"/>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24" customHeight="1" x14ac:dyDescent="0.2">
      <c r="A527" s="133"/>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24" customHeight="1" x14ac:dyDescent="0.2">
      <c r="A528" s="133"/>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24" customHeight="1" x14ac:dyDescent="0.2">
      <c r="A529" s="133"/>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24" customHeight="1" x14ac:dyDescent="0.2">
      <c r="A530" s="133"/>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24" customHeight="1" x14ac:dyDescent="0.2">
      <c r="A531" s="133"/>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24" customHeight="1" x14ac:dyDescent="0.2">
      <c r="A532" s="133"/>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24" customHeight="1" x14ac:dyDescent="0.2">
      <c r="A533" s="133"/>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24" customHeight="1" x14ac:dyDescent="0.2">
      <c r="A534" s="133"/>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24" customHeight="1" x14ac:dyDescent="0.2">
      <c r="A535" s="133"/>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24" customHeight="1" x14ac:dyDescent="0.2">
      <c r="A536" s="133"/>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24" customHeight="1" x14ac:dyDescent="0.2">
      <c r="A537" s="133"/>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24" customHeight="1" x14ac:dyDescent="0.2">
      <c r="A538" s="133"/>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24" customHeight="1" x14ac:dyDescent="0.2">
      <c r="A539" s="133"/>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24" customHeight="1" x14ac:dyDescent="0.2">
      <c r="A540" s="133"/>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24" customHeight="1" x14ac:dyDescent="0.2">
      <c r="A541" s="133"/>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24" customHeight="1" x14ac:dyDescent="0.2">
      <c r="A542" s="133"/>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24" customHeight="1" x14ac:dyDescent="0.2">
      <c r="A543" s="133"/>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24" customHeight="1" x14ac:dyDescent="0.2">
      <c r="A544" s="133"/>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24" customHeight="1" x14ac:dyDescent="0.2">
      <c r="A545" s="133"/>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24" customHeight="1" x14ac:dyDescent="0.2">
      <c r="A546" s="133"/>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24" customHeight="1" x14ac:dyDescent="0.2">
      <c r="A547" s="133"/>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24" customHeight="1" x14ac:dyDescent="0.2">
      <c r="A548" s="133"/>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24" customHeight="1" x14ac:dyDescent="0.2">
      <c r="A549" s="133"/>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24" customHeight="1" x14ac:dyDescent="0.2">
      <c r="A550" s="133"/>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24" customHeight="1" x14ac:dyDescent="0.2">
      <c r="A551" s="133"/>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24" customHeight="1" x14ac:dyDescent="0.2">
      <c r="A552" s="133"/>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24" customHeight="1" x14ac:dyDescent="0.2">
      <c r="A553" s="133"/>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24" customHeight="1" x14ac:dyDescent="0.2">
      <c r="A554" s="133"/>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24" customHeight="1" x14ac:dyDescent="0.2">
      <c r="A555" s="133"/>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24" customHeight="1" x14ac:dyDescent="0.2">
      <c r="A556" s="133"/>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24" customHeight="1" x14ac:dyDescent="0.2">
      <c r="A557" s="133"/>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24" customHeight="1" x14ac:dyDescent="0.2">
      <c r="A558" s="133"/>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24" customHeight="1" x14ac:dyDescent="0.2">
      <c r="A559" s="133"/>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24" customHeight="1" x14ac:dyDescent="0.2">
      <c r="A560" s="133"/>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24" customHeight="1" x14ac:dyDescent="0.2">
      <c r="A561" s="133"/>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24" customHeight="1" x14ac:dyDescent="0.2">
      <c r="A562" s="133"/>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24" customHeight="1" x14ac:dyDescent="0.2">
      <c r="A563" s="133"/>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24" customHeight="1" x14ac:dyDescent="0.2">
      <c r="A564" s="133"/>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24" customHeight="1" x14ac:dyDescent="0.2">
      <c r="A565" s="133"/>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24" customHeight="1" x14ac:dyDescent="0.2">
      <c r="A566" s="133"/>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24" customHeight="1" x14ac:dyDescent="0.2">
      <c r="A567" s="133"/>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24" customHeight="1" x14ac:dyDescent="0.2">
      <c r="A568" s="133"/>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24" customHeight="1" x14ac:dyDescent="0.2">
      <c r="A569" s="133"/>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24" customHeight="1" x14ac:dyDescent="0.2">
      <c r="A570" s="133"/>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24" customHeight="1" x14ac:dyDescent="0.2">
      <c r="A571" s="133"/>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24" customHeight="1" x14ac:dyDescent="0.2">
      <c r="A572" s="133"/>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24" customHeight="1" x14ac:dyDescent="0.2">
      <c r="A573" s="133"/>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24" customHeight="1" x14ac:dyDescent="0.2">
      <c r="A574" s="133"/>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24" customHeight="1" x14ac:dyDescent="0.2">
      <c r="A575" s="133"/>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24" customHeight="1" x14ac:dyDescent="0.2">
      <c r="A576" s="133"/>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24" customHeight="1" x14ac:dyDescent="0.2">
      <c r="A577" s="133"/>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24" customHeight="1" x14ac:dyDescent="0.2">
      <c r="A578" s="133"/>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24" customHeight="1" x14ac:dyDescent="0.2">
      <c r="A579" s="133"/>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24" customHeight="1" x14ac:dyDescent="0.2">
      <c r="A580" s="133"/>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24" customHeight="1" x14ac:dyDescent="0.2">
      <c r="A581" s="133"/>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24" customHeight="1" x14ac:dyDescent="0.2">
      <c r="A582" s="133"/>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24" customHeight="1" x14ac:dyDescent="0.2">
      <c r="A583" s="133"/>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24" customHeight="1" x14ac:dyDescent="0.2">
      <c r="A584" s="133"/>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24" customHeight="1" x14ac:dyDescent="0.2">
      <c r="A585" s="133"/>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24" customHeight="1" x14ac:dyDescent="0.2">
      <c r="A586" s="133"/>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24" customHeight="1" x14ac:dyDescent="0.2">
      <c r="A587" s="133"/>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24" customHeight="1" x14ac:dyDescent="0.2">
      <c r="A588" s="133"/>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24" customHeight="1" x14ac:dyDescent="0.2">
      <c r="A589" s="133"/>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24" customHeight="1" x14ac:dyDescent="0.2">
      <c r="A590" s="133"/>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24" customHeight="1" x14ac:dyDescent="0.2">
      <c r="A591" s="133"/>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24" customHeight="1" x14ac:dyDescent="0.2">
      <c r="A592" s="133"/>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24" customHeight="1" x14ac:dyDescent="0.2">
      <c r="A593" s="133"/>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24" customHeight="1" x14ac:dyDescent="0.2">
      <c r="A594" s="133"/>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24" customHeight="1" x14ac:dyDescent="0.2">
      <c r="A595" s="133"/>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24" customHeight="1" x14ac:dyDescent="0.2">
      <c r="A596" s="133"/>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24" customHeight="1" x14ac:dyDescent="0.2">
      <c r="A597" s="133"/>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24" customHeight="1" x14ac:dyDescent="0.2">
      <c r="A598" s="133"/>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24" customHeight="1" x14ac:dyDescent="0.2">
      <c r="A599" s="133"/>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24" customHeight="1" x14ac:dyDescent="0.2">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24" customHeight="1" x14ac:dyDescent="0.2">
      <c r="A601" s="133"/>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24" customHeight="1" x14ac:dyDescent="0.2">
      <c r="A602" s="133"/>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24" customHeight="1" x14ac:dyDescent="0.2">
      <c r="A603" s="133"/>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24" customHeight="1" x14ac:dyDescent="0.2">
      <c r="A604" s="133"/>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24" customHeight="1" x14ac:dyDescent="0.2">
      <c r="A605" s="133"/>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24" customHeight="1" x14ac:dyDescent="0.2">
      <c r="A606" s="133"/>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24" customHeight="1" x14ac:dyDescent="0.2">
      <c r="A607" s="133"/>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24" customHeight="1" x14ac:dyDescent="0.2">
      <c r="A608" s="133"/>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24" customHeight="1" x14ac:dyDescent="0.2">
      <c r="A609" s="133"/>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24" customHeight="1" x14ac:dyDescent="0.2">
      <c r="A610" s="133"/>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24" customHeight="1" x14ac:dyDescent="0.2">
      <c r="A611" s="133"/>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24" customHeight="1" x14ac:dyDescent="0.2">
      <c r="A612" s="133"/>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24" customHeight="1" x14ac:dyDescent="0.2">
      <c r="A613" s="133"/>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24" customHeight="1" x14ac:dyDescent="0.2">
      <c r="A614" s="133"/>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24" customHeight="1" x14ac:dyDescent="0.2">
      <c r="A615" s="133"/>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24" customHeight="1" x14ac:dyDescent="0.2">
      <c r="A616" s="133"/>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24" customHeight="1" x14ac:dyDescent="0.2">
      <c r="A617" s="133"/>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24" customHeight="1" x14ac:dyDescent="0.2">
      <c r="A618" s="133"/>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24" customHeight="1" x14ac:dyDescent="0.2">
      <c r="A619" s="133"/>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24" customHeight="1" x14ac:dyDescent="0.2">
      <c r="A620" s="133"/>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24" customHeight="1" x14ac:dyDescent="0.2">
      <c r="A621" s="133"/>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24" customHeight="1" x14ac:dyDescent="0.2">
      <c r="A622" s="133"/>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24" customHeight="1" x14ac:dyDescent="0.2">
      <c r="A623" s="133"/>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24" customHeight="1" x14ac:dyDescent="0.2">
      <c r="A624" s="133"/>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24" customHeight="1" x14ac:dyDescent="0.2">
      <c r="A625" s="133"/>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24" customHeight="1" x14ac:dyDescent="0.2">
      <c r="A626" s="133"/>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24" customHeight="1" x14ac:dyDescent="0.2">
      <c r="A627" s="133"/>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24" customHeight="1" x14ac:dyDescent="0.2">
      <c r="A628" s="133"/>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24" customHeight="1" x14ac:dyDescent="0.2">
      <c r="A629" s="133"/>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24" customHeight="1" x14ac:dyDescent="0.2">
      <c r="A630" s="133"/>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24" customHeight="1" x14ac:dyDescent="0.2">
      <c r="A631" s="133"/>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24" customHeight="1" x14ac:dyDescent="0.2">
      <c r="A632" s="133"/>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24" customHeight="1" x14ac:dyDescent="0.2">
      <c r="A633" s="133"/>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24" customHeight="1" x14ac:dyDescent="0.2">
      <c r="A634" s="133"/>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24" customHeight="1" x14ac:dyDescent="0.2">
      <c r="A635" s="133"/>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24" customHeight="1" x14ac:dyDescent="0.2">
      <c r="A636" s="133"/>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24" customHeight="1" x14ac:dyDescent="0.2">
      <c r="A637" s="133"/>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24" customHeight="1" x14ac:dyDescent="0.2">
      <c r="A638" s="133"/>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24" customHeight="1" x14ac:dyDescent="0.2">
      <c r="A639" s="133"/>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24" customHeight="1" x14ac:dyDescent="0.2">
      <c r="A640" s="133"/>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24" customHeight="1" x14ac:dyDescent="0.2">
      <c r="A641" s="133"/>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24" customHeight="1" x14ac:dyDescent="0.2">
      <c r="A642" s="133"/>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24" customHeight="1" x14ac:dyDescent="0.2">
      <c r="A643" s="133"/>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24" customHeight="1" x14ac:dyDescent="0.2">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24" customHeight="1" x14ac:dyDescent="0.2">
      <c r="A645" s="133"/>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24" customHeight="1" x14ac:dyDescent="0.2">
      <c r="A646" s="133"/>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24" customHeight="1" x14ac:dyDescent="0.2">
      <c r="A647" s="133"/>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24" customHeight="1" x14ac:dyDescent="0.2">
      <c r="A648" s="133"/>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24" customHeight="1" x14ac:dyDescent="0.2">
      <c r="A649" s="133"/>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24" customHeight="1" x14ac:dyDescent="0.2">
      <c r="A650" s="133"/>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24" customHeight="1" x14ac:dyDescent="0.2">
      <c r="A651" s="133"/>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24" customHeight="1" x14ac:dyDescent="0.2">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24" customHeight="1" x14ac:dyDescent="0.2">
      <c r="A653" s="133"/>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24" customHeight="1" x14ac:dyDescent="0.2">
      <c r="A654" s="133"/>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24" customHeight="1" x14ac:dyDescent="0.2">
      <c r="A655" s="133"/>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24" customHeight="1" x14ac:dyDescent="0.2">
      <c r="A656" s="133"/>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24" customHeight="1" x14ac:dyDescent="0.2">
      <c r="A657" s="133"/>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24" customHeight="1" x14ac:dyDescent="0.2">
      <c r="A658" s="133"/>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24" customHeight="1" x14ac:dyDescent="0.2">
      <c r="A659" s="133"/>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24" customHeight="1" x14ac:dyDescent="0.2">
      <c r="A660" s="133"/>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24" customHeight="1" x14ac:dyDescent="0.2">
      <c r="A661" s="133"/>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24" customHeight="1" x14ac:dyDescent="0.2">
      <c r="A662" s="133"/>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24" customHeight="1" x14ac:dyDescent="0.2">
      <c r="A663" s="133"/>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24" customHeight="1" x14ac:dyDescent="0.2">
      <c r="A664" s="133"/>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24" customHeight="1" x14ac:dyDescent="0.2">
      <c r="A665" s="133"/>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24" customHeight="1" x14ac:dyDescent="0.2">
      <c r="A666" s="133"/>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24" customHeight="1" x14ac:dyDescent="0.2">
      <c r="A667" s="133"/>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24" customHeight="1" x14ac:dyDescent="0.2">
      <c r="A668" s="133"/>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24" customHeight="1" x14ac:dyDescent="0.2">
      <c r="A669" s="133"/>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24" customHeight="1" x14ac:dyDescent="0.2">
      <c r="A670" s="133"/>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24" customHeight="1" x14ac:dyDescent="0.2">
      <c r="A671" s="133"/>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24" customHeight="1" x14ac:dyDescent="0.2">
      <c r="A672" s="133"/>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24" customHeight="1" x14ac:dyDescent="0.2">
      <c r="A673" s="133"/>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24" customHeight="1" x14ac:dyDescent="0.2">
      <c r="A674" s="133"/>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24" customHeight="1" x14ac:dyDescent="0.2">
      <c r="A675" s="133"/>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24" customHeight="1" x14ac:dyDescent="0.2">
      <c r="A676" s="133"/>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24" customHeight="1" x14ac:dyDescent="0.2">
      <c r="A677" s="133"/>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24" customHeight="1" x14ac:dyDescent="0.2">
      <c r="A678" s="133"/>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24" customHeight="1" x14ac:dyDescent="0.2">
      <c r="A679" s="133"/>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24" customHeight="1" x14ac:dyDescent="0.2">
      <c r="A680" s="133"/>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24" customHeight="1" x14ac:dyDescent="0.2">
      <c r="A681" s="133"/>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24" customHeight="1" x14ac:dyDescent="0.2">
      <c r="A682" s="133"/>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24" customHeight="1" x14ac:dyDescent="0.2">
      <c r="A683" s="133"/>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24" customHeight="1" x14ac:dyDescent="0.2">
      <c r="A684" s="133"/>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24" customHeight="1" x14ac:dyDescent="0.2">
      <c r="A685" s="133"/>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24" customHeight="1" x14ac:dyDescent="0.2">
      <c r="A686" s="133"/>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24" customHeight="1" x14ac:dyDescent="0.2">
      <c r="A687" s="133"/>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24" customHeight="1" x14ac:dyDescent="0.2">
      <c r="A688" s="133"/>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24" customHeight="1" x14ac:dyDescent="0.2">
      <c r="A689" s="133"/>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24" customHeight="1" x14ac:dyDescent="0.2">
      <c r="A690" s="133"/>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24" customHeight="1" x14ac:dyDescent="0.2">
      <c r="A691" s="133"/>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24" customHeight="1" x14ac:dyDescent="0.2">
      <c r="A692" s="133"/>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24" customHeight="1" x14ac:dyDescent="0.2">
      <c r="A693" s="133"/>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24" customHeight="1" x14ac:dyDescent="0.2">
      <c r="A694" s="133"/>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24" customHeight="1" x14ac:dyDescent="0.2">
      <c r="A695" s="133"/>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24" customHeight="1" x14ac:dyDescent="0.2">
      <c r="A696" s="133"/>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24" customHeight="1" x14ac:dyDescent="0.2">
      <c r="A697" s="133"/>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24" customHeight="1" x14ac:dyDescent="0.2">
      <c r="A698" s="133"/>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24" customHeight="1" x14ac:dyDescent="0.2">
      <c r="A699" s="133"/>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24" customHeight="1" x14ac:dyDescent="0.2">
      <c r="A700" s="133"/>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24" customHeight="1" x14ac:dyDescent="0.2">
      <c r="A701" s="133"/>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24" customHeight="1" x14ac:dyDescent="0.2">
      <c r="A702" s="133"/>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24" customHeight="1" x14ac:dyDescent="0.2">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24" customHeight="1" x14ac:dyDescent="0.2">
      <c r="A704" s="133"/>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24" customHeight="1" x14ac:dyDescent="0.2">
      <c r="A705" s="133"/>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24" customHeight="1" x14ac:dyDescent="0.2">
      <c r="A706" s="133"/>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24" customHeight="1" x14ac:dyDescent="0.2">
      <c r="A707" s="133"/>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24" customHeight="1" x14ac:dyDescent="0.2">
      <c r="A708" s="133"/>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24" customHeight="1" x14ac:dyDescent="0.2">
      <c r="A709" s="133"/>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24" customHeight="1" x14ac:dyDescent="0.2">
      <c r="A710" s="133"/>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24" customHeight="1" x14ac:dyDescent="0.2">
      <c r="A711" s="133"/>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24" customHeight="1" x14ac:dyDescent="0.2">
      <c r="A712" s="133"/>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24" customHeight="1" x14ac:dyDescent="0.2">
      <c r="A713" s="133"/>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24" customHeight="1" x14ac:dyDescent="0.2">
      <c r="A714" s="133"/>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24" customHeight="1" x14ac:dyDescent="0.2">
      <c r="A715" s="133"/>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24" customHeight="1" x14ac:dyDescent="0.2">
      <c r="A716" s="133"/>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24" customHeight="1" x14ac:dyDescent="0.2">
      <c r="A717" s="133"/>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24" customHeight="1" x14ac:dyDescent="0.2">
      <c r="A718" s="133"/>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24" customHeight="1" x14ac:dyDescent="0.2">
      <c r="A719" s="133"/>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24" customHeight="1" x14ac:dyDescent="0.2">
      <c r="A720" s="133"/>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24" customHeight="1" x14ac:dyDescent="0.2">
      <c r="A721" s="133"/>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24" customHeight="1" x14ac:dyDescent="0.2">
      <c r="A722" s="133"/>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24" customHeight="1" x14ac:dyDescent="0.2">
      <c r="A723" s="133"/>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24" customHeight="1" x14ac:dyDescent="0.2">
      <c r="A724" s="133"/>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24" customHeight="1" x14ac:dyDescent="0.2">
      <c r="A725" s="133"/>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24" customHeight="1" x14ac:dyDescent="0.2">
      <c r="A726" s="133"/>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24" customHeight="1" x14ac:dyDescent="0.2">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24" customHeight="1" x14ac:dyDescent="0.2">
      <c r="A728" s="133"/>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24" customHeight="1" x14ac:dyDescent="0.2">
      <c r="A729" s="133"/>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24" customHeight="1" x14ac:dyDescent="0.2">
      <c r="A730" s="133"/>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24" customHeight="1" x14ac:dyDescent="0.2">
      <c r="A731" s="133"/>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24" customHeight="1" x14ac:dyDescent="0.2">
      <c r="A732" s="133"/>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24" customHeight="1" x14ac:dyDescent="0.2">
      <c r="A733" s="133"/>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24" customHeight="1" x14ac:dyDescent="0.2">
      <c r="A734" s="133"/>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24" customHeight="1" x14ac:dyDescent="0.2">
      <c r="A735" s="133"/>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24" customHeight="1" x14ac:dyDescent="0.2">
      <c r="A736" s="133"/>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24" customHeight="1" x14ac:dyDescent="0.2">
      <c r="A737" s="133"/>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24" customHeight="1" x14ac:dyDescent="0.2">
      <c r="A738" s="133"/>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24" customHeight="1" x14ac:dyDescent="0.2">
      <c r="A739" s="133"/>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24" customHeight="1" x14ac:dyDescent="0.2">
      <c r="A740" s="133"/>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24" customHeight="1" x14ac:dyDescent="0.2">
      <c r="A741" s="133"/>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24" customHeight="1" x14ac:dyDescent="0.2">
      <c r="A742" s="133"/>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24" customHeight="1" x14ac:dyDescent="0.2">
      <c r="A743" s="133"/>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24" customHeight="1" x14ac:dyDescent="0.2">
      <c r="A744" s="133"/>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24" customHeight="1" x14ac:dyDescent="0.2">
      <c r="A745" s="133"/>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24" customHeight="1" x14ac:dyDescent="0.2">
      <c r="A746" s="133"/>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24" customHeight="1" x14ac:dyDescent="0.2">
      <c r="A747" s="133"/>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24" customHeight="1" x14ac:dyDescent="0.2">
      <c r="A748" s="133"/>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24" customHeight="1" x14ac:dyDescent="0.2">
      <c r="A749" s="133"/>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24" customHeight="1" x14ac:dyDescent="0.2">
      <c r="A750" s="133"/>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24" customHeight="1" x14ac:dyDescent="0.2">
      <c r="A751" s="133"/>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24" customHeight="1" x14ac:dyDescent="0.2">
      <c r="A752" s="133"/>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24" customHeight="1" x14ac:dyDescent="0.2">
      <c r="A753" s="133"/>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24" customHeight="1" x14ac:dyDescent="0.2">
      <c r="A754" s="133"/>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24" customHeight="1" x14ac:dyDescent="0.2">
      <c r="A755" s="133"/>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24" customHeight="1" x14ac:dyDescent="0.2">
      <c r="A756" s="133"/>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24" customHeight="1" x14ac:dyDescent="0.2">
      <c r="A757" s="133"/>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24" customHeight="1" x14ac:dyDescent="0.2">
      <c r="A758" s="133"/>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24" customHeight="1" x14ac:dyDescent="0.2">
      <c r="A759" s="133"/>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24" customHeight="1" x14ac:dyDescent="0.2">
      <c r="A760" s="133"/>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24" customHeight="1" x14ac:dyDescent="0.2">
      <c r="A761" s="133"/>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24" customHeight="1" x14ac:dyDescent="0.2">
      <c r="A762" s="133"/>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24" customHeight="1" x14ac:dyDescent="0.2">
      <c r="A763" s="133"/>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24" customHeight="1" x14ac:dyDescent="0.2">
      <c r="A764" s="133"/>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24" customHeight="1" x14ac:dyDescent="0.2">
      <c r="A765" s="133"/>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24" customHeight="1" x14ac:dyDescent="0.2">
      <c r="A766" s="133"/>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24" customHeight="1" x14ac:dyDescent="0.2">
      <c r="A767" s="133"/>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24" customHeight="1" x14ac:dyDescent="0.2">
      <c r="A768" s="133"/>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24" customHeight="1" x14ac:dyDescent="0.2">
      <c r="A769" s="133"/>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24" customHeight="1" x14ac:dyDescent="0.2">
      <c r="A770" s="133"/>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24" customHeight="1" x14ac:dyDescent="0.2">
      <c r="A771" s="133"/>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24" customHeight="1" x14ac:dyDescent="0.2">
      <c r="A772" s="133"/>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24" customHeight="1" x14ac:dyDescent="0.2">
      <c r="A773" s="133"/>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24" customHeight="1" x14ac:dyDescent="0.2">
      <c r="A774" s="133"/>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24" customHeight="1" x14ac:dyDescent="0.2">
      <c r="A775" s="133"/>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24" customHeight="1" x14ac:dyDescent="0.2">
      <c r="A776" s="133"/>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24" customHeight="1" x14ac:dyDescent="0.2">
      <c r="A777" s="133"/>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24" customHeight="1" x14ac:dyDescent="0.2">
      <c r="A778" s="133"/>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24" customHeight="1" x14ac:dyDescent="0.2">
      <c r="A779" s="133"/>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24" customHeight="1" x14ac:dyDescent="0.2">
      <c r="A780" s="133"/>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24" customHeight="1" x14ac:dyDescent="0.2">
      <c r="A781" s="133"/>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24" customHeight="1" x14ac:dyDescent="0.2">
      <c r="A782" s="133"/>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24" customHeight="1" x14ac:dyDescent="0.2">
      <c r="A783" s="133"/>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24" customHeight="1" x14ac:dyDescent="0.2">
      <c r="A784" s="133"/>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24" customHeight="1" x14ac:dyDescent="0.2">
      <c r="A785" s="133"/>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24" customHeight="1" x14ac:dyDescent="0.2">
      <c r="A786" s="133"/>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24" customHeight="1" x14ac:dyDescent="0.2">
      <c r="A787" s="133"/>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24" customHeight="1" x14ac:dyDescent="0.2">
      <c r="A788" s="133"/>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24" customHeight="1" x14ac:dyDescent="0.2">
      <c r="A789" s="133"/>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24" customHeight="1" x14ac:dyDescent="0.2">
      <c r="A790" s="133"/>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24" customHeight="1" x14ac:dyDescent="0.2">
      <c r="A791" s="133"/>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24" customHeight="1" x14ac:dyDescent="0.2">
      <c r="A792" s="133"/>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24" customHeight="1" x14ac:dyDescent="0.2">
      <c r="A793" s="133"/>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24" customHeight="1" x14ac:dyDescent="0.2">
      <c r="A794" s="133"/>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24" customHeight="1" x14ac:dyDescent="0.2">
      <c r="A795" s="133"/>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24" customHeight="1" x14ac:dyDescent="0.2">
      <c r="A796" s="133"/>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24" customHeight="1" x14ac:dyDescent="0.2">
      <c r="A797" s="133"/>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24" customHeight="1" x14ac:dyDescent="0.2">
      <c r="A798" s="133"/>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24" customHeight="1" x14ac:dyDescent="0.2">
      <c r="A799" s="133"/>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24" customHeight="1" x14ac:dyDescent="0.2">
      <c r="A800" s="133"/>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24" customHeight="1" x14ac:dyDescent="0.2">
      <c r="A801" s="133"/>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24" customHeight="1" x14ac:dyDescent="0.2">
      <c r="A802" s="133"/>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24" customHeight="1" x14ac:dyDescent="0.2">
      <c r="A803" s="133"/>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24" customHeight="1" x14ac:dyDescent="0.2">
      <c r="A804" s="133"/>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24" customHeight="1" x14ac:dyDescent="0.2">
      <c r="A805" s="133"/>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24" customHeight="1" x14ac:dyDescent="0.2">
      <c r="A806" s="133"/>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24" customHeight="1" x14ac:dyDescent="0.2">
      <c r="A807" s="133"/>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24" customHeight="1" x14ac:dyDescent="0.2">
      <c r="A808" s="133"/>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24" customHeight="1" x14ac:dyDescent="0.2">
      <c r="A809" s="133"/>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24" customHeight="1" x14ac:dyDescent="0.2">
      <c r="A810" s="133"/>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24" customHeight="1" x14ac:dyDescent="0.2">
      <c r="A811" s="133"/>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24" customHeight="1" x14ac:dyDescent="0.2">
      <c r="A812" s="133"/>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24" customHeight="1" x14ac:dyDescent="0.2">
      <c r="A813" s="133"/>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24" customHeight="1" x14ac:dyDescent="0.2">
      <c r="A814" s="133"/>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24" customHeight="1" x14ac:dyDescent="0.2">
      <c r="A815" s="133"/>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24" customHeight="1" x14ac:dyDescent="0.2">
      <c r="A816" s="133"/>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24" customHeight="1" x14ac:dyDescent="0.2">
      <c r="A817" s="133"/>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24" customHeight="1" x14ac:dyDescent="0.2">
      <c r="A818" s="133"/>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24" customHeight="1" x14ac:dyDescent="0.2">
      <c r="A819" s="133"/>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24" customHeight="1" x14ac:dyDescent="0.2">
      <c r="A820" s="133"/>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24" customHeight="1" x14ac:dyDescent="0.2">
      <c r="A821" s="133"/>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24" customHeight="1" x14ac:dyDescent="0.2">
      <c r="A822" s="133"/>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24" customHeight="1" x14ac:dyDescent="0.2">
      <c r="A823" s="133"/>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24" customHeight="1" x14ac:dyDescent="0.2">
      <c r="A824" s="133"/>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24" customHeight="1" x14ac:dyDescent="0.2">
      <c r="A825" s="133"/>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24" customHeight="1" x14ac:dyDescent="0.2">
      <c r="A826" s="133"/>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24" customHeight="1" x14ac:dyDescent="0.2">
      <c r="A827" s="133"/>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24" customHeight="1" x14ac:dyDescent="0.2">
      <c r="A828" s="133"/>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24" customHeight="1" x14ac:dyDescent="0.2">
      <c r="A829" s="133"/>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24" customHeight="1" x14ac:dyDescent="0.2">
      <c r="A830" s="133"/>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24" customHeight="1" x14ac:dyDescent="0.2">
      <c r="A831" s="133"/>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24" customHeight="1" x14ac:dyDescent="0.2">
      <c r="A832" s="133"/>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24" customHeight="1" x14ac:dyDescent="0.2">
      <c r="A833" s="133"/>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24" customHeight="1" x14ac:dyDescent="0.2">
      <c r="A834" s="133"/>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24" customHeight="1" x14ac:dyDescent="0.2">
      <c r="A835" s="133"/>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24" customHeight="1" x14ac:dyDescent="0.2">
      <c r="A836" s="133"/>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24" customHeight="1" x14ac:dyDescent="0.2">
      <c r="A837" s="133"/>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24" customHeight="1" x14ac:dyDescent="0.2">
      <c r="A838" s="133"/>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24" customHeight="1" x14ac:dyDescent="0.2">
      <c r="A839" s="133"/>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24" customHeight="1" x14ac:dyDescent="0.2">
      <c r="A840" s="133"/>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24" customHeight="1" x14ac:dyDescent="0.2">
      <c r="A841" s="133"/>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24" customHeight="1" x14ac:dyDescent="0.2">
      <c r="A842" s="133"/>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24" customHeight="1" x14ac:dyDescent="0.2">
      <c r="A843" s="133"/>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24" customHeight="1" x14ac:dyDescent="0.2">
      <c r="A844" s="133"/>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24" customHeight="1" x14ac:dyDescent="0.2">
      <c r="A845" s="133"/>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24" customHeight="1" x14ac:dyDescent="0.2">
      <c r="A846" s="133"/>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24" customHeight="1" x14ac:dyDescent="0.2">
      <c r="A847" s="133"/>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24" customHeight="1" x14ac:dyDescent="0.2">
      <c r="A848" s="133"/>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24" customHeight="1" x14ac:dyDescent="0.2">
      <c r="A849" s="133"/>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24" customHeight="1" x14ac:dyDescent="0.2">
      <c r="A850" s="133"/>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24" customHeight="1" x14ac:dyDescent="0.2">
      <c r="A851" s="133"/>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24" customHeight="1" x14ac:dyDescent="0.2">
      <c r="A852" s="133"/>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24" customHeight="1" x14ac:dyDescent="0.2">
      <c r="A853" s="133"/>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24" customHeight="1" x14ac:dyDescent="0.2">
      <c r="A854" s="133"/>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24" customHeight="1" x14ac:dyDescent="0.2">
      <c r="A855" s="133"/>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24" customHeight="1" x14ac:dyDescent="0.2">
      <c r="A856" s="133"/>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24" customHeight="1" x14ac:dyDescent="0.2">
      <c r="A857" s="133"/>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24" customHeight="1" x14ac:dyDescent="0.2">
      <c r="A858" s="133"/>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24" customHeight="1" x14ac:dyDescent="0.2">
      <c r="A859" s="133"/>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24" customHeight="1" x14ac:dyDescent="0.2">
      <c r="A860" s="133"/>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24" customHeight="1" x14ac:dyDescent="0.2">
      <c r="A861" s="133"/>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24" customHeight="1" x14ac:dyDescent="0.2">
      <c r="A862" s="133"/>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24" customHeight="1" x14ac:dyDescent="0.2">
      <c r="A863" s="133"/>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24" customHeight="1" x14ac:dyDescent="0.2">
      <c r="A864" s="133"/>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24" customHeight="1" x14ac:dyDescent="0.2">
      <c r="A865" s="133"/>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24" customHeight="1" x14ac:dyDescent="0.2">
      <c r="A866" s="133"/>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24" customHeight="1" x14ac:dyDescent="0.2">
      <c r="A867" s="133"/>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24" customHeight="1" x14ac:dyDescent="0.2">
      <c r="A868" s="133"/>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24" customHeight="1" x14ac:dyDescent="0.2">
      <c r="A869" s="133"/>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24" customHeight="1" x14ac:dyDescent="0.2">
      <c r="A870" s="133"/>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24" customHeight="1" x14ac:dyDescent="0.2">
      <c r="A871" s="133"/>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24" customHeight="1" x14ac:dyDescent="0.2">
      <c r="A872" s="133"/>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24" customHeight="1" x14ac:dyDescent="0.2">
      <c r="A873" s="133"/>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24" customHeight="1" x14ac:dyDescent="0.2">
      <c r="A874" s="133"/>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24" customHeight="1" x14ac:dyDescent="0.2">
      <c r="A875" s="133"/>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24" customHeight="1" x14ac:dyDescent="0.2">
      <c r="A876" s="133"/>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24" customHeight="1" x14ac:dyDescent="0.2">
      <c r="A877" s="133"/>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24" customHeight="1" x14ac:dyDescent="0.2">
      <c r="A878" s="133"/>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24" customHeight="1" x14ac:dyDescent="0.2">
      <c r="A879" s="133"/>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24" customHeight="1" x14ac:dyDescent="0.2">
      <c r="A880" s="133"/>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24" customHeight="1" x14ac:dyDescent="0.2">
      <c r="A881" s="133"/>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24" customHeight="1" x14ac:dyDescent="0.2">
      <c r="A882" s="133"/>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24" customHeight="1" x14ac:dyDescent="0.2">
      <c r="A883" s="133"/>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24" customHeight="1" x14ac:dyDescent="0.2">
      <c r="A884" s="133"/>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24" customHeight="1" x14ac:dyDescent="0.2">
      <c r="A885" s="133"/>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24" customHeight="1" x14ac:dyDescent="0.2">
      <c r="A886" s="133"/>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24" customHeight="1" x14ac:dyDescent="0.2">
      <c r="A887" s="133"/>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24" customHeight="1" x14ac:dyDescent="0.2">
      <c r="A888" s="133"/>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24" customHeight="1" x14ac:dyDescent="0.2">
      <c r="A889" s="133"/>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24" customHeight="1" x14ac:dyDescent="0.2">
      <c r="A890" s="133"/>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24" customHeight="1" x14ac:dyDescent="0.2">
      <c r="A891" s="133"/>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24" customHeight="1" x14ac:dyDescent="0.2">
      <c r="A892" s="133"/>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24" customHeight="1" x14ac:dyDescent="0.2">
      <c r="A893" s="133"/>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24" customHeight="1" x14ac:dyDescent="0.2">
      <c r="A894" s="133"/>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24" customHeight="1" x14ac:dyDescent="0.2">
      <c r="A895" s="133"/>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24" customHeight="1" x14ac:dyDescent="0.2">
      <c r="A896" s="133"/>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24" customHeight="1" x14ac:dyDescent="0.2">
      <c r="A897" s="133"/>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24" customHeight="1" x14ac:dyDescent="0.2">
      <c r="A898" s="133"/>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24" customHeight="1" x14ac:dyDescent="0.2">
      <c r="A899" s="133"/>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24" customHeight="1" x14ac:dyDescent="0.2">
      <c r="A900" s="133"/>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24" customHeight="1" x14ac:dyDescent="0.2">
      <c r="A901" s="133"/>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24" customHeight="1" x14ac:dyDescent="0.2">
      <c r="A902" s="133"/>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24" customHeight="1" x14ac:dyDescent="0.2">
      <c r="A903" s="133"/>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24" customHeight="1" x14ac:dyDescent="0.2">
      <c r="A904" s="133"/>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24" customHeight="1" x14ac:dyDescent="0.2">
      <c r="A905" s="133"/>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24" customHeight="1" x14ac:dyDescent="0.2">
      <c r="A906" s="133"/>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24" customHeight="1" x14ac:dyDescent="0.2">
      <c r="A907" s="133"/>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24" customHeight="1" x14ac:dyDescent="0.2">
      <c r="A908" s="133"/>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24" customHeight="1" x14ac:dyDescent="0.2">
      <c r="A909" s="133"/>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24" customHeight="1" x14ac:dyDescent="0.2">
      <c r="A910" s="133"/>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24" customHeight="1" x14ac:dyDescent="0.2">
      <c r="A911" s="133"/>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24" customHeight="1" x14ac:dyDescent="0.2">
      <c r="A912" s="133"/>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24" customHeight="1" x14ac:dyDescent="0.2">
      <c r="A913" s="133"/>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24" customHeight="1" x14ac:dyDescent="0.2">
      <c r="A914" s="133"/>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24" customHeight="1" x14ac:dyDescent="0.2">
      <c r="A915" s="133"/>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24" customHeight="1" x14ac:dyDescent="0.2">
      <c r="A916" s="133"/>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24" customHeight="1" x14ac:dyDescent="0.2">
      <c r="A917" s="133"/>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24" customHeight="1" x14ac:dyDescent="0.2">
      <c r="A918" s="133"/>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24" customHeight="1" x14ac:dyDescent="0.2">
      <c r="A919" s="133"/>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24" customHeight="1" x14ac:dyDescent="0.2">
      <c r="A920" s="133"/>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24" customHeight="1" x14ac:dyDescent="0.2">
      <c r="A921" s="133"/>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24" customHeight="1" x14ac:dyDescent="0.2">
      <c r="A922" s="133"/>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24" customHeight="1" x14ac:dyDescent="0.2">
      <c r="A923" s="133"/>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24" customHeight="1" x14ac:dyDescent="0.2">
      <c r="A924" s="133"/>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24" customHeight="1" x14ac:dyDescent="0.2">
      <c r="A925" s="133"/>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24" customHeight="1" x14ac:dyDescent="0.2">
      <c r="A926" s="133"/>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24" customHeight="1" x14ac:dyDescent="0.2">
      <c r="A927" s="133"/>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24" customHeight="1" x14ac:dyDescent="0.2">
      <c r="A928" s="133"/>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24" customHeight="1" x14ac:dyDescent="0.2">
      <c r="A929" s="133"/>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24" customHeight="1" x14ac:dyDescent="0.2">
      <c r="A930" s="133"/>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24" customHeight="1" x14ac:dyDescent="0.2">
      <c r="A931" s="133"/>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24" customHeight="1" x14ac:dyDescent="0.2">
      <c r="A932" s="133"/>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24" customHeight="1" x14ac:dyDescent="0.2">
      <c r="A933" s="133"/>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24" customHeight="1" x14ac:dyDescent="0.2">
      <c r="A934" s="133"/>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24" customHeight="1" x14ac:dyDescent="0.2">
      <c r="A935" s="133"/>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24" customHeight="1" x14ac:dyDescent="0.2">
      <c r="A936" s="133"/>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24" customHeight="1" x14ac:dyDescent="0.2">
      <c r="A937" s="133"/>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24" customHeight="1" x14ac:dyDescent="0.2">
      <c r="A938" s="133"/>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24" customHeight="1" x14ac:dyDescent="0.2">
      <c r="A939" s="133"/>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24" customHeight="1" x14ac:dyDescent="0.2">
      <c r="A940" s="133"/>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24" customHeight="1" x14ac:dyDescent="0.2">
      <c r="A941" s="133"/>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24" customHeight="1" x14ac:dyDescent="0.2">
      <c r="A942" s="133"/>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24" customHeight="1" x14ac:dyDescent="0.2">
      <c r="A943" s="133"/>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24" customHeight="1" x14ac:dyDescent="0.2">
      <c r="A944" s="133"/>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24" customHeight="1" x14ac:dyDescent="0.2">
      <c r="A945" s="133"/>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24" customHeight="1" x14ac:dyDescent="0.2">
      <c r="A946" s="133"/>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24" customHeight="1" x14ac:dyDescent="0.2">
      <c r="A947" s="133"/>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24" customHeight="1" x14ac:dyDescent="0.2">
      <c r="A948" s="133"/>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24" customHeight="1" x14ac:dyDescent="0.2">
      <c r="A949" s="133"/>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24" customHeight="1" x14ac:dyDescent="0.2">
      <c r="A950" s="133"/>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24" customHeight="1" x14ac:dyDescent="0.2">
      <c r="A951" s="133"/>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24" customHeight="1" x14ac:dyDescent="0.2">
      <c r="A952" s="133"/>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24" customHeight="1" x14ac:dyDescent="0.2">
      <c r="A953" s="133"/>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24" customHeight="1" x14ac:dyDescent="0.2">
      <c r="A954" s="133"/>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24" customHeight="1" x14ac:dyDescent="0.2">
      <c r="A955" s="133"/>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24" customHeight="1" x14ac:dyDescent="0.2">
      <c r="A956" s="133"/>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24" customHeight="1" x14ac:dyDescent="0.2">
      <c r="A957" s="133"/>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24" customHeight="1" x14ac:dyDescent="0.2">
      <c r="A958" s="133"/>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24" customHeight="1" x14ac:dyDescent="0.2">
      <c r="A959" s="133"/>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24" customHeight="1" x14ac:dyDescent="0.2">
      <c r="A960" s="133"/>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24" customHeight="1" x14ac:dyDescent="0.2">
      <c r="A961" s="133"/>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24" customHeight="1" x14ac:dyDescent="0.2">
      <c r="A962" s="133"/>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24" customHeight="1" x14ac:dyDescent="0.2">
      <c r="A963" s="133"/>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24" customHeight="1" x14ac:dyDescent="0.2">
      <c r="A964" s="133"/>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24" customHeight="1" x14ac:dyDescent="0.2">
      <c r="A965" s="133"/>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24" customHeight="1" x14ac:dyDescent="0.2">
      <c r="A966" s="133"/>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24" customHeight="1" x14ac:dyDescent="0.2">
      <c r="A967" s="133"/>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24" customHeight="1" x14ac:dyDescent="0.2">
      <c r="A968" s="133"/>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24" customHeight="1" x14ac:dyDescent="0.2">
      <c r="A969" s="133"/>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24" customHeight="1" x14ac:dyDescent="0.2">
      <c r="A970" s="133"/>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24" customHeight="1" x14ac:dyDescent="0.2">
      <c r="A971" s="133"/>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24" customHeight="1" x14ac:dyDescent="0.2">
      <c r="A972" s="133"/>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24" customHeight="1" x14ac:dyDescent="0.2">
      <c r="A973" s="133"/>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24" customHeight="1" x14ac:dyDescent="0.2">
      <c r="A974" s="133"/>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24" customHeight="1" x14ac:dyDescent="0.2">
      <c r="A975" s="133"/>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24" customHeight="1" x14ac:dyDescent="0.2">
      <c r="A976" s="133"/>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24" customHeight="1" x14ac:dyDescent="0.2">
      <c r="A977" s="133"/>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24" customHeight="1" x14ac:dyDescent="0.2">
      <c r="A978" s="133"/>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24" customHeight="1" x14ac:dyDescent="0.2">
      <c r="A979" s="133"/>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24" customHeight="1" x14ac:dyDescent="0.2">
      <c r="A980" s="133"/>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24" customHeight="1" x14ac:dyDescent="0.2">
      <c r="A981" s="133"/>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24" customHeight="1" x14ac:dyDescent="0.2">
      <c r="A982" s="133"/>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24" customHeight="1" x14ac:dyDescent="0.2">
      <c r="A983" s="133"/>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24" customHeight="1" x14ac:dyDescent="0.2">
      <c r="A984" s="133"/>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24" customHeight="1" x14ac:dyDescent="0.2">
      <c r="A985" s="133"/>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24" customHeight="1" x14ac:dyDescent="0.2">
      <c r="A986" s="133"/>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24" customHeight="1" x14ac:dyDescent="0.2">
      <c r="A987" s="133"/>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24" customHeight="1" x14ac:dyDescent="0.2">
      <c r="A988" s="133"/>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24" customHeight="1" x14ac:dyDescent="0.2">
      <c r="A989" s="133"/>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24" customHeight="1" x14ac:dyDescent="0.2">
      <c r="A990" s="133"/>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24" customHeight="1" x14ac:dyDescent="0.2">
      <c r="A991" s="133"/>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24" customHeight="1" x14ac:dyDescent="0.2">
      <c r="A992" s="133"/>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24" customHeight="1" x14ac:dyDescent="0.2">
      <c r="A993" s="133"/>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24" customHeight="1" x14ac:dyDescent="0.2">
      <c r="A994" s="133"/>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24" customHeight="1" x14ac:dyDescent="0.2">
      <c r="A995" s="133"/>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24" customHeight="1" x14ac:dyDescent="0.2">
      <c r="A996" s="133"/>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24" customHeight="1" x14ac:dyDescent="0.2">
      <c r="A997" s="133"/>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24" customHeight="1" x14ac:dyDescent="0.2">
      <c r="A998" s="133"/>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24" customHeight="1" x14ac:dyDescent="0.2">
      <c r="A999" s="133"/>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sheetData>
  <sheetProtection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3"/>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x14ac:dyDescent="0.2"/>
  <cols>
    <col min="1" max="1" width="4" style="45" bestFit="1" customWidth="1"/>
    <col min="2" max="2" width="30.33203125" style="45" customWidth="1"/>
    <col min="3" max="12" width="16.109375" style="45" customWidth="1"/>
    <col min="13" max="13" width="3" style="45" bestFit="1" customWidth="1"/>
    <col min="14" max="14" width="10.77734375" style="45" hidden="1" customWidth="1"/>
    <col min="15" max="16384" width="12.6640625" style="45"/>
  </cols>
  <sheetData>
    <row r="1" spans="1:14" ht="12.75" customHeight="1" x14ac:dyDescent="0.2">
      <c r="B1" s="45" t="s">
        <v>145</v>
      </c>
    </row>
    <row r="2" spans="1:14" ht="12.75" customHeight="1" x14ac:dyDescent="0.2">
      <c r="B2" s="379" t="s">
        <v>523</v>
      </c>
      <c r="C2" s="379"/>
      <c r="D2" s="379"/>
      <c r="E2" s="379"/>
      <c r="F2" s="379"/>
      <c r="G2" s="379"/>
      <c r="H2" s="379"/>
      <c r="I2" s="379"/>
      <c r="J2" s="379"/>
      <c r="K2" s="379"/>
      <c r="L2" s="379"/>
    </row>
    <row r="3" spans="1:14" ht="12.75" customHeight="1" x14ac:dyDescent="0.2">
      <c r="J3" s="380" t="e">
        <f>#REF!</f>
        <v>#REF!</v>
      </c>
      <c r="K3" s="380"/>
      <c r="L3" s="380"/>
    </row>
    <row r="4" spans="1:14" ht="12.75" customHeight="1" x14ac:dyDescent="0.2"/>
    <row r="5" spans="1:14" ht="73.5" customHeight="1" x14ac:dyDescent="0.2">
      <c r="B5" s="67" t="s">
        <v>3</v>
      </c>
      <c r="C5" s="68" t="s">
        <v>539</v>
      </c>
      <c r="D5" s="254" t="s">
        <v>540</v>
      </c>
      <c r="E5" s="254" t="s">
        <v>542</v>
      </c>
      <c r="F5" s="254" t="s">
        <v>543</v>
      </c>
      <c r="G5" s="254" t="s">
        <v>541</v>
      </c>
      <c r="H5" s="67" t="s">
        <v>13</v>
      </c>
      <c r="I5" s="69" t="s">
        <v>155</v>
      </c>
      <c r="J5" s="68" t="s">
        <v>544</v>
      </c>
      <c r="K5" s="67" t="s">
        <v>128</v>
      </c>
      <c r="L5" s="67" t="s">
        <v>12</v>
      </c>
      <c r="N5" s="140"/>
    </row>
    <row r="6" spans="1:14" s="180" customFormat="1" ht="36" x14ac:dyDescent="0.2">
      <c r="B6" s="70"/>
      <c r="C6" s="70"/>
      <c r="D6" s="70" t="s">
        <v>545</v>
      </c>
      <c r="E6" s="70" t="s">
        <v>546</v>
      </c>
      <c r="F6" s="70" t="s">
        <v>547</v>
      </c>
      <c r="G6" s="70" t="s">
        <v>548</v>
      </c>
      <c r="H6" s="96" t="s">
        <v>551</v>
      </c>
      <c r="I6" s="70" t="s">
        <v>549</v>
      </c>
      <c r="J6" s="70"/>
      <c r="K6" s="96" t="s">
        <v>550</v>
      </c>
      <c r="L6" s="70"/>
    </row>
    <row r="7" spans="1:14" x14ac:dyDescent="0.2">
      <c r="A7" s="237">
        <v>0</v>
      </c>
      <c r="B7" s="73"/>
      <c r="C7" s="75" t="s">
        <v>9</v>
      </c>
      <c r="D7" s="75" t="s">
        <v>9</v>
      </c>
      <c r="E7" s="75" t="s">
        <v>9</v>
      </c>
      <c r="F7" s="75" t="s">
        <v>9</v>
      </c>
      <c r="G7" s="75" t="s">
        <v>9</v>
      </c>
      <c r="H7" s="75" t="s">
        <v>9</v>
      </c>
      <c r="I7" s="75" t="s">
        <v>9</v>
      </c>
      <c r="J7" s="75"/>
      <c r="K7" s="75" t="s">
        <v>9</v>
      </c>
      <c r="L7" s="75"/>
      <c r="N7" s="153"/>
    </row>
    <row r="8" spans="1:14" s="27" customFormat="1" ht="56.25" customHeight="1" x14ac:dyDescent="0.2">
      <c r="A8" s="27">
        <f>A7+1</f>
        <v>1</v>
      </c>
      <c r="B8" s="119" t="s">
        <v>533</v>
      </c>
      <c r="C8" s="90"/>
      <c r="D8" s="90"/>
      <c r="E8" s="90"/>
      <c r="F8" s="90"/>
      <c r="G8" s="91">
        <f>E8-F8</f>
        <v>0</v>
      </c>
      <c r="H8" s="91">
        <f>MIN(D8,G8)</f>
        <v>0</v>
      </c>
      <c r="I8" s="90"/>
      <c r="J8" s="92">
        <v>0.5</v>
      </c>
      <c r="K8" s="105">
        <f>H8/2</f>
        <v>0</v>
      </c>
      <c r="L8" s="184"/>
      <c r="M8" s="235"/>
      <c r="N8" s="150" t="str">
        <f>IFERROR(VLOOKUP(#REF!,【参考】算出区分!$C$2:$E$67,2,0),"")</f>
        <v/>
      </c>
    </row>
    <row r="9" spans="1:14" s="27" customFormat="1" ht="56.25" customHeight="1" x14ac:dyDescent="0.2">
      <c r="A9" s="27">
        <f t="shared" ref="A9:A21" si="0">A8+1</f>
        <v>2</v>
      </c>
      <c r="B9" s="119" t="s">
        <v>534</v>
      </c>
      <c r="C9" s="90"/>
      <c r="D9" s="90"/>
      <c r="E9" s="90"/>
      <c r="F9" s="90"/>
      <c r="G9" s="91">
        <f t="shared" ref="G9:G21" si="1">E9-F9</f>
        <v>0</v>
      </c>
      <c r="H9" s="91">
        <f t="shared" ref="H9:H21" si="2">MIN(D9,G9)</f>
        <v>0</v>
      </c>
      <c r="I9" s="90"/>
      <c r="J9" s="92">
        <v>0.5</v>
      </c>
      <c r="K9" s="105">
        <f t="shared" ref="K9:K21" si="3">H9/2</f>
        <v>0</v>
      </c>
      <c r="L9" s="184"/>
      <c r="M9" s="235"/>
      <c r="N9" s="150" t="str">
        <f>IFERROR(VLOOKUP(#REF!,【参考】算出区分!$C$2:$E$67,2,0),"")</f>
        <v/>
      </c>
    </row>
    <row r="10" spans="1:14" s="27" customFormat="1" ht="56.25" customHeight="1" x14ac:dyDescent="0.2">
      <c r="A10" s="27">
        <f t="shared" si="0"/>
        <v>3</v>
      </c>
      <c r="B10" s="119" t="s">
        <v>535</v>
      </c>
      <c r="C10" s="90"/>
      <c r="D10" s="90"/>
      <c r="E10" s="90"/>
      <c r="F10" s="90"/>
      <c r="G10" s="91">
        <f t="shared" si="1"/>
        <v>0</v>
      </c>
      <c r="H10" s="91">
        <f t="shared" si="2"/>
        <v>0</v>
      </c>
      <c r="I10" s="90"/>
      <c r="J10" s="92">
        <v>0.5</v>
      </c>
      <c r="K10" s="105">
        <f t="shared" si="3"/>
        <v>0</v>
      </c>
      <c r="L10" s="184"/>
      <c r="M10" s="235"/>
      <c r="N10" s="150" t="str">
        <f>IFERROR(VLOOKUP(#REF!,【参考】算出区分!$C$2:$E$67,2,0),"")</f>
        <v/>
      </c>
    </row>
    <row r="11" spans="1:14" s="27" customFormat="1" ht="56.25" customHeight="1" x14ac:dyDescent="0.2">
      <c r="A11" s="27">
        <f t="shared" si="0"/>
        <v>4</v>
      </c>
      <c r="B11" s="119" t="s">
        <v>536</v>
      </c>
      <c r="C11" s="90"/>
      <c r="D11" s="90"/>
      <c r="E11" s="90"/>
      <c r="F11" s="90"/>
      <c r="G11" s="91">
        <f t="shared" si="1"/>
        <v>0</v>
      </c>
      <c r="H11" s="91">
        <f t="shared" si="2"/>
        <v>0</v>
      </c>
      <c r="I11" s="90"/>
      <c r="J11" s="92">
        <v>0.5</v>
      </c>
      <c r="K11" s="105">
        <f t="shared" si="3"/>
        <v>0</v>
      </c>
      <c r="L11" s="184"/>
      <c r="M11" s="235"/>
      <c r="N11" s="150" t="str">
        <f>IFERROR(VLOOKUP(#REF!,【参考】算出区分!$C$2:$E$67,2,0),"")</f>
        <v/>
      </c>
    </row>
    <row r="12" spans="1:14" s="27" customFormat="1" ht="56.25" customHeight="1" x14ac:dyDescent="0.2">
      <c r="A12" s="27">
        <f t="shared" si="0"/>
        <v>5</v>
      </c>
      <c r="B12" s="119" t="s">
        <v>537</v>
      </c>
      <c r="C12" s="90"/>
      <c r="D12" s="90"/>
      <c r="E12" s="90"/>
      <c r="F12" s="90"/>
      <c r="G12" s="91">
        <f t="shared" si="1"/>
        <v>0</v>
      </c>
      <c r="H12" s="91">
        <f t="shared" si="2"/>
        <v>0</v>
      </c>
      <c r="I12" s="90"/>
      <c r="J12" s="92">
        <v>0.5</v>
      </c>
      <c r="K12" s="105">
        <f t="shared" si="3"/>
        <v>0</v>
      </c>
      <c r="L12" s="184"/>
      <c r="M12" s="235"/>
      <c r="N12" s="150" t="str">
        <f>IFERROR(VLOOKUP(#REF!,【参考】算出区分!$C$2:$E$67,2,0),"")</f>
        <v/>
      </c>
    </row>
    <row r="13" spans="1:14" s="27" customFormat="1" ht="56.25" customHeight="1" x14ac:dyDescent="0.2">
      <c r="A13" s="27">
        <f t="shared" si="0"/>
        <v>6</v>
      </c>
      <c r="B13" s="119" t="s">
        <v>524</v>
      </c>
      <c r="C13" s="90"/>
      <c r="D13" s="90"/>
      <c r="E13" s="90"/>
      <c r="F13" s="90"/>
      <c r="G13" s="91">
        <f t="shared" si="1"/>
        <v>0</v>
      </c>
      <c r="H13" s="91">
        <f t="shared" si="2"/>
        <v>0</v>
      </c>
      <c r="I13" s="90"/>
      <c r="J13" s="92">
        <v>0.5</v>
      </c>
      <c r="K13" s="105">
        <f t="shared" si="3"/>
        <v>0</v>
      </c>
      <c r="L13" s="184"/>
      <c r="M13" s="235"/>
      <c r="N13" s="150" t="str">
        <f>IFERROR(VLOOKUP(#REF!,【参考】算出区分!$C$2:$E$67,2,0),"")</f>
        <v/>
      </c>
    </row>
    <row r="14" spans="1:14" s="27" customFormat="1" ht="56.25" customHeight="1" x14ac:dyDescent="0.2">
      <c r="A14" s="27">
        <f t="shared" si="0"/>
        <v>7</v>
      </c>
      <c r="B14" s="119" t="s">
        <v>525</v>
      </c>
      <c r="C14" s="90"/>
      <c r="D14" s="90"/>
      <c r="E14" s="90"/>
      <c r="F14" s="90"/>
      <c r="G14" s="91">
        <f t="shared" si="1"/>
        <v>0</v>
      </c>
      <c r="H14" s="91">
        <f t="shared" si="2"/>
        <v>0</v>
      </c>
      <c r="I14" s="90"/>
      <c r="J14" s="92">
        <v>0.5</v>
      </c>
      <c r="K14" s="105">
        <f t="shared" si="3"/>
        <v>0</v>
      </c>
      <c r="L14" s="184"/>
      <c r="M14" s="235"/>
      <c r="N14" s="150" t="str">
        <f>IFERROR(VLOOKUP(#REF!,【参考】算出区分!$C$2:$E$67,2,0),"")</f>
        <v/>
      </c>
    </row>
    <row r="15" spans="1:14" s="27" customFormat="1" ht="56.25" customHeight="1" x14ac:dyDescent="0.2">
      <c r="A15" s="27">
        <f t="shared" si="0"/>
        <v>8</v>
      </c>
      <c r="B15" s="119" t="s">
        <v>526</v>
      </c>
      <c r="C15" s="90"/>
      <c r="D15" s="90"/>
      <c r="E15" s="90"/>
      <c r="F15" s="90"/>
      <c r="G15" s="91">
        <f t="shared" si="1"/>
        <v>0</v>
      </c>
      <c r="H15" s="91">
        <f t="shared" si="2"/>
        <v>0</v>
      </c>
      <c r="I15" s="90"/>
      <c r="J15" s="92">
        <v>0.5</v>
      </c>
      <c r="K15" s="105">
        <f t="shared" si="3"/>
        <v>0</v>
      </c>
      <c r="L15" s="184"/>
      <c r="M15" s="235"/>
      <c r="N15" s="150" t="str">
        <f>IFERROR(VLOOKUP(#REF!,【参考】算出区分!$C$2:$E$67,2,0),"")</f>
        <v/>
      </c>
    </row>
    <row r="16" spans="1:14" s="27" customFormat="1" ht="56.25" customHeight="1" x14ac:dyDescent="0.2">
      <c r="A16" s="27">
        <f t="shared" si="0"/>
        <v>9</v>
      </c>
      <c r="B16" s="119" t="s">
        <v>527</v>
      </c>
      <c r="C16" s="90"/>
      <c r="D16" s="90"/>
      <c r="E16" s="90"/>
      <c r="F16" s="90"/>
      <c r="G16" s="91">
        <f t="shared" si="1"/>
        <v>0</v>
      </c>
      <c r="H16" s="91">
        <f t="shared" si="2"/>
        <v>0</v>
      </c>
      <c r="I16" s="90"/>
      <c r="J16" s="92">
        <v>0.5</v>
      </c>
      <c r="K16" s="105">
        <f t="shared" si="3"/>
        <v>0</v>
      </c>
      <c r="L16" s="184"/>
      <c r="M16" s="235"/>
      <c r="N16" s="150" t="str">
        <f>IFERROR(VLOOKUP(#REF!,【参考】算出区分!$C$2:$E$67,2,0),"")</f>
        <v/>
      </c>
    </row>
    <row r="17" spans="1:14" s="27" customFormat="1" ht="56.25" customHeight="1" x14ac:dyDescent="0.2">
      <c r="A17" s="27">
        <f t="shared" si="0"/>
        <v>10</v>
      </c>
      <c r="B17" s="119" t="s">
        <v>528</v>
      </c>
      <c r="C17" s="90"/>
      <c r="D17" s="90"/>
      <c r="E17" s="90"/>
      <c r="F17" s="90"/>
      <c r="G17" s="91">
        <f t="shared" si="1"/>
        <v>0</v>
      </c>
      <c r="H17" s="91">
        <f t="shared" si="2"/>
        <v>0</v>
      </c>
      <c r="I17" s="90"/>
      <c r="J17" s="92">
        <v>0.5</v>
      </c>
      <c r="K17" s="105">
        <f t="shared" si="3"/>
        <v>0</v>
      </c>
      <c r="L17" s="184"/>
      <c r="M17" s="235"/>
      <c r="N17" s="150" t="str">
        <f>IFERROR(VLOOKUP(#REF!,【参考】算出区分!$C$2:$E$67,2,0),"")</f>
        <v/>
      </c>
    </row>
    <row r="18" spans="1:14" s="27" customFormat="1" ht="56.25" customHeight="1" x14ac:dyDescent="0.2">
      <c r="A18" s="27">
        <f t="shared" si="0"/>
        <v>11</v>
      </c>
      <c r="B18" s="119" t="s">
        <v>529</v>
      </c>
      <c r="C18" s="90"/>
      <c r="D18" s="90"/>
      <c r="E18" s="90"/>
      <c r="F18" s="90"/>
      <c r="G18" s="91">
        <f t="shared" si="1"/>
        <v>0</v>
      </c>
      <c r="H18" s="91">
        <f t="shared" si="2"/>
        <v>0</v>
      </c>
      <c r="I18" s="90"/>
      <c r="J18" s="92">
        <v>0.5</v>
      </c>
      <c r="K18" s="105">
        <f t="shared" si="3"/>
        <v>0</v>
      </c>
      <c r="L18" s="184"/>
      <c r="M18" s="235"/>
      <c r="N18" s="150" t="str">
        <f>IFERROR(VLOOKUP(#REF!,【参考】算出区分!$C$2:$E$67,2,0),"")</f>
        <v/>
      </c>
    </row>
    <row r="19" spans="1:14" s="27" customFormat="1" ht="56.25" customHeight="1" x14ac:dyDescent="0.2">
      <c r="A19" s="27">
        <f t="shared" si="0"/>
        <v>12</v>
      </c>
      <c r="B19" s="119" t="s">
        <v>530</v>
      </c>
      <c r="C19" s="90"/>
      <c r="D19" s="90"/>
      <c r="E19" s="90"/>
      <c r="F19" s="90"/>
      <c r="G19" s="91">
        <f t="shared" si="1"/>
        <v>0</v>
      </c>
      <c r="H19" s="91">
        <f t="shared" si="2"/>
        <v>0</v>
      </c>
      <c r="I19" s="90"/>
      <c r="J19" s="92">
        <v>0.5</v>
      </c>
      <c r="K19" s="105">
        <f t="shared" si="3"/>
        <v>0</v>
      </c>
      <c r="L19" s="184"/>
      <c r="M19" s="235"/>
      <c r="N19" s="150" t="str">
        <f>IFERROR(VLOOKUP(#REF!,【参考】算出区分!$C$2:$E$67,2,0),"")</f>
        <v/>
      </c>
    </row>
    <row r="20" spans="1:14" s="27" customFormat="1" ht="56.25" customHeight="1" x14ac:dyDescent="0.2">
      <c r="A20" s="27">
        <f t="shared" si="0"/>
        <v>13</v>
      </c>
      <c r="B20" s="119" t="s">
        <v>531</v>
      </c>
      <c r="C20" s="90"/>
      <c r="D20" s="90"/>
      <c r="E20" s="90"/>
      <c r="F20" s="90"/>
      <c r="G20" s="91">
        <f t="shared" si="1"/>
        <v>0</v>
      </c>
      <c r="H20" s="91">
        <f t="shared" si="2"/>
        <v>0</v>
      </c>
      <c r="I20" s="90"/>
      <c r="J20" s="92">
        <v>0.5</v>
      </c>
      <c r="K20" s="105">
        <f t="shared" si="3"/>
        <v>0</v>
      </c>
      <c r="L20" s="184"/>
      <c r="M20" s="235"/>
      <c r="N20" s="150" t="str">
        <f>IFERROR(VLOOKUP(#REF!,【参考】算出区分!$C$2:$E$67,2,0),"")</f>
        <v/>
      </c>
    </row>
    <row r="21" spans="1:14" s="27" customFormat="1" ht="56.25" customHeight="1" x14ac:dyDescent="0.2">
      <c r="A21" s="27">
        <f t="shared" si="0"/>
        <v>14</v>
      </c>
      <c r="B21" s="119" t="s">
        <v>538</v>
      </c>
      <c r="C21" s="90"/>
      <c r="D21" s="90"/>
      <c r="E21" s="90"/>
      <c r="F21" s="90"/>
      <c r="G21" s="91">
        <f t="shared" si="1"/>
        <v>0</v>
      </c>
      <c r="H21" s="91">
        <f t="shared" si="2"/>
        <v>0</v>
      </c>
      <c r="I21" s="90"/>
      <c r="J21" s="92">
        <v>0.5</v>
      </c>
      <c r="K21" s="105">
        <f t="shared" si="3"/>
        <v>0</v>
      </c>
      <c r="L21" s="184"/>
      <c r="M21" s="235"/>
      <c r="N21" s="150" t="str">
        <f>IFERROR(VLOOKUP(#REF!,【参考】算出区分!$C$2:$E$67,2,0),"")</f>
        <v/>
      </c>
    </row>
    <row r="22" spans="1:14" s="27" customFormat="1" ht="19.5" customHeight="1" x14ac:dyDescent="0.2">
      <c r="B22" s="96" t="s">
        <v>8</v>
      </c>
      <c r="C22" s="91"/>
      <c r="D22" s="91"/>
      <c r="E22" s="91"/>
      <c r="F22" s="91"/>
      <c r="G22" s="91"/>
      <c r="H22" s="91"/>
      <c r="I22" s="91"/>
      <c r="J22" s="116"/>
      <c r="K22" s="91">
        <f>SUM(K8:K21)</f>
        <v>0</v>
      </c>
      <c r="L22" s="234"/>
    </row>
    <row r="23" spans="1:14" ht="12.75" customHeight="1" x14ac:dyDescent="0.2"/>
    <row r="24" spans="1:14" ht="12.75" customHeight="1" x14ac:dyDescent="0.2">
      <c r="B24" s="45" t="s">
        <v>7</v>
      </c>
    </row>
    <row r="25" spans="1:14" ht="12.75" customHeight="1" x14ac:dyDescent="0.2">
      <c r="B25" s="45" t="s">
        <v>552</v>
      </c>
    </row>
    <row r="26" spans="1:14" ht="12.75" customHeight="1" x14ac:dyDescent="0.2"/>
  </sheetData>
  <mergeCells count="2">
    <mergeCell ref="B2:L2"/>
    <mergeCell ref="J3:L3"/>
  </mergeCells>
  <phoneticPr fontId="3"/>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x14ac:dyDescent="0.15"/>
  <cols>
    <col min="1" max="1" width="23.109375" style="257" customWidth="1"/>
    <col min="2" max="6" width="24.44140625" style="257" customWidth="1"/>
    <col min="7" max="7" width="21.33203125" style="257" customWidth="1"/>
    <col min="8" max="11" width="13.33203125" style="257" customWidth="1"/>
    <col min="12" max="16384" width="8.88671875" style="257"/>
  </cols>
  <sheetData>
    <row r="1" spans="1:7" ht="13.2" x14ac:dyDescent="0.2">
      <c r="A1"/>
    </row>
    <row r="2" spans="1:7" ht="13.2" x14ac:dyDescent="0.2">
      <c r="A2" s="383" t="s">
        <v>580</v>
      </c>
      <c r="B2" s="383"/>
      <c r="C2" s="383"/>
      <c r="D2" s="383"/>
      <c r="E2" s="383"/>
      <c r="F2" s="383"/>
    </row>
    <row r="4" spans="1:7" ht="27" customHeight="1" x14ac:dyDescent="0.15">
      <c r="A4" s="381" t="s">
        <v>525</v>
      </c>
      <c r="B4" s="255" t="s">
        <v>553</v>
      </c>
      <c r="C4" s="255" t="s">
        <v>559</v>
      </c>
      <c r="D4" s="256"/>
      <c r="E4" s="256"/>
      <c r="F4" s="256"/>
      <c r="G4" s="256"/>
    </row>
    <row r="5" spans="1:7" ht="27" customHeight="1" x14ac:dyDescent="0.15">
      <c r="A5" s="382"/>
      <c r="B5" s="258"/>
      <c r="C5" s="258"/>
      <c r="D5" s="259"/>
      <c r="E5" s="259"/>
      <c r="F5" s="259"/>
    </row>
    <row r="6" spans="1:7" ht="27" customHeight="1" x14ac:dyDescent="0.15">
      <c r="A6" s="381" t="s">
        <v>526</v>
      </c>
      <c r="B6" s="255" t="s">
        <v>553</v>
      </c>
      <c r="C6" s="255" t="s">
        <v>559</v>
      </c>
      <c r="D6" s="255" t="s">
        <v>561</v>
      </c>
      <c r="E6" s="255" t="s">
        <v>574</v>
      </c>
      <c r="F6" s="256"/>
      <c r="G6" s="256"/>
    </row>
    <row r="7" spans="1:7" ht="27" customHeight="1" x14ac:dyDescent="0.15">
      <c r="A7" s="382"/>
      <c r="B7" s="258"/>
      <c r="C7" s="258"/>
      <c r="D7" s="258"/>
      <c r="E7" s="258"/>
      <c r="F7" s="259"/>
    </row>
    <row r="8" spans="1:7" ht="27" customHeight="1" x14ac:dyDescent="0.15">
      <c r="A8" s="381" t="s">
        <v>527</v>
      </c>
      <c r="B8" s="255" t="s">
        <v>554</v>
      </c>
      <c r="C8" s="255" t="s">
        <v>555</v>
      </c>
      <c r="D8" s="255" t="s">
        <v>562</v>
      </c>
      <c r="E8" s="255" t="s">
        <v>556</v>
      </c>
      <c r="F8" s="255" t="s">
        <v>557</v>
      </c>
    </row>
    <row r="9" spans="1:7" ht="27" customHeight="1" x14ac:dyDescent="0.15">
      <c r="A9" s="382"/>
      <c r="B9" s="260"/>
      <c r="C9" s="260"/>
      <c r="D9" s="260"/>
      <c r="E9" s="260"/>
      <c r="F9" s="260"/>
    </row>
    <row r="10" spans="1:7" ht="27" customHeight="1" x14ac:dyDescent="0.15">
      <c r="A10" s="381" t="s">
        <v>528</v>
      </c>
      <c r="B10" s="261" t="s">
        <v>563</v>
      </c>
      <c r="C10" s="261" t="s">
        <v>564</v>
      </c>
      <c r="D10" s="261" t="s">
        <v>565</v>
      </c>
      <c r="E10" s="255" t="s">
        <v>566</v>
      </c>
      <c r="F10" s="259"/>
    </row>
    <row r="11" spans="1:7" ht="27" customHeight="1" x14ac:dyDescent="0.15">
      <c r="A11" s="382"/>
      <c r="B11" s="260"/>
      <c r="C11" s="260"/>
      <c r="D11" s="260"/>
      <c r="E11" s="260"/>
      <c r="F11" s="259"/>
    </row>
    <row r="12" spans="1:7" ht="27" customHeight="1" x14ac:dyDescent="0.15">
      <c r="A12" s="381" t="s">
        <v>529</v>
      </c>
      <c r="B12" s="255" t="s">
        <v>558</v>
      </c>
      <c r="C12" s="255" t="s">
        <v>559</v>
      </c>
      <c r="D12" s="255" t="s">
        <v>560</v>
      </c>
      <c r="E12" s="255" t="s">
        <v>561</v>
      </c>
      <c r="F12" s="259"/>
    </row>
    <row r="13" spans="1:7" ht="27" customHeight="1" x14ac:dyDescent="0.15">
      <c r="A13" s="384"/>
      <c r="B13" s="260"/>
      <c r="C13" s="260"/>
      <c r="D13" s="260"/>
      <c r="E13" s="260"/>
      <c r="F13" s="259"/>
    </row>
    <row r="14" spans="1:7" ht="27" customHeight="1" x14ac:dyDescent="0.15">
      <c r="A14" s="384"/>
      <c r="B14" s="255" t="s">
        <v>567</v>
      </c>
      <c r="C14" s="255" t="s">
        <v>568</v>
      </c>
      <c r="D14" s="262" t="s">
        <v>569</v>
      </c>
      <c r="E14" s="263"/>
      <c r="F14" s="259"/>
    </row>
    <row r="15" spans="1:7" ht="27" customHeight="1" x14ac:dyDescent="0.15">
      <c r="A15" s="382"/>
      <c r="B15" s="264"/>
      <c r="C15" s="260"/>
      <c r="D15" s="260"/>
      <c r="E15" s="265"/>
      <c r="F15" s="259"/>
    </row>
    <row r="16" spans="1:7" ht="27" customHeight="1" x14ac:dyDescent="0.15">
      <c r="A16" s="381" t="s">
        <v>530</v>
      </c>
      <c r="B16" s="255" t="s">
        <v>570</v>
      </c>
      <c r="C16" s="262" t="s">
        <v>571</v>
      </c>
      <c r="D16" s="262" t="s">
        <v>572</v>
      </c>
      <c r="E16" s="262" t="s">
        <v>573</v>
      </c>
      <c r="F16" s="259"/>
    </row>
    <row r="17" spans="1:6" ht="27" customHeight="1" x14ac:dyDescent="0.15">
      <c r="A17" s="382"/>
      <c r="B17" s="260"/>
      <c r="C17" s="260"/>
      <c r="D17" s="260"/>
      <c r="E17" s="260"/>
      <c r="F17" s="259"/>
    </row>
    <row r="18" spans="1:6" ht="27" customHeight="1" x14ac:dyDescent="0.15">
      <c r="A18" s="381" t="s">
        <v>531</v>
      </c>
      <c r="B18" s="255" t="s">
        <v>553</v>
      </c>
      <c r="C18" s="255" t="s">
        <v>575</v>
      </c>
      <c r="D18" s="255" t="s">
        <v>576</v>
      </c>
      <c r="E18" s="259"/>
      <c r="F18" s="259"/>
    </row>
    <row r="19" spans="1:6" ht="27" customHeight="1" x14ac:dyDescent="0.15">
      <c r="A19" s="382"/>
      <c r="B19" s="260"/>
      <c r="C19" s="260"/>
      <c r="D19" s="260"/>
      <c r="E19" s="259"/>
      <c r="F19" s="259"/>
    </row>
    <row r="20" spans="1:6" ht="27" customHeight="1" x14ac:dyDescent="0.15">
      <c r="A20" s="381" t="s">
        <v>532</v>
      </c>
      <c r="B20" s="261" t="s">
        <v>577</v>
      </c>
      <c r="C20" s="255" t="s">
        <v>579</v>
      </c>
      <c r="D20" s="255" t="s">
        <v>578</v>
      </c>
      <c r="E20" s="259"/>
      <c r="F20" s="259"/>
    </row>
    <row r="21" spans="1:6" ht="27" customHeight="1" x14ac:dyDescent="0.15">
      <c r="A21" s="382"/>
      <c r="B21" s="260"/>
      <c r="C21" s="260"/>
      <c r="D21" s="260"/>
      <c r="E21" s="259"/>
      <c r="F21" s="259"/>
    </row>
    <row r="22" spans="1:6" ht="27" customHeight="1" x14ac:dyDescent="0.15">
      <c r="A22" s="266"/>
    </row>
  </sheetData>
  <mergeCells count="9">
    <mergeCell ref="A16:A17"/>
    <mergeCell ref="A18:A19"/>
    <mergeCell ref="A20:A21"/>
    <mergeCell ref="A2:F2"/>
    <mergeCell ref="A4:A5"/>
    <mergeCell ref="A6:A7"/>
    <mergeCell ref="A8:A9"/>
    <mergeCell ref="A10:A11"/>
    <mergeCell ref="A12:A15"/>
  </mergeCells>
  <phoneticPr fontId="3"/>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385"/>
      <c r="H1" s="385"/>
    </row>
    <row r="2" spans="1:8" ht="12.75" customHeight="1" x14ac:dyDescent="0.2">
      <c r="A2" s="59"/>
      <c r="B2" s="379" t="s">
        <v>182</v>
      </c>
      <c r="C2" s="379"/>
      <c r="D2" s="379"/>
      <c r="E2" s="379"/>
      <c r="G2" s="385"/>
      <c r="H2" s="385"/>
    </row>
    <row r="3" spans="1:8" ht="12.75" customHeight="1" x14ac:dyDescent="0.2">
      <c r="G3" s="385"/>
      <c r="H3" s="385"/>
    </row>
    <row r="4" spans="1:8" ht="12.75" customHeight="1" x14ac:dyDescent="0.2">
      <c r="E4" s="60" t="s">
        <v>197</v>
      </c>
      <c r="G4" s="385"/>
      <c r="H4" s="385"/>
    </row>
    <row r="5" spans="1:8" ht="12.75" customHeight="1" x14ac:dyDescent="0.2">
      <c r="B5" s="45" t="s">
        <v>142</v>
      </c>
      <c r="G5" s="385"/>
      <c r="H5" s="385"/>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6"/>
    </row>
    <row r="22" spans="1:5" s="27" customFormat="1" x14ac:dyDescent="0.2">
      <c r="A22" s="27">
        <f t="shared" si="0"/>
        <v>16</v>
      </c>
      <c r="B22" s="63"/>
      <c r="C22" s="63"/>
      <c r="D22" s="65"/>
      <c r="E22" s="66"/>
    </row>
    <row r="23" spans="1:5" s="27" customFormat="1" x14ac:dyDescent="0.2">
      <c r="A23" s="27">
        <f t="shared" si="0"/>
        <v>17</v>
      </c>
      <c r="B23" s="63"/>
      <c r="C23" s="63"/>
      <c r="D23" s="65"/>
      <c r="E23" s="66"/>
    </row>
    <row r="24" spans="1:5" s="27" customFormat="1" x14ac:dyDescent="0.2">
      <c r="A24" s="27">
        <f t="shared" si="0"/>
        <v>18</v>
      </c>
      <c r="B24" s="63"/>
      <c r="C24" s="63"/>
      <c r="D24" s="65"/>
      <c r="E24" s="66"/>
    </row>
    <row r="25" spans="1:5" s="27" customFormat="1" x14ac:dyDescent="0.2">
      <c r="A25" s="27">
        <f t="shared" si="0"/>
        <v>19</v>
      </c>
      <c r="B25" s="63"/>
      <c r="C25" s="63"/>
      <c r="D25" s="65"/>
      <c r="E25" s="66"/>
    </row>
    <row r="26" spans="1:5" s="27" customFormat="1" x14ac:dyDescent="0.2">
      <c r="A26" s="27">
        <f t="shared" si="0"/>
        <v>20</v>
      </c>
      <c r="B26" s="63"/>
      <c r="C26" s="63"/>
      <c r="D26" s="65"/>
      <c r="E26" s="66"/>
    </row>
    <row r="27" spans="1:5" s="27" customFormat="1" x14ac:dyDescent="0.2">
      <c r="A27" s="27">
        <f t="shared" si="0"/>
        <v>21</v>
      </c>
      <c r="B27" s="63"/>
      <c r="C27" s="63"/>
      <c r="D27" s="65"/>
      <c r="E27" s="66"/>
    </row>
    <row r="28" spans="1:5" s="27" customFormat="1" x14ac:dyDescent="0.2">
      <c r="A28" s="27">
        <f t="shared" si="0"/>
        <v>22</v>
      </c>
      <c r="B28" s="63"/>
      <c r="C28" s="63"/>
      <c r="D28" s="65"/>
      <c r="E28" s="66"/>
    </row>
    <row r="29" spans="1:5" s="27" customFormat="1" x14ac:dyDescent="0.2">
      <c r="A29" s="27">
        <f t="shared" si="0"/>
        <v>23</v>
      </c>
      <c r="B29" s="63"/>
      <c r="C29" s="63"/>
      <c r="D29" s="65"/>
      <c r="E29" s="66"/>
    </row>
    <row r="30" spans="1:5" s="27" customFormat="1" x14ac:dyDescent="0.2">
      <c r="A30" s="27">
        <f t="shared" si="0"/>
        <v>24</v>
      </c>
      <c r="B30" s="63"/>
      <c r="C30" s="63"/>
      <c r="D30" s="65"/>
      <c r="E30" s="66"/>
    </row>
    <row r="31" spans="1:5" s="27" customFormat="1" x14ac:dyDescent="0.2">
      <c r="A31" s="27">
        <f t="shared" si="0"/>
        <v>25</v>
      </c>
      <c r="B31" s="63"/>
      <c r="C31" s="63"/>
      <c r="D31" s="65"/>
      <c r="E31" s="66"/>
    </row>
  </sheetData>
  <mergeCells count="2">
    <mergeCell ref="B2:E2"/>
    <mergeCell ref="G1:H5"/>
  </mergeCells>
  <phoneticPr fontId="3"/>
  <dataValidations count="1">
    <dataValidation type="list" allowBlank="1" showInputMessage="1" showErrorMessage="1" sqref="C7:C31" xr:uid="{00000000-0002-0000-0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事業分類・区分!$B$2:$I$2</xm:f>
          </x14:formula1>
          <xm:sqref>B7:B31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6" width="13.109375" style="45" customWidth="1"/>
    <col min="17" max="17" width="14.44140625" style="45" customWidth="1"/>
    <col min="18" max="18" width="3.77734375" style="45" customWidth="1"/>
    <col min="19" max="19" width="18.88671875" style="45" hidden="1" customWidth="1"/>
    <col min="20" max="20" width="23.33203125" style="45" customWidth="1"/>
    <col min="21" max="21" width="9.21875" style="180" bestFit="1" customWidth="1"/>
    <col min="22" max="22" width="16.33203125" style="45" customWidth="1"/>
    <col min="23" max="16384" width="12.6640625" style="45"/>
  </cols>
  <sheetData>
    <row r="1" spans="1:21" ht="12.75" customHeight="1" x14ac:dyDescent="0.2">
      <c r="B1" s="45" t="s">
        <v>145</v>
      </c>
    </row>
    <row r="2" spans="1:21" ht="12.75" customHeight="1" x14ac:dyDescent="0.2">
      <c r="B2" s="387" t="s">
        <v>161</v>
      </c>
      <c r="C2" s="387"/>
      <c r="D2" s="387"/>
      <c r="E2" s="387"/>
      <c r="F2" s="387"/>
      <c r="G2" s="387"/>
      <c r="H2" s="387"/>
      <c r="I2" s="387"/>
      <c r="J2" s="387"/>
      <c r="K2" s="387"/>
      <c r="L2" s="387"/>
      <c r="M2" s="387"/>
      <c r="N2" s="387"/>
      <c r="O2" s="387"/>
      <c r="P2" s="387"/>
      <c r="Q2" s="387"/>
      <c r="T2" s="251"/>
      <c r="U2" s="251"/>
    </row>
    <row r="3" spans="1:21" ht="12.75" customHeight="1" x14ac:dyDescent="0.2">
      <c r="O3" s="386" t="str">
        <f>'（別紙1）'!E4</f>
        <v>（事業者名）</v>
      </c>
      <c r="P3" s="386"/>
      <c r="Q3" s="386"/>
      <c r="T3" s="251"/>
      <c r="U3" s="251"/>
    </row>
    <row r="4" spans="1:21" ht="12.75" customHeight="1" x14ac:dyDescent="0.2">
      <c r="T4" s="251"/>
      <c r="U4" s="251"/>
    </row>
    <row r="5" spans="1:21" ht="84" x14ac:dyDescent="0.2">
      <c r="B5" s="67" t="s">
        <v>3</v>
      </c>
      <c r="C5" s="67" t="s">
        <v>0</v>
      </c>
      <c r="D5" s="68" t="s">
        <v>123</v>
      </c>
      <c r="E5" s="68" t="s">
        <v>124</v>
      </c>
      <c r="F5" s="68" t="s">
        <v>125</v>
      </c>
      <c r="G5" s="68" t="s">
        <v>126</v>
      </c>
      <c r="H5" s="69" t="s">
        <v>156</v>
      </c>
      <c r="I5" s="67" t="s">
        <v>13</v>
      </c>
      <c r="J5" s="68" t="s">
        <v>127</v>
      </c>
      <c r="K5" s="68" t="s">
        <v>157</v>
      </c>
      <c r="L5" s="69" t="s">
        <v>155</v>
      </c>
      <c r="M5" s="68" t="s">
        <v>154</v>
      </c>
      <c r="N5" s="67" t="s">
        <v>128</v>
      </c>
      <c r="O5" s="69" t="s">
        <v>129</v>
      </c>
      <c r="P5" s="69" t="s">
        <v>158</v>
      </c>
      <c r="Q5" s="67" t="s">
        <v>12</v>
      </c>
      <c r="S5" s="140"/>
      <c r="T5" s="251"/>
      <c r="U5" s="251"/>
    </row>
    <row r="6" spans="1:21"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70"/>
    </row>
    <row r="7" spans="1:21" x14ac:dyDescent="0.2">
      <c r="A7" s="237">
        <v>0</v>
      </c>
      <c r="B7" s="73"/>
      <c r="C7" s="73"/>
      <c r="D7" s="74"/>
      <c r="E7" s="74"/>
      <c r="F7" s="75" t="s">
        <v>9</v>
      </c>
      <c r="G7" s="75" t="s">
        <v>9</v>
      </c>
      <c r="H7" s="75" t="s">
        <v>9</v>
      </c>
      <c r="I7" s="75" t="s">
        <v>9</v>
      </c>
      <c r="J7" s="75" t="s">
        <v>9</v>
      </c>
      <c r="K7" s="75"/>
      <c r="L7" s="75" t="s">
        <v>9</v>
      </c>
      <c r="M7" s="75"/>
      <c r="N7" s="75" t="s">
        <v>9</v>
      </c>
      <c r="O7" s="75"/>
      <c r="P7" s="75" t="s">
        <v>9</v>
      </c>
      <c r="Q7" s="75"/>
      <c r="S7" s="153"/>
      <c r="T7" s="252" t="s">
        <v>370</v>
      </c>
      <c r="U7" s="253" t="s">
        <v>409</v>
      </c>
    </row>
    <row r="8" spans="1:21" s="27" customFormat="1" x14ac:dyDescent="0.2">
      <c r="A8" s="27">
        <f>A7+1</f>
        <v>1</v>
      </c>
      <c r="B8" s="119">
        <f>'（別紙1）'!B7</f>
        <v>0</v>
      </c>
      <c r="C8" s="119">
        <f>'（別紙1）'!C7</f>
        <v>0</v>
      </c>
      <c r="D8" s="79">
        <f>'（別紙1）'!D7</f>
        <v>0</v>
      </c>
      <c r="E8" s="107"/>
      <c r="F8" s="90"/>
      <c r="G8" s="90"/>
      <c r="H8" s="90"/>
      <c r="I8" s="91" t="str">
        <f>IF(U8="","",IF(OR(U8="I",U8="j"),MIN(F8,G8,H8),(MIN(F8,G8))))</f>
        <v/>
      </c>
      <c r="J8" s="90"/>
      <c r="K8" s="92" t="str">
        <f>IFERROR(IF(OR(U8="h1",U8="h2",U8="i",U8="j"),VLOOKUP(C8,補助率・係数!$B$3:$F$65537,4,0),"_"),"")</f>
        <v>_</v>
      </c>
      <c r="L8" s="90"/>
      <c r="M8" s="92" t="str">
        <f>IFERROR(IF(T8="","",IF(AND(ISNUMBER(K8),K8&lt;&gt;0),VLOOKUP(C8,補助率・係数!$B$3:$F$65537,5,FALSE),IF(OR(C8="周産期医療対策事業",C8="ＮＩＣＵ等長期入院児支援事業"),VLOOKUP(E8,補助率・係数!$C$3:$D$65537,2,FALSE),VLOOKUP(C8,補助率・係数!$B$3:$D$65537,3,FALSE)))),"")</f>
        <v/>
      </c>
      <c r="N8" s="105" t="str">
        <f>IFERROR(ROUNDDOWN(IF(U8="a",MIN(I8,J8),IF(U8="b",MIN(I8,J8,L8),IF(U8="c",I8*M8,IF(U8="d",MIN(I8,J8)*M8,IF(U8="e",MIN(I8,J8,L8)*M8,IF(OR(U8="f1",U8="f2"),MIN(MIN(I8,J8)*M8,L8),IF(U8="g",MIN(MIN(I8,J8)*M8,L8,H8),IF(OR(U8="h1",U8="h2"),MIN(MIN(I8,J8)*K8,L8)*M8,IF(U8="i",MIN(I8*K8,L8)*M8,IF(U8="j",MIN(MIN(I8,J8)*K8,L8)*M8,"")))))))))),-3),"")</f>
        <v/>
      </c>
      <c r="O8" s="104">
        <f t="shared" ref="O8:O32" si="0">IFERROR(P8/N8,0)</f>
        <v>0</v>
      </c>
      <c r="P8" s="93"/>
      <c r="Q8" s="184"/>
      <c r="S8" s="150" t="str">
        <f>IFERROR(VLOOKUP($C8,【参考】算出区分!$C$2:$E$67,2,0),"")</f>
        <v/>
      </c>
      <c r="T8" s="150"/>
      <c r="U8" s="154" t="str">
        <f>IFERROR(VLOOKUP($S8&amp;$T8,【参考】算出区分!$G$2:$I$68,3,0),"")</f>
        <v/>
      </c>
    </row>
    <row r="9" spans="1:21" s="27" customFormat="1" x14ac:dyDescent="0.2">
      <c r="A9" s="27">
        <f>A8+1</f>
        <v>2</v>
      </c>
      <c r="B9" s="78">
        <f>'（別紙1）'!B8</f>
        <v>0</v>
      </c>
      <c r="C9" s="78">
        <f>'（別紙1）'!C8</f>
        <v>0</v>
      </c>
      <c r="D9" s="79">
        <f>'（別紙1）'!D8</f>
        <v>0</v>
      </c>
      <c r="E9" s="107"/>
      <c r="F9" s="90"/>
      <c r="G9" s="90"/>
      <c r="H9" s="90"/>
      <c r="I9" s="91" t="str">
        <f t="shared" ref="I9:I32" si="1">IF(U9="","",IF(OR(U9="I",U9="j"),MIN(F9,G9,H9),(MIN(F9,G9))))</f>
        <v/>
      </c>
      <c r="J9" s="90"/>
      <c r="K9" s="92" t="str">
        <f>IFERROR(IF(OR(U9="h1",U9="h2",U9="i",U9="j"),VLOOKUP(C9,補助率・係数!$B$3:$F$65537,4,0),"_"),"")</f>
        <v>_</v>
      </c>
      <c r="L9" s="90"/>
      <c r="M9" s="92" t="str">
        <f>IFERROR(IF(T9="","",IF(AND(ISNUMBER(K9),K9&lt;&gt;0),VLOOKUP(C9,補助率・係数!$B$3:$F$65537,5,FALSE),IF(OR(C9="周産期医療対策事業",C9="ＮＩＣＵ等長期入院児支援事業"),VLOOKUP(E9,補助率・係数!$C$3:$D$65537,2,FALSE),VLOOKUP(C9,補助率・係数!$B$3:$D$65537,3,FALSE)))),"")</f>
        <v/>
      </c>
      <c r="N9" s="105" t="str">
        <f t="shared" ref="N9:N32" si="2">IFERROR(ROUNDDOWN(IF(U9="a",MIN(I9,J9),IF(U9="b",MIN(I9,J9,L9),IF(U9="c",I9*M9,IF(U9="d",MIN(I9,J9)*M9,IF(U9="e",MIN(I9,J9,L9)*M9,IF(OR(U9="f1",U9="f2"),MIN(MIN(I9,J9)*M9,L9),IF(U9="g",MIN(MIN(I9,J9)*M9,L9,H9),IF(OR(U9="h1",U9="h2"),MIN(MIN(I9,J9)*K9,L9)*M9,IF(U9="i",MIN(I9*K9,L9)*M9,IF(U9="j",MIN(MIN(I9,J9)*K9,L9)*M9,"")))))))))),-3),"")</f>
        <v/>
      </c>
      <c r="O9" s="104">
        <f t="shared" si="0"/>
        <v>0</v>
      </c>
      <c r="P9" s="94"/>
      <c r="Q9" s="230"/>
      <c r="S9" s="150" t="str">
        <f>IFERROR(VLOOKUP($C9,【参考】算出区分!$C$2:$E$67,2,0),"")</f>
        <v/>
      </c>
      <c r="T9" s="150"/>
      <c r="U9" s="154" t="str">
        <f>IFERROR(VLOOKUP($S9&amp;$T9,【参考】算出区分!$G$2:$I$68,3,0),"")</f>
        <v/>
      </c>
    </row>
    <row r="10" spans="1:21" s="27" customFormat="1" x14ac:dyDescent="0.2">
      <c r="A10" s="27">
        <f t="shared" ref="A10:A32" si="3">A9+1</f>
        <v>3</v>
      </c>
      <c r="B10" s="78">
        <f>'（別紙1）'!B9</f>
        <v>0</v>
      </c>
      <c r="C10" s="78">
        <f>'（別紙1）'!C9</f>
        <v>0</v>
      </c>
      <c r="D10" s="79">
        <f>'（別紙1）'!D9</f>
        <v>0</v>
      </c>
      <c r="E10" s="107"/>
      <c r="F10" s="90"/>
      <c r="G10" s="90"/>
      <c r="H10" s="90"/>
      <c r="I10" s="91" t="str">
        <f t="shared" si="1"/>
        <v/>
      </c>
      <c r="J10" s="90"/>
      <c r="K10" s="92" t="str">
        <f>IFERROR(IF(OR(U10="h1",U10="h2",U10="i",U10="j"),VLOOKUP(C10,補助率・係数!$B$3:$F$65537,4,0),"_"),"")</f>
        <v>_</v>
      </c>
      <c r="L10" s="90"/>
      <c r="M10" s="92" t="str">
        <f>IFERROR(IF(T10="","",IF(AND(ISNUMBER(K10),K10&lt;&gt;0),VLOOKUP(C10,補助率・係数!$B$3:$F$65537,5,FALSE),IF(OR(C10="周産期医療対策事業",C10="ＮＩＣＵ等長期入院児支援事業"),VLOOKUP(E10,補助率・係数!$C$3:$D$65537,2,FALSE),VLOOKUP(C10,補助率・係数!$B$3:$D$65537,3,FALSE)))),"")</f>
        <v/>
      </c>
      <c r="N10" s="105" t="str">
        <f t="shared" si="2"/>
        <v/>
      </c>
      <c r="O10" s="104">
        <f t="shared" si="0"/>
        <v>0</v>
      </c>
      <c r="P10" s="94"/>
      <c r="Q10" s="230"/>
      <c r="S10" s="150" t="str">
        <f>IFERROR(VLOOKUP($C10,【参考】算出区分!$C$2:$E$67,2,0),"")</f>
        <v/>
      </c>
      <c r="T10" s="150"/>
      <c r="U10" s="154" t="str">
        <f>IFERROR(VLOOKUP($S10&amp;$T10,【参考】算出区分!$G$2:$I$68,3,0),"")</f>
        <v/>
      </c>
    </row>
    <row r="11" spans="1:21" s="27" customFormat="1" x14ac:dyDescent="0.2">
      <c r="A11" s="27">
        <f t="shared" si="3"/>
        <v>4</v>
      </c>
      <c r="B11" s="78">
        <f>'（別紙1）'!B10</f>
        <v>0</v>
      </c>
      <c r="C11" s="78">
        <f>'（別紙1）'!C10</f>
        <v>0</v>
      </c>
      <c r="D11" s="79">
        <f>'（別紙1）'!D10</f>
        <v>0</v>
      </c>
      <c r="E11" s="107"/>
      <c r="F11" s="90"/>
      <c r="G11" s="90"/>
      <c r="H11" s="90"/>
      <c r="I11" s="91" t="str">
        <f t="shared" si="1"/>
        <v/>
      </c>
      <c r="J11" s="90"/>
      <c r="K11" s="92" t="str">
        <f>IFERROR(IF(OR(U11="h1",U11="h2",U11="i",U11="j"),VLOOKUP(C11,補助率・係数!$B$3:$F$65537,4,0),"_"),"")</f>
        <v>_</v>
      </c>
      <c r="L11" s="90"/>
      <c r="M11" s="92" t="str">
        <f>IFERROR(IF(T11="","",IF(AND(ISNUMBER(K11),K11&lt;&gt;0),VLOOKUP(C11,補助率・係数!$B$3:$F$65537,5,FALSE),IF(OR(C11="周産期医療対策事業",C11="ＮＩＣＵ等長期入院児支援事業"),VLOOKUP(E11,補助率・係数!$C$3:$D$65537,2,FALSE),VLOOKUP(C11,補助率・係数!$B$3:$D$65537,3,FALSE)))),"")</f>
        <v/>
      </c>
      <c r="N11" s="105" t="str">
        <f t="shared" si="2"/>
        <v/>
      </c>
      <c r="O11" s="104">
        <f t="shared" si="0"/>
        <v>0</v>
      </c>
      <c r="P11" s="94"/>
      <c r="Q11" s="230"/>
      <c r="S11" s="150" t="str">
        <f>IFERROR(VLOOKUP($C11,【参考】算出区分!$C$2:$E$67,2,0),"")</f>
        <v/>
      </c>
      <c r="T11" s="150"/>
      <c r="U11" s="154" t="str">
        <f>IFERROR(VLOOKUP($S11&amp;$T11,【参考】算出区分!$G$2:$I$68,3,0),"")</f>
        <v/>
      </c>
    </row>
    <row r="12" spans="1:21" s="27" customFormat="1" x14ac:dyDescent="0.2">
      <c r="A12" s="27">
        <f t="shared" si="3"/>
        <v>5</v>
      </c>
      <c r="B12" s="78">
        <f>'（別紙1）'!B11</f>
        <v>0</v>
      </c>
      <c r="C12" s="78">
        <f>'（別紙1）'!C11</f>
        <v>0</v>
      </c>
      <c r="D12" s="79">
        <f>'（別紙1）'!D11</f>
        <v>0</v>
      </c>
      <c r="E12" s="107"/>
      <c r="F12" s="90"/>
      <c r="G12" s="90"/>
      <c r="H12" s="90"/>
      <c r="I12" s="91" t="str">
        <f t="shared" si="1"/>
        <v/>
      </c>
      <c r="J12" s="90"/>
      <c r="K12" s="92" t="str">
        <f>IFERROR(IF(OR(U12="h1",U12="h2",U12="i",U12="j"),VLOOKUP(C12,補助率・係数!$B$3:$F$65537,4,0),"_"),"")</f>
        <v>_</v>
      </c>
      <c r="L12" s="90"/>
      <c r="M12" s="92" t="str">
        <f>IFERROR(IF(T12="","",IF(AND(ISNUMBER(K12),K12&lt;&gt;0),VLOOKUP(C12,補助率・係数!$B$3:$F$65537,5,FALSE),IF(OR(C12="周産期医療対策事業",C12="ＮＩＣＵ等長期入院児支援事業"),VLOOKUP(E12,補助率・係数!$C$3:$D$65537,2,FALSE),VLOOKUP(C12,補助率・係数!$B$3:$D$65537,3,FALSE)))),"")</f>
        <v/>
      </c>
      <c r="N12" s="105" t="str">
        <f t="shared" si="2"/>
        <v/>
      </c>
      <c r="O12" s="104">
        <f t="shared" si="0"/>
        <v>0</v>
      </c>
      <c r="P12" s="94"/>
      <c r="Q12" s="230"/>
      <c r="S12" s="150" t="str">
        <f>IFERROR(VLOOKUP($C12,【参考】算出区分!$C$2:$E$67,2,0),"")</f>
        <v/>
      </c>
      <c r="T12" s="150"/>
      <c r="U12" s="154" t="str">
        <f>IFERROR(VLOOKUP($S12&amp;$T12,【参考】算出区分!$G$2:$I$68,3,0),"")</f>
        <v/>
      </c>
    </row>
    <row r="13" spans="1:21" s="27" customFormat="1" x14ac:dyDescent="0.2">
      <c r="A13" s="27">
        <f t="shared" si="3"/>
        <v>6</v>
      </c>
      <c r="B13" s="78">
        <f>'（別紙1）'!B12</f>
        <v>0</v>
      </c>
      <c r="C13" s="78">
        <f>'（別紙1）'!C12</f>
        <v>0</v>
      </c>
      <c r="D13" s="79">
        <f>'（別紙1）'!D12</f>
        <v>0</v>
      </c>
      <c r="E13" s="107"/>
      <c r="F13" s="90"/>
      <c r="G13" s="90"/>
      <c r="H13" s="90"/>
      <c r="I13" s="91" t="str">
        <f t="shared" si="1"/>
        <v/>
      </c>
      <c r="J13" s="90"/>
      <c r="K13" s="92" t="str">
        <f>IFERROR(IF(OR(U13="h1",U13="h2",U13="i",U13="j"),VLOOKUP(C13,補助率・係数!$B$3:$F$65537,4,0),"_"),"")</f>
        <v>_</v>
      </c>
      <c r="L13" s="90"/>
      <c r="M13" s="92" t="str">
        <f>IFERROR(IF(T13="","",IF(AND(ISNUMBER(K13),K13&lt;&gt;0),VLOOKUP(C13,補助率・係数!$B$3:$F$65537,5,FALSE),IF(OR(C13="周産期医療対策事業",C13="ＮＩＣＵ等長期入院児支援事業"),VLOOKUP(E13,補助率・係数!$C$3:$D$65537,2,FALSE),VLOOKUP(C13,補助率・係数!$B$3:$D$65537,3,FALSE)))),"")</f>
        <v/>
      </c>
      <c r="N13" s="105" t="str">
        <f t="shared" si="2"/>
        <v/>
      </c>
      <c r="O13" s="104">
        <f t="shared" si="0"/>
        <v>0</v>
      </c>
      <c r="P13" s="94"/>
      <c r="Q13" s="230"/>
      <c r="S13" s="150" t="str">
        <f>IFERROR(VLOOKUP($C13,【参考】算出区分!$C$2:$E$67,2,0),"")</f>
        <v/>
      </c>
      <c r="T13" s="150"/>
      <c r="U13" s="154" t="str">
        <f>IFERROR(VLOOKUP($S13&amp;$T13,【参考】算出区分!$G$2:$I$68,3,0),"")</f>
        <v/>
      </c>
    </row>
    <row r="14" spans="1:21" s="27" customFormat="1" x14ac:dyDescent="0.2">
      <c r="A14" s="27">
        <f t="shared" si="3"/>
        <v>7</v>
      </c>
      <c r="B14" s="78">
        <f>'（別紙1）'!B13</f>
        <v>0</v>
      </c>
      <c r="C14" s="78">
        <f>'（別紙1）'!C13</f>
        <v>0</v>
      </c>
      <c r="D14" s="79">
        <f>'（別紙1）'!D13</f>
        <v>0</v>
      </c>
      <c r="E14" s="107"/>
      <c r="F14" s="90"/>
      <c r="G14" s="90"/>
      <c r="H14" s="90"/>
      <c r="I14" s="91" t="str">
        <f t="shared" si="1"/>
        <v/>
      </c>
      <c r="J14" s="90"/>
      <c r="K14" s="92" t="str">
        <f>IFERROR(IF(OR(U14="h1",U14="h2",U14="i",U14="j"),VLOOKUP(C14,補助率・係数!$B$3:$F$65537,4,0),"_"),"")</f>
        <v>_</v>
      </c>
      <c r="L14" s="90"/>
      <c r="M14" s="92" t="str">
        <f>IFERROR(IF(T14="","",IF(AND(ISNUMBER(K14),K14&lt;&gt;0),VLOOKUP(C14,補助率・係数!$B$3:$F$65537,5,FALSE),IF(OR(C14="周産期医療対策事業",C14="ＮＩＣＵ等長期入院児支援事業"),VLOOKUP(E14,補助率・係数!$C$3:$D$65537,2,FALSE),VLOOKUP(C14,補助率・係数!$B$3:$D$65537,3,FALSE)))),"")</f>
        <v/>
      </c>
      <c r="N14" s="105" t="str">
        <f t="shared" si="2"/>
        <v/>
      </c>
      <c r="O14" s="104">
        <f t="shared" si="0"/>
        <v>0</v>
      </c>
      <c r="P14" s="94"/>
      <c r="Q14" s="230"/>
      <c r="S14" s="150" t="str">
        <f>IFERROR(VLOOKUP($C14,【参考】算出区分!$C$2:$E$67,2,0),"")</f>
        <v/>
      </c>
      <c r="T14" s="150"/>
      <c r="U14" s="154" t="str">
        <f>IFERROR(VLOOKUP($S14&amp;$T14,【参考】算出区分!$G$2:$I$68,3,0),"")</f>
        <v/>
      </c>
    </row>
    <row r="15" spans="1:21" s="27" customFormat="1" x14ac:dyDescent="0.2">
      <c r="A15" s="27">
        <f t="shared" si="3"/>
        <v>8</v>
      </c>
      <c r="B15" s="78">
        <f>'（別紙1）'!B14</f>
        <v>0</v>
      </c>
      <c r="C15" s="78">
        <f>'（別紙1）'!C14</f>
        <v>0</v>
      </c>
      <c r="D15" s="79">
        <f>'（別紙1）'!D14</f>
        <v>0</v>
      </c>
      <c r="E15" s="107"/>
      <c r="F15" s="90"/>
      <c r="G15" s="90"/>
      <c r="H15" s="90"/>
      <c r="I15" s="91" t="str">
        <f t="shared" si="1"/>
        <v/>
      </c>
      <c r="J15" s="90"/>
      <c r="K15" s="92" t="str">
        <f>IFERROR(IF(OR(U15="h1",U15="h2",U15="i",U15="j"),VLOOKUP(C15,補助率・係数!$B$3:$F$65537,4,0),"_"),"")</f>
        <v>_</v>
      </c>
      <c r="L15" s="90"/>
      <c r="M15" s="92" t="str">
        <f>IFERROR(IF(T15="","",IF(AND(ISNUMBER(K15),K15&lt;&gt;0),VLOOKUP(C15,補助率・係数!$B$3:$F$65537,5,FALSE),IF(OR(C15="周産期医療対策事業",C15="ＮＩＣＵ等長期入院児支援事業"),VLOOKUP(E15,補助率・係数!$C$3:$D$65537,2,FALSE),VLOOKUP(C15,補助率・係数!$B$3:$D$65537,3,FALSE)))),"")</f>
        <v/>
      </c>
      <c r="N15" s="105" t="str">
        <f t="shared" si="2"/>
        <v/>
      </c>
      <c r="O15" s="104">
        <f t="shared" si="0"/>
        <v>0</v>
      </c>
      <c r="P15" s="94"/>
      <c r="Q15" s="230"/>
      <c r="S15" s="150" t="str">
        <f>IFERROR(VLOOKUP($C15,【参考】算出区分!$C$2:$E$67,2,0),"")</f>
        <v/>
      </c>
      <c r="T15" s="150"/>
      <c r="U15" s="154" t="str">
        <f>IFERROR(VLOOKUP($S15&amp;$T15,【参考】算出区分!$G$2:$I$68,3,0),"")</f>
        <v/>
      </c>
    </row>
    <row r="16" spans="1:21" s="27" customFormat="1" x14ac:dyDescent="0.2">
      <c r="A16" s="27">
        <f t="shared" si="3"/>
        <v>9</v>
      </c>
      <c r="B16" s="78">
        <f>'（別紙1）'!B15</f>
        <v>0</v>
      </c>
      <c r="C16" s="78">
        <f>'（別紙1）'!C15</f>
        <v>0</v>
      </c>
      <c r="D16" s="79">
        <f>'（別紙1）'!D15</f>
        <v>0</v>
      </c>
      <c r="E16" s="107"/>
      <c r="F16" s="90"/>
      <c r="G16" s="90"/>
      <c r="H16" s="90"/>
      <c r="I16" s="91" t="str">
        <f t="shared" si="1"/>
        <v/>
      </c>
      <c r="J16" s="90"/>
      <c r="K16" s="92" t="str">
        <f>IFERROR(IF(OR(U16="h1",U16="h2",U16="i",U16="j"),VLOOKUP(C16,補助率・係数!$B$3:$F$65537,4,0),"_"),"")</f>
        <v>_</v>
      </c>
      <c r="L16" s="90"/>
      <c r="M16" s="92" t="str">
        <f>IFERROR(IF(T16="","",IF(AND(ISNUMBER(K16),K16&lt;&gt;0),VLOOKUP(C16,補助率・係数!$B$3:$F$65537,5,FALSE),IF(OR(C16="周産期医療対策事業",C16="ＮＩＣＵ等長期入院児支援事業"),VLOOKUP(E16,補助率・係数!$C$3:$D$65537,2,FALSE),VLOOKUP(C16,補助率・係数!$B$3:$D$65537,3,FALSE)))),"")</f>
        <v/>
      </c>
      <c r="N16" s="105" t="str">
        <f t="shared" si="2"/>
        <v/>
      </c>
      <c r="O16" s="104">
        <f t="shared" si="0"/>
        <v>0</v>
      </c>
      <c r="P16" s="94"/>
      <c r="Q16" s="230"/>
      <c r="S16" s="150" t="str">
        <f>IFERROR(VLOOKUP($C16,【参考】算出区分!$C$2:$E$67,2,0),"")</f>
        <v/>
      </c>
      <c r="T16" s="150"/>
      <c r="U16" s="154" t="str">
        <f>IFERROR(VLOOKUP($S16&amp;$T16,【参考】算出区分!$G$2:$I$68,3,0),"")</f>
        <v/>
      </c>
    </row>
    <row r="17" spans="1:21" s="27" customFormat="1" x14ac:dyDescent="0.2">
      <c r="A17" s="27">
        <f t="shared" si="3"/>
        <v>10</v>
      </c>
      <c r="B17" s="78">
        <f>'（別紙1）'!B16</f>
        <v>0</v>
      </c>
      <c r="C17" s="78">
        <f>'（別紙1）'!C16</f>
        <v>0</v>
      </c>
      <c r="D17" s="79">
        <f>'（別紙1）'!D16</f>
        <v>0</v>
      </c>
      <c r="E17" s="107"/>
      <c r="F17" s="90"/>
      <c r="G17" s="90"/>
      <c r="H17" s="90"/>
      <c r="I17" s="91" t="str">
        <f t="shared" si="1"/>
        <v/>
      </c>
      <c r="J17" s="90"/>
      <c r="K17" s="92" t="str">
        <f>IFERROR(IF(OR(U17="h1",U17="h2",U17="i",U17="j"),VLOOKUP(C17,補助率・係数!$B$3:$F$65537,4,0),"_"),"")</f>
        <v>_</v>
      </c>
      <c r="L17" s="90"/>
      <c r="M17" s="92" t="str">
        <f>IFERROR(IF(T17="","",IF(AND(ISNUMBER(K17),K17&lt;&gt;0),VLOOKUP(C17,補助率・係数!$B$3:$F$65537,5,FALSE),IF(OR(C17="周産期医療対策事業",C17="ＮＩＣＵ等長期入院児支援事業"),VLOOKUP(E17,補助率・係数!$C$3:$D$65537,2,FALSE),VLOOKUP(C17,補助率・係数!$B$3:$D$65537,3,FALSE)))),"")</f>
        <v/>
      </c>
      <c r="N17" s="105" t="str">
        <f t="shared" si="2"/>
        <v/>
      </c>
      <c r="O17" s="104">
        <f t="shared" si="0"/>
        <v>0</v>
      </c>
      <c r="P17" s="94"/>
      <c r="Q17" s="230"/>
      <c r="S17" s="150" t="str">
        <f>IFERROR(VLOOKUP($C17,【参考】算出区分!$C$2:$E$67,2,0),"")</f>
        <v/>
      </c>
      <c r="T17" s="150"/>
      <c r="U17" s="154" t="str">
        <f>IFERROR(VLOOKUP($S17&amp;$T17,【参考】算出区分!$G$2:$I$68,3,0),"")</f>
        <v/>
      </c>
    </row>
    <row r="18" spans="1:21" s="27" customFormat="1" x14ac:dyDescent="0.2">
      <c r="A18" s="27">
        <f t="shared" si="3"/>
        <v>11</v>
      </c>
      <c r="B18" s="78">
        <f>'（別紙1）'!B17</f>
        <v>0</v>
      </c>
      <c r="C18" s="78">
        <f>'（別紙1）'!C17</f>
        <v>0</v>
      </c>
      <c r="D18" s="79">
        <f>'（別紙1）'!D17</f>
        <v>0</v>
      </c>
      <c r="E18" s="107"/>
      <c r="F18" s="90"/>
      <c r="G18" s="90"/>
      <c r="H18" s="90"/>
      <c r="I18" s="91" t="str">
        <f t="shared" si="1"/>
        <v/>
      </c>
      <c r="J18" s="90"/>
      <c r="K18" s="92" t="str">
        <f>IFERROR(IF(OR(U18="h1",U18="h2",U18="i",U18="j"),VLOOKUP(C18,補助率・係数!$B$3:$F$65537,4,0),"_"),"")</f>
        <v>_</v>
      </c>
      <c r="L18" s="90"/>
      <c r="M18" s="92" t="str">
        <f>IFERROR(IF(T18="","",IF(AND(ISNUMBER(K18),K18&lt;&gt;0),VLOOKUP(C18,補助率・係数!$B$3:$F$65537,5,FALSE),IF(OR(C18="周産期医療対策事業",C18="ＮＩＣＵ等長期入院児支援事業"),VLOOKUP(E18,補助率・係数!$C$3:$D$65537,2,FALSE),VLOOKUP(C18,補助率・係数!$B$3:$D$65537,3,FALSE)))),"")</f>
        <v/>
      </c>
      <c r="N18" s="105" t="str">
        <f t="shared" si="2"/>
        <v/>
      </c>
      <c r="O18" s="104">
        <f t="shared" si="0"/>
        <v>0</v>
      </c>
      <c r="P18" s="94"/>
      <c r="Q18" s="230"/>
      <c r="S18" s="150" t="str">
        <f>IFERROR(VLOOKUP($C18,【参考】算出区分!$C$2:$E$67,2,0),"")</f>
        <v/>
      </c>
      <c r="T18" s="150"/>
      <c r="U18" s="154" t="str">
        <f>IFERROR(VLOOKUP($S18&amp;$T18,【参考】算出区分!$G$2:$I$68,3,0),"")</f>
        <v/>
      </c>
    </row>
    <row r="19" spans="1:21" s="27" customFormat="1" x14ac:dyDescent="0.2">
      <c r="A19" s="27">
        <f t="shared" si="3"/>
        <v>12</v>
      </c>
      <c r="B19" s="78">
        <f>'（別紙1）'!B18</f>
        <v>0</v>
      </c>
      <c r="C19" s="78">
        <f>'（別紙1）'!C18</f>
        <v>0</v>
      </c>
      <c r="D19" s="79">
        <f>'（別紙1）'!D18</f>
        <v>0</v>
      </c>
      <c r="E19" s="107"/>
      <c r="F19" s="90"/>
      <c r="G19" s="90"/>
      <c r="H19" s="90"/>
      <c r="I19" s="91" t="str">
        <f t="shared" si="1"/>
        <v/>
      </c>
      <c r="J19" s="90"/>
      <c r="K19" s="92" t="str">
        <f>IFERROR(IF(OR(U19="h1",U19="h2",U19="i",U19="j"),VLOOKUP(C19,補助率・係数!$B$3:$F$65537,4,0),"_"),"")</f>
        <v>_</v>
      </c>
      <c r="L19" s="90"/>
      <c r="M19" s="92" t="str">
        <f>IFERROR(IF(T19="","",IF(AND(ISNUMBER(K19),K19&lt;&gt;0),VLOOKUP(C19,補助率・係数!$B$3:$F$65537,5,FALSE),IF(OR(C19="周産期医療対策事業",C19="ＮＩＣＵ等長期入院児支援事業"),VLOOKUP(E19,補助率・係数!$C$3:$D$65537,2,FALSE),VLOOKUP(C19,補助率・係数!$B$3:$D$65537,3,FALSE)))),"")</f>
        <v/>
      </c>
      <c r="N19" s="105" t="str">
        <f t="shared" si="2"/>
        <v/>
      </c>
      <c r="O19" s="104">
        <f t="shared" si="0"/>
        <v>0</v>
      </c>
      <c r="P19" s="94"/>
      <c r="Q19" s="230"/>
      <c r="S19" s="150" t="str">
        <f>IFERROR(VLOOKUP($C19,【参考】算出区分!$C$2:$E$67,2,0),"")</f>
        <v/>
      </c>
      <c r="T19" s="150"/>
      <c r="U19" s="154" t="str">
        <f>IFERROR(VLOOKUP($S19&amp;$T19,【参考】算出区分!$G$2:$I$68,3,0),"")</f>
        <v/>
      </c>
    </row>
    <row r="20" spans="1:21" s="27" customFormat="1" x14ac:dyDescent="0.2">
      <c r="A20" s="27">
        <f t="shared" si="3"/>
        <v>13</v>
      </c>
      <c r="B20" s="78">
        <f>'（別紙1）'!B19</f>
        <v>0</v>
      </c>
      <c r="C20" s="78">
        <f>'（別紙1）'!C19</f>
        <v>0</v>
      </c>
      <c r="D20" s="79">
        <f>'（別紙1）'!D19</f>
        <v>0</v>
      </c>
      <c r="E20" s="107"/>
      <c r="F20" s="90"/>
      <c r="G20" s="90"/>
      <c r="H20" s="90"/>
      <c r="I20" s="91" t="str">
        <f t="shared" si="1"/>
        <v/>
      </c>
      <c r="J20" s="90"/>
      <c r="K20" s="92" t="str">
        <f>IFERROR(IF(OR(U20="h1",U20="h2",U20="i",U20="j"),VLOOKUP(C20,補助率・係数!$B$3:$F$65537,4,0),"_"),"")</f>
        <v>_</v>
      </c>
      <c r="L20" s="90"/>
      <c r="M20" s="92" t="str">
        <f>IFERROR(IF(T20="","",IF(AND(ISNUMBER(K20),K20&lt;&gt;0),VLOOKUP(C20,補助率・係数!$B$3:$F$65537,5,FALSE),IF(OR(C20="周産期医療対策事業",C20="ＮＩＣＵ等長期入院児支援事業"),VLOOKUP(E20,補助率・係数!$C$3:$D$65537,2,FALSE),VLOOKUP(C20,補助率・係数!$B$3:$D$65537,3,FALSE)))),"")</f>
        <v/>
      </c>
      <c r="N20" s="105" t="str">
        <f t="shared" si="2"/>
        <v/>
      </c>
      <c r="O20" s="104">
        <f t="shared" si="0"/>
        <v>0</v>
      </c>
      <c r="P20" s="94"/>
      <c r="Q20" s="230"/>
      <c r="S20" s="150" t="str">
        <f>IFERROR(VLOOKUP($C20,【参考】算出区分!$C$2:$E$67,2,0),"")</f>
        <v/>
      </c>
      <c r="T20" s="150"/>
      <c r="U20" s="154" t="str">
        <f>IFERROR(VLOOKUP($S20&amp;$T20,【参考】算出区分!$G$2:$I$68,3,0),"")</f>
        <v/>
      </c>
    </row>
    <row r="21" spans="1:21" s="27" customFormat="1" x14ac:dyDescent="0.2">
      <c r="A21" s="27">
        <f t="shared" si="3"/>
        <v>14</v>
      </c>
      <c r="B21" s="78">
        <f>'（別紙1）'!B20</f>
        <v>0</v>
      </c>
      <c r="C21" s="78">
        <f>'（別紙1）'!C20</f>
        <v>0</v>
      </c>
      <c r="D21" s="79">
        <f>'（別紙1）'!D20</f>
        <v>0</v>
      </c>
      <c r="E21" s="107"/>
      <c r="F21" s="90"/>
      <c r="G21" s="90"/>
      <c r="H21" s="90"/>
      <c r="I21" s="91" t="str">
        <f t="shared" si="1"/>
        <v/>
      </c>
      <c r="J21" s="90"/>
      <c r="K21" s="92" t="str">
        <f>IFERROR(IF(OR(U21="h1",U21="h2",U21="i",U21="j"),VLOOKUP(C21,補助率・係数!$B$3:$F$65537,4,0),"_"),"")</f>
        <v>_</v>
      </c>
      <c r="L21" s="90"/>
      <c r="M21" s="92" t="str">
        <f>IFERROR(IF(T21="","",IF(AND(ISNUMBER(K21),K21&lt;&gt;0),VLOOKUP(C21,補助率・係数!$B$3:$F$65537,5,FALSE),IF(OR(C21="周産期医療対策事業",C21="ＮＩＣＵ等長期入院児支援事業"),VLOOKUP(E21,補助率・係数!$C$3:$D$65537,2,FALSE),VLOOKUP(C21,補助率・係数!$B$3:$D$65537,3,FALSE)))),"")</f>
        <v/>
      </c>
      <c r="N21" s="105" t="str">
        <f t="shared" si="2"/>
        <v/>
      </c>
      <c r="O21" s="104">
        <f t="shared" si="0"/>
        <v>0</v>
      </c>
      <c r="P21" s="94"/>
      <c r="Q21" s="230"/>
      <c r="S21" s="150" t="str">
        <f>IFERROR(VLOOKUP($C21,【参考】算出区分!$C$2:$E$67,2,0),"")</f>
        <v/>
      </c>
      <c r="T21" s="150"/>
      <c r="U21" s="154" t="str">
        <f>IFERROR(VLOOKUP($S21&amp;$T21,【参考】算出区分!$G$2:$I$68,3,0),"")</f>
        <v/>
      </c>
    </row>
    <row r="22" spans="1:21" s="27" customFormat="1" x14ac:dyDescent="0.2">
      <c r="A22" s="27">
        <f t="shared" si="3"/>
        <v>15</v>
      </c>
      <c r="B22" s="78">
        <f>'（別紙1）'!B21</f>
        <v>0</v>
      </c>
      <c r="C22" s="78">
        <f>'（別紙1）'!C21</f>
        <v>0</v>
      </c>
      <c r="D22" s="79">
        <f>'（別紙1）'!D21</f>
        <v>0</v>
      </c>
      <c r="E22" s="107"/>
      <c r="F22" s="90"/>
      <c r="G22" s="90"/>
      <c r="H22" s="90"/>
      <c r="I22" s="91" t="str">
        <f t="shared" si="1"/>
        <v/>
      </c>
      <c r="J22" s="90"/>
      <c r="K22" s="92" t="str">
        <f>IFERROR(IF(OR(U22="h1",U22="h2",U22="i",U22="j"),VLOOKUP(C22,補助率・係数!$B$3:$F$65537,4,0),"_"),"")</f>
        <v>_</v>
      </c>
      <c r="L22" s="90"/>
      <c r="M22" s="92" t="str">
        <f>IFERROR(IF(T22="","",IF(AND(ISNUMBER(K22),K22&lt;&gt;0),VLOOKUP(C22,補助率・係数!$B$3:$F$65537,5,FALSE),IF(OR(C22="周産期医療対策事業",C22="ＮＩＣＵ等長期入院児支援事業"),VLOOKUP(E22,補助率・係数!$C$3:$D$65537,2,FALSE),VLOOKUP(C22,補助率・係数!$B$3:$D$65537,3,FALSE)))),"")</f>
        <v/>
      </c>
      <c r="N22" s="105" t="str">
        <f t="shared" si="2"/>
        <v/>
      </c>
      <c r="O22" s="104">
        <f t="shared" si="0"/>
        <v>0</v>
      </c>
      <c r="P22" s="94"/>
      <c r="Q22" s="230"/>
      <c r="S22" s="150" t="str">
        <f>IFERROR(VLOOKUP($C22,【参考】算出区分!$C$2:$E$67,2,0),"")</f>
        <v/>
      </c>
      <c r="T22" s="150"/>
      <c r="U22" s="154" t="str">
        <f>IFERROR(VLOOKUP($S22&amp;$T22,【参考】算出区分!$G$2:$I$68,3,0),"")</f>
        <v/>
      </c>
    </row>
    <row r="23" spans="1:21" s="27" customFormat="1" x14ac:dyDescent="0.2">
      <c r="A23" s="27">
        <f t="shared" si="3"/>
        <v>16</v>
      </c>
      <c r="B23" s="78">
        <f>'（別紙1）'!B22</f>
        <v>0</v>
      </c>
      <c r="C23" s="78">
        <f>'（別紙1）'!C22</f>
        <v>0</v>
      </c>
      <c r="D23" s="79">
        <f>'（別紙1）'!D22</f>
        <v>0</v>
      </c>
      <c r="E23" s="107"/>
      <c r="F23" s="90"/>
      <c r="G23" s="90"/>
      <c r="H23" s="90"/>
      <c r="I23" s="91" t="str">
        <f t="shared" si="1"/>
        <v/>
      </c>
      <c r="J23" s="90"/>
      <c r="K23" s="92" t="str">
        <f>IFERROR(IF(OR(U23="h1",U23="h2",U23="i",U23="j"),VLOOKUP(C23,補助率・係数!$B$3:$F$65537,4,0),"_"),"")</f>
        <v>_</v>
      </c>
      <c r="L23" s="90"/>
      <c r="M23" s="92" t="str">
        <f>IFERROR(IF(T23="","",IF(AND(ISNUMBER(K23),K23&lt;&gt;0),VLOOKUP(C23,補助率・係数!$B$3:$F$65537,5,FALSE),IF(OR(C23="周産期医療対策事業",C23="ＮＩＣＵ等長期入院児支援事業"),VLOOKUP(E23,補助率・係数!$C$3:$D$65537,2,FALSE),VLOOKUP(C23,補助率・係数!$B$3:$D$65537,3,FALSE)))),"")</f>
        <v/>
      </c>
      <c r="N23" s="105" t="str">
        <f t="shared" si="2"/>
        <v/>
      </c>
      <c r="O23" s="104">
        <f t="shared" si="0"/>
        <v>0</v>
      </c>
      <c r="P23" s="94"/>
      <c r="Q23" s="230"/>
      <c r="S23" s="150" t="str">
        <f>IFERROR(VLOOKUP($C23,【参考】算出区分!$C$2:$E$67,2,0),"")</f>
        <v/>
      </c>
      <c r="T23" s="150"/>
      <c r="U23" s="154" t="str">
        <f>IFERROR(VLOOKUP($S23&amp;$T23,【参考】算出区分!$G$2:$I$68,3,0),"")</f>
        <v/>
      </c>
    </row>
    <row r="24" spans="1:21" s="27" customFormat="1" x14ac:dyDescent="0.2">
      <c r="A24" s="27">
        <f t="shared" si="3"/>
        <v>17</v>
      </c>
      <c r="B24" s="78">
        <f>'（別紙1）'!B23</f>
        <v>0</v>
      </c>
      <c r="C24" s="78">
        <f>'（別紙1）'!C23</f>
        <v>0</v>
      </c>
      <c r="D24" s="79">
        <f>'（別紙1）'!D23</f>
        <v>0</v>
      </c>
      <c r="E24" s="107"/>
      <c r="F24" s="90"/>
      <c r="G24" s="90"/>
      <c r="H24" s="90"/>
      <c r="I24" s="91" t="str">
        <f t="shared" si="1"/>
        <v/>
      </c>
      <c r="J24" s="90"/>
      <c r="K24" s="92" t="str">
        <f>IFERROR(IF(OR(U24="h1",U24="h2",U24="i",U24="j"),VLOOKUP(C24,補助率・係数!$B$3:$F$65537,4,0),"_"),"")</f>
        <v>_</v>
      </c>
      <c r="L24" s="90"/>
      <c r="M24" s="92" t="str">
        <f>IFERROR(IF(T24="","",IF(AND(ISNUMBER(K24),K24&lt;&gt;0),VLOOKUP(C24,補助率・係数!$B$3:$F$65537,5,FALSE),IF(OR(C24="周産期医療対策事業",C24="ＮＩＣＵ等長期入院児支援事業"),VLOOKUP(E24,補助率・係数!$C$3:$D$65537,2,FALSE),VLOOKUP(C24,補助率・係数!$B$3:$D$65537,3,FALSE)))),"")</f>
        <v/>
      </c>
      <c r="N24" s="105" t="str">
        <f t="shared" si="2"/>
        <v/>
      </c>
      <c r="O24" s="104">
        <f t="shared" si="0"/>
        <v>0</v>
      </c>
      <c r="P24" s="94"/>
      <c r="Q24" s="230"/>
      <c r="S24" s="150" t="str">
        <f>IFERROR(VLOOKUP($C24,【参考】算出区分!$C$2:$E$67,2,0),"")</f>
        <v/>
      </c>
      <c r="T24" s="150"/>
      <c r="U24" s="154" t="str">
        <f>IFERROR(VLOOKUP($S24&amp;$T24,【参考】算出区分!$G$2:$I$68,3,0),"")</f>
        <v/>
      </c>
    </row>
    <row r="25" spans="1:21" s="27" customFormat="1" x14ac:dyDescent="0.2">
      <c r="A25" s="27">
        <f t="shared" si="3"/>
        <v>18</v>
      </c>
      <c r="B25" s="78">
        <f>'（別紙1）'!B24</f>
        <v>0</v>
      </c>
      <c r="C25" s="78">
        <f>'（別紙1）'!C24</f>
        <v>0</v>
      </c>
      <c r="D25" s="79">
        <f>'（別紙1）'!D24</f>
        <v>0</v>
      </c>
      <c r="E25" s="107"/>
      <c r="F25" s="90"/>
      <c r="G25" s="90"/>
      <c r="H25" s="90"/>
      <c r="I25" s="91" t="str">
        <f t="shared" si="1"/>
        <v/>
      </c>
      <c r="J25" s="90"/>
      <c r="K25" s="92" t="str">
        <f>IFERROR(IF(OR(U25="h1",U25="h2",U25="i",U25="j"),VLOOKUP(C25,補助率・係数!$B$3:$F$65537,4,0),"_"),"")</f>
        <v>_</v>
      </c>
      <c r="L25" s="90"/>
      <c r="M25" s="92" t="str">
        <f>IFERROR(IF(T25="","",IF(AND(ISNUMBER(K25),K25&lt;&gt;0),VLOOKUP(C25,補助率・係数!$B$3:$F$65537,5,FALSE),IF(OR(C25="周産期医療対策事業",C25="ＮＩＣＵ等長期入院児支援事業"),VLOOKUP(E25,補助率・係数!$C$3:$D$65537,2,FALSE),VLOOKUP(C25,補助率・係数!$B$3:$D$65537,3,FALSE)))),"")</f>
        <v/>
      </c>
      <c r="N25" s="105" t="str">
        <f t="shared" si="2"/>
        <v/>
      </c>
      <c r="O25" s="104">
        <f t="shared" si="0"/>
        <v>0</v>
      </c>
      <c r="P25" s="94"/>
      <c r="Q25" s="230"/>
      <c r="S25" s="150" t="str">
        <f>IFERROR(VLOOKUP($C25,【参考】算出区分!$C$2:$E$67,2,0),"")</f>
        <v/>
      </c>
      <c r="T25" s="150"/>
      <c r="U25" s="154" t="str">
        <f>IFERROR(VLOOKUP($S25&amp;$T25,【参考】算出区分!$G$2:$I$68,3,0),"")</f>
        <v/>
      </c>
    </row>
    <row r="26" spans="1:21" s="27" customFormat="1" x14ac:dyDescent="0.2">
      <c r="A26" s="27">
        <f t="shared" si="3"/>
        <v>19</v>
      </c>
      <c r="B26" s="78">
        <f>'（別紙1）'!B25</f>
        <v>0</v>
      </c>
      <c r="C26" s="78">
        <f>'（別紙1）'!C25</f>
        <v>0</v>
      </c>
      <c r="D26" s="79">
        <f>'（別紙1）'!D25</f>
        <v>0</v>
      </c>
      <c r="E26" s="107"/>
      <c r="F26" s="90"/>
      <c r="G26" s="90"/>
      <c r="H26" s="90"/>
      <c r="I26" s="91" t="str">
        <f t="shared" si="1"/>
        <v/>
      </c>
      <c r="J26" s="90"/>
      <c r="K26" s="92" t="str">
        <f>IFERROR(IF(OR(U26="h1",U26="h2",U26="i",U26="j"),VLOOKUP(C26,補助率・係数!$B$3:$F$65537,4,0),"_"),"")</f>
        <v>_</v>
      </c>
      <c r="L26" s="90"/>
      <c r="M26" s="92" t="str">
        <f>IFERROR(IF(T26="","",IF(AND(ISNUMBER(K26),K26&lt;&gt;0),VLOOKUP(C26,補助率・係数!$B$3:$F$65537,5,FALSE),IF(OR(C26="周産期医療対策事業",C26="ＮＩＣＵ等長期入院児支援事業"),VLOOKUP(E26,補助率・係数!$C$3:$D$65537,2,FALSE),VLOOKUP(C26,補助率・係数!$B$3:$D$65537,3,FALSE)))),"")</f>
        <v/>
      </c>
      <c r="N26" s="105" t="str">
        <f t="shared" si="2"/>
        <v/>
      </c>
      <c r="O26" s="104">
        <f t="shared" si="0"/>
        <v>0</v>
      </c>
      <c r="P26" s="94"/>
      <c r="Q26" s="230"/>
      <c r="S26" s="150" t="str">
        <f>IFERROR(VLOOKUP($C26,【参考】算出区分!$C$2:$E$67,2,0),"")</f>
        <v/>
      </c>
      <c r="T26" s="150"/>
      <c r="U26" s="154" t="str">
        <f>IFERROR(VLOOKUP($S26&amp;$T26,【参考】算出区分!$G$2:$I$68,3,0),"")</f>
        <v/>
      </c>
    </row>
    <row r="27" spans="1:21" s="27" customFormat="1" x14ac:dyDescent="0.2">
      <c r="A27" s="27">
        <f t="shared" si="3"/>
        <v>20</v>
      </c>
      <c r="B27" s="78">
        <f>'（別紙1）'!B26</f>
        <v>0</v>
      </c>
      <c r="C27" s="78">
        <f>'（別紙1）'!C26</f>
        <v>0</v>
      </c>
      <c r="D27" s="79">
        <f>'（別紙1）'!D26</f>
        <v>0</v>
      </c>
      <c r="E27" s="107"/>
      <c r="F27" s="90"/>
      <c r="G27" s="90"/>
      <c r="H27" s="90"/>
      <c r="I27" s="91" t="str">
        <f t="shared" si="1"/>
        <v/>
      </c>
      <c r="J27" s="90"/>
      <c r="K27" s="92" t="str">
        <f>IFERROR(IF(OR(U27="h1",U27="h2",U27="i",U27="j"),VLOOKUP(C27,補助率・係数!$B$3:$F$65537,4,0),"_"),"")</f>
        <v>_</v>
      </c>
      <c r="L27" s="90"/>
      <c r="M27" s="92" t="str">
        <f>IFERROR(IF(T27="","",IF(AND(ISNUMBER(K27),K27&lt;&gt;0),VLOOKUP(C27,補助率・係数!$B$3:$F$65537,5,FALSE),IF(OR(C27="周産期医療対策事業",C27="ＮＩＣＵ等長期入院児支援事業"),VLOOKUP(E27,補助率・係数!$C$3:$D$65537,2,FALSE),VLOOKUP(C27,補助率・係数!$B$3:$D$65537,3,FALSE)))),"")</f>
        <v/>
      </c>
      <c r="N27" s="105" t="str">
        <f t="shared" si="2"/>
        <v/>
      </c>
      <c r="O27" s="104">
        <f t="shared" si="0"/>
        <v>0</v>
      </c>
      <c r="P27" s="94"/>
      <c r="Q27" s="230"/>
      <c r="S27" s="150" t="str">
        <f>IFERROR(VLOOKUP($C27,【参考】算出区分!$C$2:$E$67,2,0),"")</f>
        <v/>
      </c>
      <c r="T27" s="150"/>
      <c r="U27" s="154" t="str">
        <f>IFERROR(VLOOKUP($S27&amp;$T27,【参考】算出区分!$G$2:$I$68,3,0),"")</f>
        <v/>
      </c>
    </row>
    <row r="28" spans="1:21" s="27" customFormat="1" x14ac:dyDescent="0.2">
      <c r="A28" s="27">
        <f t="shared" si="3"/>
        <v>21</v>
      </c>
      <c r="B28" s="78">
        <f>'（別紙1）'!B27</f>
        <v>0</v>
      </c>
      <c r="C28" s="78">
        <f>'（別紙1）'!C27</f>
        <v>0</v>
      </c>
      <c r="D28" s="79">
        <f>'（別紙1）'!D27</f>
        <v>0</v>
      </c>
      <c r="E28" s="107"/>
      <c r="F28" s="90"/>
      <c r="G28" s="90"/>
      <c r="H28" s="90"/>
      <c r="I28" s="91" t="str">
        <f t="shared" si="1"/>
        <v/>
      </c>
      <c r="J28" s="90"/>
      <c r="K28" s="92" t="str">
        <f>IFERROR(IF(OR(U28="h1",U28="h2",U28="i",U28="j"),VLOOKUP(C28,補助率・係数!$B$3:$F$65537,4,0),"_"),"")</f>
        <v>_</v>
      </c>
      <c r="L28" s="90"/>
      <c r="M28" s="92" t="str">
        <f>IFERROR(IF(T28="","",IF(AND(ISNUMBER(K28),K28&lt;&gt;0),VLOOKUP(C28,補助率・係数!$B$3:$F$65537,5,FALSE),IF(OR(C28="周産期医療対策事業",C28="ＮＩＣＵ等長期入院児支援事業"),VLOOKUP(E28,補助率・係数!$C$3:$D$65537,2,FALSE),VLOOKUP(C28,補助率・係数!$B$3:$D$65537,3,FALSE)))),"")</f>
        <v/>
      </c>
      <c r="N28" s="105" t="str">
        <f t="shared" si="2"/>
        <v/>
      </c>
      <c r="O28" s="104">
        <f t="shared" si="0"/>
        <v>0</v>
      </c>
      <c r="P28" s="94"/>
      <c r="Q28" s="230"/>
      <c r="S28" s="150" t="str">
        <f>IFERROR(VLOOKUP($C28,【参考】算出区分!$C$2:$E$67,2,0),"")</f>
        <v/>
      </c>
      <c r="T28" s="150"/>
      <c r="U28" s="154" t="str">
        <f>IFERROR(VLOOKUP($S28&amp;$T28,【参考】算出区分!$G$2:$I$68,3,0),"")</f>
        <v/>
      </c>
    </row>
    <row r="29" spans="1:21" s="27" customFormat="1" x14ac:dyDescent="0.2">
      <c r="A29" s="27">
        <f t="shared" si="3"/>
        <v>22</v>
      </c>
      <c r="B29" s="78">
        <f>'（別紙1）'!B28</f>
        <v>0</v>
      </c>
      <c r="C29" s="78">
        <f>'（別紙1）'!C28</f>
        <v>0</v>
      </c>
      <c r="D29" s="79">
        <f>'（別紙1）'!D28</f>
        <v>0</v>
      </c>
      <c r="E29" s="107"/>
      <c r="F29" s="90"/>
      <c r="G29" s="90"/>
      <c r="H29" s="90"/>
      <c r="I29" s="91" t="str">
        <f t="shared" si="1"/>
        <v/>
      </c>
      <c r="J29" s="90"/>
      <c r="K29" s="92" t="str">
        <f>IFERROR(IF(OR(U29="h1",U29="h2",U29="i",U29="j"),VLOOKUP(C29,補助率・係数!$B$3:$F$65537,4,0),"_"),"")</f>
        <v>_</v>
      </c>
      <c r="L29" s="90"/>
      <c r="M29" s="92" t="str">
        <f>IFERROR(IF(T29="","",IF(AND(ISNUMBER(K29),K29&lt;&gt;0),VLOOKUP(C29,補助率・係数!$B$3:$F$65537,5,FALSE),IF(OR(C29="周産期医療対策事業",C29="ＮＩＣＵ等長期入院児支援事業"),VLOOKUP(E29,補助率・係数!$C$3:$D$65537,2,FALSE),VLOOKUP(C29,補助率・係数!$B$3:$D$65537,3,FALSE)))),"")</f>
        <v/>
      </c>
      <c r="N29" s="105" t="str">
        <f t="shared" si="2"/>
        <v/>
      </c>
      <c r="O29" s="104">
        <f t="shared" si="0"/>
        <v>0</v>
      </c>
      <c r="P29" s="94"/>
      <c r="Q29" s="230"/>
      <c r="S29" s="150" t="str">
        <f>IFERROR(VLOOKUP($C29,【参考】算出区分!$C$2:$E$67,2,0),"")</f>
        <v/>
      </c>
      <c r="T29" s="150"/>
      <c r="U29" s="154" t="str">
        <f>IFERROR(VLOOKUP($S29&amp;$T29,【参考】算出区分!$G$2:$I$68,3,0),"")</f>
        <v/>
      </c>
    </row>
    <row r="30" spans="1:21" s="27" customFormat="1" x14ac:dyDescent="0.2">
      <c r="A30" s="27">
        <f t="shared" si="3"/>
        <v>23</v>
      </c>
      <c r="B30" s="78">
        <f>'（別紙1）'!B29</f>
        <v>0</v>
      </c>
      <c r="C30" s="78">
        <f>'（別紙1）'!C29</f>
        <v>0</v>
      </c>
      <c r="D30" s="227">
        <f>'（別紙1）'!D29</f>
        <v>0</v>
      </c>
      <c r="E30" s="228"/>
      <c r="F30" s="94"/>
      <c r="G30" s="94"/>
      <c r="H30" s="94"/>
      <c r="I30" s="185" t="str">
        <f t="shared" si="1"/>
        <v/>
      </c>
      <c r="J30" s="94"/>
      <c r="K30" s="238" t="str">
        <f>IFERROR(IF(OR(U30="h1",U30="h2",U30="i",U30="j"),VLOOKUP(C30,補助率・係数!$B$3:$F$65537,4,0),"_"),"")</f>
        <v>_</v>
      </c>
      <c r="L30" s="94"/>
      <c r="M30" s="92" t="str">
        <f>IFERROR(IF(T30="","",IF(AND(ISNUMBER(K30),K30&lt;&gt;0),VLOOKUP(C30,補助率・係数!$B$3:$F$65537,5,FALSE),IF(OR(C30="周産期医療対策事業",C30="ＮＩＣＵ等長期入院児支援事業"),VLOOKUP(E30,補助率・係数!$C$3:$D$65537,2,FALSE),VLOOKUP(C30,補助率・係数!$B$3:$D$65537,3,FALSE)))),"")</f>
        <v/>
      </c>
      <c r="N30" s="239" t="str">
        <f t="shared" si="2"/>
        <v/>
      </c>
      <c r="O30" s="240">
        <f t="shared" si="0"/>
        <v>0</v>
      </c>
      <c r="P30" s="94"/>
      <c r="Q30" s="230"/>
      <c r="S30" s="150" t="str">
        <f>IFERROR(VLOOKUP($C30,【参考】算出区分!$C$2:$E$67,2,0),"")</f>
        <v/>
      </c>
      <c r="T30" s="150"/>
      <c r="U30" s="154" t="str">
        <f>IFERROR(VLOOKUP($S30&amp;$T30,【参考】算出区分!$G$2:$I$68,3,0),"")</f>
        <v/>
      </c>
    </row>
    <row r="31" spans="1:21" s="27" customFormat="1" x14ac:dyDescent="0.2">
      <c r="A31" s="27">
        <f t="shared" si="3"/>
        <v>24</v>
      </c>
      <c r="B31" s="78">
        <f>'（別紙1）'!B30</f>
        <v>0</v>
      </c>
      <c r="C31" s="78">
        <f>'（別紙1）'!C30</f>
        <v>0</v>
      </c>
      <c r="D31" s="79">
        <f>'（別紙1）'!D30</f>
        <v>0</v>
      </c>
      <c r="E31" s="107"/>
      <c r="F31" s="90"/>
      <c r="G31" s="90"/>
      <c r="H31" s="90"/>
      <c r="I31" s="91" t="str">
        <f t="shared" si="1"/>
        <v/>
      </c>
      <c r="J31" s="90"/>
      <c r="K31" s="92" t="str">
        <f>IFERROR(IF(OR(U31="h1",U31="h2",U31="i",U31="j"),VLOOKUP(C31,補助率・係数!$B$3:$F$65537,4,0),"_"),"")</f>
        <v>_</v>
      </c>
      <c r="L31" s="90"/>
      <c r="M31" s="92" t="str">
        <f>IFERROR(IF(T31="","",IF(AND(ISNUMBER(K31),K31&lt;&gt;0),VLOOKUP(C31,補助率・係数!$B$3:$F$65537,5,FALSE),IF(OR(C31="周産期医療対策事業",C31="ＮＩＣＵ等長期入院児支援事業"),VLOOKUP(E31,補助率・係数!$C$3:$D$65537,2,FALSE),VLOOKUP(C31,補助率・係数!$B$3:$D$65537,3,FALSE)))),"")</f>
        <v/>
      </c>
      <c r="N31" s="105" t="str">
        <f t="shared" si="2"/>
        <v/>
      </c>
      <c r="O31" s="104">
        <f t="shared" si="0"/>
        <v>0</v>
      </c>
      <c r="P31" s="94"/>
      <c r="Q31" s="230"/>
      <c r="S31" s="150" t="str">
        <f>IFERROR(VLOOKUP($C31,【参考】算出区分!$C$2:$E$67,2,0),"")</f>
        <v/>
      </c>
      <c r="T31" s="150"/>
      <c r="U31" s="154" t="str">
        <f>IFERROR(VLOOKUP($S31&amp;$T31,【参考】算出区分!$G$2:$I$68,3,0),"")</f>
        <v/>
      </c>
    </row>
    <row r="32" spans="1:21" s="27" customFormat="1" ht="12.6" thickBot="1" x14ac:dyDescent="0.25">
      <c r="A32" s="27">
        <f t="shared" si="3"/>
        <v>25</v>
      </c>
      <c r="B32" s="80">
        <f>'（別紙1）'!B31</f>
        <v>0</v>
      </c>
      <c r="C32" s="80">
        <f>'（別紙1）'!C31</f>
        <v>0</v>
      </c>
      <c r="D32" s="231">
        <f>'（別紙1）'!D31</f>
        <v>0</v>
      </c>
      <c r="E32" s="232"/>
      <c r="F32" s="188"/>
      <c r="G32" s="188"/>
      <c r="H32" s="188"/>
      <c r="I32" s="186" t="str">
        <f t="shared" si="1"/>
        <v/>
      </c>
      <c r="J32" s="188"/>
      <c r="K32" s="241" t="str">
        <f>IFERROR(IF(OR(U32="h1",U32="h2",U32="i",U32="j"),VLOOKUP(C32,補助率・係数!$B$3:$F$65537,4,0),"_"),"")</f>
        <v>_</v>
      </c>
      <c r="L32" s="188"/>
      <c r="M32" s="241" t="str">
        <f>IFERROR(IF(T32="","",IF(AND(ISNUMBER(K32),K32&lt;&gt;0),VLOOKUP(C32,補助率・係数!$B$3:$F$65537,5,FALSE),IF(OR(C32="周産期医療対策事業",C32="ＮＩＣＵ等長期入院児支援事業"),VLOOKUP(E32,補助率・係数!$C$3:$D$65537,2,FALSE),VLOOKUP(C32,補助率・係数!$B$3:$D$65537,3,FALSE)))),"")</f>
        <v/>
      </c>
      <c r="N32" s="242" t="str">
        <f t="shared" si="2"/>
        <v/>
      </c>
      <c r="O32" s="243">
        <f t="shared" si="0"/>
        <v>0</v>
      </c>
      <c r="P32" s="95"/>
      <c r="Q32" s="187"/>
      <c r="S32" s="150" t="str">
        <f>IFERROR(VLOOKUP($C32,【参考】算出区分!$C$2:$E$67,2,0),"")</f>
        <v/>
      </c>
      <c r="T32" s="150"/>
      <c r="U32" s="154" t="str">
        <f>IFERROR(VLOOKUP($S32&amp;$T32,【参考】算出区分!$G$2:$I$68,3,0),"")</f>
        <v/>
      </c>
    </row>
    <row r="33" spans="2:21" ht="12.75" customHeight="1" thickTop="1" x14ac:dyDescent="0.2">
      <c r="B33" s="70" t="s">
        <v>8</v>
      </c>
      <c r="C33" s="117"/>
      <c r="D33" s="97"/>
      <c r="E33" s="97"/>
      <c r="F33" s="77"/>
      <c r="G33" s="77"/>
      <c r="H33" s="77"/>
      <c r="I33" s="77"/>
      <c r="J33" s="77"/>
      <c r="K33" s="77"/>
      <c r="L33" s="77"/>
      <c r="M33" s="118"/>
      <c r="N33" s="77">
        <f>SUM(N8:N32)</f>
        <v>0</v>
      </c>
      <c r="O33" s="99"/>
      <c r="P33" s="77">
        <f>SUM(P8:P32)</f>
        <v>0</v>
      </c>
      <c r="Q33" s="88"/>
      <c r="S33" s="27"/>
      <c r="T33" s="27"/>
      <c r="U33" s="155"/>
    </row>
    <row r="34" spans="2:21" ht="12.75" customHeight="1" x14ac:dyDescent="0.2"/>
    <row r="35" spans="2:21" ht="12.75" customHeight="1" x14ac:dyDescent="0.2">
      <c r="B35" s="45" t="s">
        <v>7</v>
      </c>
    </row>
    <row r="36" spans="2:21" ht="12.75" customHeight="1" x14ac:dyDescent="0.2">
      <c r="B36" s="45" t="s">
        <v>196</v>
      </c>
    </row>
    <row r="37" spans="2:21" ht="12.75" customHeight="1" x14ac:dyDescent="0.2">
      <c r="B37" s="45" t="s">
        <v>469</v>
      </c>
    </row>
    <row r="38" spans="2:21" ht="12.75" customHeight="1" x14ac:dyDescent="0.2"/>
    <row r="39" spans="2:21" ht="12.75" customHeight="1" x14ac:dyDescent="0.2"/>
    <row r="40" spans="2:21" ht="12.75" customHeight="1" x14ac:dyDescent="0.2"/>
    <row r="41" spans="2:21" ht="12.75" customHeight="1" x14ac:dyDescent="0.2">
      <c r="B41" s="100" t="s">
        <v>54</v>
      </c>
      <c r="C41" s="101"/>
      <c r="D41" s="83"/>
      <c r="E41" s="83"/>
      <c r="F41" s="83"/>
      <c r="G41" s="83"/>
      <c r="H41" s="83"/>
      <c r="I41" s="83"/>
      <c r="J41" s="83"/>
      <c r="K41" s="83"/>
      <c r="L41" s="83"/>
      <c r="M41" s="83"/>
      <c r="N41" s="83">
        <f t="shared" ref="N41:N48" si="4">SUMIFS(N$8:N$32,$B$8:$B$32,$B41)</f>
        <v>0</v>
      </c>
      <c r="O41" s="83"/>
      <c r="P41" s="83">
        <f t="shared" ref="P41:P48" si="5">SUMIFS(P$8:P$32,$B$8:$B$32,$B41)</f>
        <v>0</v>
      </c>
      <c r="Q41" s="83"/>
    </row>
    <row r="42" spans="2:21" ht="12.75" customHeight="1" x14ac:dyDescent="0.2">
      <c r="B42" s="100" t="s">
        <v>55</v>
      </c>
      <c r="C42" s="101"/>
      <c r="D42" s="83"/>
      <c r="E42" s="83"/>
      <c r="F42" s="83"/>
      <c r="G42" s="83"/>
      <c r="H42" s="83"/>
      <c r="I42" s="83"/>
      <c r="J42" s="83"/>
      <c r="K42" s="83"/>
      <c r="L42" s="83"/>
      <c r="M42" s="83"/>
      <c r="N42" s="83">
        <f t="shared" si="4"/>
        <v>0</v>
      </c>
      <c r="O42" s="83"/>
      <c r="P42" s="83">
        <f t="shared" si="5"/>
        <v>0</v>
      </c>
      <c r="Q42" s="83"/>
    </row>
    <row r="43" spans="2:21" ht="12.75" customHeight="1" x14ac:dyDescent="0.2">
      <c r="B43" s="100" t="s">
        <v>56</v>
      </c>
      <c r="C43" s="101"/>
      <c r="D43" s="83"/>
      <c r="E43" s="83"/>
      <c r="F43" s="83"/>
      <c r="G43" s="83"/>
      <c r="H43" s="83"/>
      <c r="I43" s="83"/>
      <c r="J43" s="83"/>
      <c r="K43" s="83"/>
      <c r="L43" s="83"/>
      <c r="M43" s="83"/>
      <c r="N43" s="83">
        <f t="shared" si="4"/>
        <v>0</v>
      </c>
      <c r="O43" s="83"/>
      <c r="P43" s="83">
        <f t="shared" si="5"/>
        <v>0</v>
      </c>
      <c r="Q43" s="83"/>
    </row>
    <row r="44" spans="2:21" ht="12.75" customHeight="1" x14ac:dyDescent="0.2">
      <c r="B44" s="100" t="s">
        <v>57</v>
      </c>
      <c r="C44" s="101"/>
      <c r="D44" s="83"/>
      <c r="E44" s="83"/>
      <c r="F44" s="83"/>
      <c r="G44" s="83"/>
      <c r="H44" s="83"/>
      <c r="I44" s="83"/>
      <c r="J44" s="83"/>
      <c r="K44" s="83"/>
      <c r="L44" s="83"/>
      <c r="M44" s="83"/>
      <c r="N44" s="83">
        <f t="shared" si="4"/>
        <v>0</v>
      </c>
      <c r="O44" s="83"/>
      <c r="P44" s="83">
        <f t="shared" si="5"/>
        <v>0</v>
      </c>
      <c r="Q44" s="83"/>
    </row>
    <row r="45" spans="2:21" ht="12.75" customHeight="1" x14ac:dyDescent="0.2">
      <c r="B45" s="100" t="s">
        <v>205</v>
      </c>
      <c r="C45" s="101"/>
      <c r="D45" s="83"/>
      <c r="E45" s="83"/>
      <c r="F45" s="83"/>
      <c r="G45" s="83"/>
      <c r="H45" s="83"/>
      <c r="I45" s="83"/>
      <c r="J45" s="83"/>
      <c r="K45" s="83"/>
      <c r="L45" s="83"/>
      <c r="M45" s="83"/>
      <c r="N45" s="83">
        <f t="shared" si="4"/>
        <v>0</v>
      </c>
      <c r="O45" s="83"/>
      <c r="P45" s="83">
        <f t="shared" si="5"/>
        <v>0</v>
      </c>
      <c r="Q45" s="83"/>
    </row>
    <row r="46" spans="2:21" ht="12.75" customHeight="1" x14ac:dyDescent="0.2">
      <c r="B46" s="100" t="s">
        <v>59</v>
      </c>
      <c r="C46" s="101"/>
      <c r="D46" s="83"/>
      <c r="E46" s="83"/>
      <c r="F46" s="83"/>
      <c r="G46" s="83"/>
      <c r="H46" s="83"/>
      <c r="I46" s="83"/>
      <c r="J46" s="83"/>
      <c r="K46" s="83"/>
      <c r="L46" s="83"/>
      <c r="M46" s="83"/>
      <c r="N46" s="83">
        <f t="shared" si="4"/>
        <v>0</v>
      </c>
      <c r="O46" s="83"/>
      <c r="P46" s="83">
        <f t="shared" si="5"/>
        <v>0</v>
      </c>
      <c r="Q46" s="83"/>
    </row>
    <row r="47" spans="2:21" ht="12.75" customHeight="1" x14ac:dyDescent="0.2">
      <c r="B47" s="111" t="s">
        <v>60</v>
      </c>
      <c r="C47" s="74"/>
      <c r="D47" s="110"/>
      <c r="E47" s="110"/>
      <c r="F47" s="110"/>
      <c r="G47" s="110"/>
      <c r="H47" s="110"/>
      <c r="I47" s="110"/>
      <c r="J47" s="110"/>
      <c r="K47" s="110"/>
      <c r="L47" s="110"/>
      <c r="M47" s="110"/>
      <c r="N47" s="110">
        <f t="shared" si="4"/>
        <v>0</v>
      </c>
      <c r="O47" s="110"/>
      <c r="P47" s="110">
        <f t="shared" si="5"/>
        <v>0</v>
      </c>
      <c r="Q47" s="110"/>
    </row>
    <row r="48" spans="2:21" ht="12.75" customHeight="1" thickBot="1" x14ac:dyDescent="0.25">
      <c r="B48" s="84" t="s">
        <v>192</v>
      </c>
      <c r="C48" s="85"/>
      <c r="D48" s="86"/>
      <c r="E48" s="86"/>
      <c r="F48" s="86"/>
      <c r="G48" s="86"/>
      <c r="H48" s="86"/>
      <c r="I48" s="86"/>
      <c r="J48" s="86"/>
      <c r="K48" s="86"/>
      <c r="L48" s="86"/>
      <c r="M48" s="86"/>
      <c r="N48" s="86">
        <f t="shared" si="4"/>
        <v>0</v>
      </c>
      <c r="O48" s="86"/>
      <c r="P48" s="102">
        <f t="shared" si="5"/>
        <v>0</v>
      </c>
      <c r="Q48" s="102"/>
    </row>
    <row r="49" spans="2:17" ht="12.75" customHeight="1" thickTop="1" x14ac:dyDescent="0.2">
      <c r="B49" s="103" t="s">
        <v>8</v>
      </c>
      <c r="C49" s="97"/>
      <c r="D49" s="89"/>
      <c r="E49" s="89"/>
      <c r="F49" s="89"/>
      <c r="G49" s="89"/>
      <c r="H49" s="89"/>
      <c r="I49" s="89"/>
      <c r="J49" s="89"/>
      <c r="K49" s="89"/>
      <c r="L49" s="89"/>
      <c r="M49" s="89"/>
      <c r="N49" s="89">
        <f>SUM(N41:N48)</f>
        <v>0</v>
      </c>
      <c r="O49" s="89"/>
      <c r="P49" s="89">
        <f>SUM(P41:P48)</f>
        <v>0</v>
      </c>
      <c r="Q49" s="89"/>
    </row>
  </sheetData>
  <mergeCells count="2">
    <mergeCell ref="O3:Q3"/>
    <mergeCell ref="B2:Q2"/>
  </mergeCells>
  <phoneticPr fontId="3"/>
  <dataValidations count="2">
    <dataValidation type="list" allowBlank="1" showInputMessage="1" showErrorMessage="1" sqref="E8:E32" xr:uid="{00000000-0002-0000-0700-000000000000}">
      <formula1>INDIRECT(C8)</formula1>
    </dataValidation>
    <dataValidation type="list" allowBlank="1" showInputMessage="1" showErrorMessage="1" sqref="T8:T32" xr:uid="{00000000-0002-0000-0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2"/>
  <cols>
    <col min="1" max="16384" width="9" style="20"/>
  </cols>
  <sheetData>
    <row r="1" spans="1:9" ht="18" customHeight="1" x14ac:dyDescent="0.2">
      <c r="A1" s="20" t="s">
        <v>138</v>
      </c>
    </row>
    <row r="3" spans="1:9" ht="18" customHeight="1" x14ac:dyDescent="0.2">
      <c r="H3" s="21"/>
      <c r="I3" s="22" t="s">
        <v>4</v>
      </c>
    </row>
    <row r="4" spans="1:9" ht="18" customHeight="1" x14ac:dyDescent="0.2">
      <c r="H4" s="21"/>
      <c r="I4" s="22" t="s">
        <v>5</v>
      </c>
    </row>
    <row r="7" spans="1:9" ht="18" customHeight="1" x14ac:dyDescent="0.2">
      <c r="A7" s="20" t="s">
        <v>6</v>
      </c>
    </row>
    <row r="11" spans="1:9" ht="18" customHeight="1" x14ac:dyDescent="0.2">
      <c r="F11" s="391" t="s">
        <v>203</v>
      </c>
      <c r="G11" s="391"/>
      <c r="H11" s="391"/>
      <c r="I11" s="20" t="s">
        <v>202</v>
      </c>
    </row>
    <row r="16" spans="1:9" ht="18" customHeight="1" x14ac:dyDescent="0.2">
      <c r="A16" s="389" t="s">
        <v>198</v>
      </c>
      <c r="B16" s="389"/>
      <c r="C16" s="389"/>
      <c r="D16" s="389"/>
      <c r="E16" s="389"/>
      <c r="F16" s="389"/>
      <c r="G16" s="389"/>
      <c r="H16" s="389"/>
      <c r="I16" s="389"/>
    </row>
    <row r="19" spans="1:9" ht="18" customHeight="1" x14ac:dyDescent="0.2">
      <c r="A19" s="388" t="s">
        <v>143</v>
      </c>
      <c r="B19" s="388"/>
      <c r="C19" s="388"/>
      <c r="D19" s="388"/>
      <c r="E19" s="388"/>
      <c r="F19" s="388"/>
      <c r="G19" s="388"/>
      <c r="H19" s="388"/>
      <c r="I19" s="388"/>
    </row>
    <row r="20" spans="1:9" ht="18" customHeight="1" x14ac:dyDescent="0.2">
      <c r="A20" s="388"/>
      <c r="B20" s="388"/>
      <c r="C20" s="388"/>
      <c r="D20" s="388"/>
      <c r="E20" s="388"/>
      <c r="F20" s="388"/>
      <c r="G20" s="388"/>
      <c r="H20" s="388"/>
      <c r="I20" s="388"/>
    </row>
    <row r="21" spans="1:9" ht="18" customHeight="1" x14ac:dyDescent="0.2">
      <c r="A21" s="388"/>
      <c r="B21" s="388"/>
      <c r="C21" s="388"/>
      <c r="D21" s="388"/>
      <c r="E21" s="388"/>
      <c r="F21" s="388"/>
      <c r="G21" s="388"/>
      <c r="H21" s="388"/>
      <c r="I21" s="388"/>
    </row>
    <row r="22" spans="1:9" ht="18" customHeight="1" x14ac:dyDescent="0.2">
      <c r="A22" s="112"/>
      <c r="B22" s="112"/>
      <c r="C22" s="112"/>
      <c r="D22" s="112"/>
      <c r="E22" s="112"/>
      <c r="F22" s="112"/>
      <c r="G22" s="112"/>
      <c r="H22" s="112"/>
      <c r="I22" s="112"/>
    </row>
    <row r="23" spans="1:9" ht="18" customHeight="1" x14ac:dyDescent="0.2">
      <c r="A23" s="112"/>
      <c r="B23" s="112"/>
      <c r="C23" s="112"/>
      <c r="D23" s="112"/>
      <c r="E23" s="112"/>
      <c r="F23" s="112"/>
      <c r="G23" s="112"/>
      <c r="H23" s="112"/>
      <c r="I23" s="112"/>
    </row>
    <row r="24" spans="1:9" ht="18" customHeight="1" x14ac:dyDescent="0.2">
      <c r="A24" s="20" t="s">
        <v>21</v>
      </c>
      <c r="C24" s="390" t="s">
        <v>31</v>
      </c>
      <c r="D24" s="390"/>
      <c r="E24" s="390"/>
      <c r="F24" s="120"/>
    </row>
    <row r="25" spans="1:9" ht="18" customHeight="1" x14ac:dyDescent="0.2">
      <c r="C25" s="113"/>
      <c r="D25" s="113"/>
      <c r="E25" s="113"/>
      <c r="F25" s="113"/>
    </row>
    <row r="26" spans="1:9" ht="18" customHeight="1" x14ac:dyDescent="0.2">
      <c r="A26" s="20" t="s">
        <v>199</v>
      </c>
      <c r="I26" s="114" t="s">
        <v>15</v>
      </c>
    </row>
    <row r="27" spans="1:9" ht="18" customHeight="1" x14ac:dyDescent="0.2">
      <c r="F27" s="24"/>
    </row>
    <row r="28" spans="1:9" ht="18" customHeight="1" x14ac:dyDescent="0.2">
      <c r="A28" s="20" t="s">
        <v>22</v>
      </c>
      <c r="I28" s="114" t="s">
        <v>16</v>
      </c>
    </row>
    <row r="29" spans="1:9" ht="18" customHeight="1" x14ac:dyDescent="0.2">
      <c r="F29" s="24"/>
    </row>
    <row r="30" spans="1:9" ht="18" customHeight="1" x14ac:dyDescent="0.2">
      <c r="A30" s="20" t="s">
        <v>20</v>
      </c>
    </row>
    <row r="31" spans="1:9" ht="18" customHeight="1" x14ac:dyDescent="0.2">
      <c r="A31" s="25" t="s">
        <v>206</v>
      </c>
    </row>
    <row r="32" spans="1:9" ht="18" customHeight="1" x14ac:dyDescent="0.2">
      <c r="A32" s="25" t="s">
        <v>144</v>
      </c>
    </row>
    <row r="33" spans="1:1" ht="18" customHeight="1" x14ac:dyDescent="0.2">
      <c r="A33" s="25" t="s">
        <v>23</v>
      </c>
    </row>
    <row r="34" spans="1:1" ht="18" customHeight="1" x14ac:dyDescent="0.2">
      <c r="A34" s="25" t="s">
        <v>200</v>
      </c>
    </row>
  </sheetData>
  <mergeCells count="4">
    <mergeCell ref="A19:I21"/>
    <mergeCell ref="A16:I16"/>
    <mergeCell ref="C24:E24"/>
    <mergeCell ref="F11:H11"/>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385"/>
      <c r="H1" s="385"/>
    </row>
    <row r="2" spans="1:8" ht="12.75" customHeight="1" x14ac:dyDescent="0.2">
      <c r="A2" s="59" t="s">
        <v>130</v>
      </c>
      <c r="B2" s="59"/>
      <c r="C2" s="59"/>
      <c r="D2" s="59"/>
      <c r="E2" s="59"/>
      <c r="G2" s="385"/>
      <c r="H2" s="385"/>
    </row>
    <row r="3" spans="1:8" ht="12.75" customHeight="1" x14ac:dyDescent="0.2">
      <c r="G3" s="385"/>
      <c r="H3" s="385"/>
    </row>
    <row r="4" spans="1:8" ht="12.75" customHeight="1" x14ac:dyDescent="0.2">
      <c r="E4" s="60" t="s">
        <v>197</v>
      </c>
      <c r="G4" s="385"/>
      <c r="H4" s="385"/>
    </row>
    <row r="5" spans="1:8" ht="12.75" customHeight="1" x14ac:dyDescent="0.2">
      <c r="B5" s="45" t="s">
        <v>142</v>
      </c>
      <c r="G5" s="385"/>
      <c r="H5" s="385"/>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5"/>
    </row>
    <row r="22" spans="1:5" s="27" customFormat="1" x14ac:dyDescent="0.2">
      <c r="A22" s="27">
        <f t="shared" si="0"/>
        <v>16</v>
      </c>
      <c r="B22" s="63"/>
      <c r="C22" s="63"/>
      <c r="D22" s="65"/>
      <c r="E22" s="65"/>
    </row>
    <row r="23" spans="1:5" s="27" customFormat="1" x14ac:dyDescent="0.2">
      <c r="A23" s="27">
        <f t="shared" si="0"/>
        <v>17</v>
      </c>
      <c r="B23" s="63"/>
      <c r="C23" s="63"/>
      <c r="D23" s="65"/>
      <c r="E23" s="65"/>
    </row>
    <row r="24" spans="1:5" s="27" customFormat="1" x14ac:dyDescent="0.2">
      <c r="A24" s="27">
        <f t="shared" si="0"/>
        <v>18</v>
      </c>
      <c r="B24" s="63"/>
      <c r="C24" s="63"/>
      <c r="D24" s="65"/>
      <c r="E24" s="65"/>
    </row>
    <row r="25" spans="1:5" s="27" customFormat="1" x14ac:dyDescent="0.2">
      <c r="A25" s="27">
        <f t="shared" si="0"/>
        <v>19</v>
      </c>
      <c r="B25" s="63"/>
      <c r="C25" s="63"/>
      <c r="D25" s="65"/>
      <c r="E25" s="65"/>
    </row>
    <row r="26" spans="1:5" s="27" customFormat="1" x14ac:dyDescent="0.2">
      <c r="A26" s="27">
        <f t="shared" si="0"/>
        <v>20</v>
      </c>
      <c r="B26" s="63"/>
      <c r="C26" s="63"/>
      <c r="D26" s="65"/>
      <c r="E26" s="65"/>
    </row>
    <row r="27" spans="1:5" s="27" customFormat="1" x14ac:dyDescent="0.2">
      <c r="A27" s="27">
        <f t="shared" si="0"/>
        <v>21</v>
      </c>
      <c r="B27" s="63"/>
      <c r="C27" s="63"/>
      <c r="D27" s="64"/>
      <c r="E27" s="64"/>
    </row>
    <row r="28" spans="1:5" s="27" customFormat="1" x14ac:dyDescent="0.2">
      <c r="A28" s="27">
        <f t="shared" si="0"/>
        <v>22</v>
      </c>
      <c r="B28" s="63"/>
      <c r="C28" s="63"/>
      <c r="D28" s="64"/>
      <c r="E28" s="64"/>
    </row>
    <row r="29" spans="1:5" s="27" customFormat="1" x14ac:dyDescent="0.2">
      <c r="A29" s="27">
        <f t="shared" si="0"/>
        <v>23</v>
      </c>
      <c r="B29" s="63"/>
      <c r="C29" s="63"/>
      <c r="D29" s="64"/>
      <c r="E29" s="64"/>
    </row>
    <row r="30" spans="1:5" s="27" customFormat="1" x14ac:dyDescent="0.2">
      <c r="A30" s="27">
        <f t="shared" si="0"/>
        <v>24</v>
      </c>
      <c r="B30" s="63"/>
      <c r="C30" s="63"/>
      <c r="D30" s="64"/>
      <c r="E30" s="64"/>
    </row>
    <row r="31" spans="1:5" s="27" customFormat="1" x14ac:dyDescent="0.2">
      <c r="A31" s="27">
        <f t="shared" si="0"/>
        <v>25</v>
      </c>
      <c r="B31" s="63"/>
      <c r="C31" s="63"/>
      <c r="D31" s="64"/>
      <c r="E31" s="64"/>
    </row>
  </sheetData>
  <mergeCells count="1">
    <mergeCell ref="G1:H5"/>
  </mergeCells>
  <phoneticPr fontId="3"/>
  <dataValidations count="1">
    <dataValidation type="list" allowBlank="1" showInputMessage="1" showErrorMessage="1" sqref="C7:C31" xr:uid="{00000000-0002-0000-0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事業分類・区分!$B$2:$I$2</xm:f>
          </x14:formula1>
          <xm:sqref>B7:B31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7" width="13.109375" style="45" customWidth="1"/>
    <col min="18" max="18" width="14.44140625" style="45" customWidth="1"/>
    <col min="19" max="19" width="3.6640625" style="45" customWidth="1"/>
    <col min="20" max="20" width="14.109375" style="45" hidden="1" customWidth="1"/>
    <col min="21" max="21" width="23.33203125" style="45" customWidth="1"/>
    <col min="22" max="22" width="9.21875" style="180" bestFit="1" customWidth="1"/>
    <col min="23" max="23" width="16.33203125" style="45" customWidth="1"/>
    <col min="24" max="16384" width="12.6640625" style="45"/>
  </cols>
  <sheetData>
    <row r="1" spans="1:22" ht="12.75" customHeight="1" x14ac:dyDescent="0.2">
      <c r="B1" s="45" t="s">
        <v>145</v>
      </c>
    </row>
    <row r="2" spans="1:22" ht="12.75" customHeight="1" x14ac:dyDescent="0.2">
      <c r="B2" s="59" t="s">
        <v>462</v>
      </c>
      <c r="C2" s="59"/>
      <c r="D2" s="59"/>
      <c r="E2" s="59"/>
      <c r="F2" s="59"/>
      <c r="G2" s="59"/>
      <c r="H2" s="59"/>
      <c r="I2" s="59"/>
      <c r="J2" s="59"/>
      <c r="K2" s="59"/>
      <c r="L2" s="59"/>
      <c r="M2" s="59"/>
      <c r="N2" s="59"/>
      <c r="O2" s="59"/>
      <c r="P2" s="59"/>
      <c r="Q2" s="59"/>
      <c r="R2" s="59"/>
      <c r="S2" s="59"/>
      <c r="U2" s="251"/>
      <c r="V2" s="251"/>
    </row>
    <row r="3" spans="1:22" ht="12.75" customHeight="1" x14ac:dyDescent="0.2">
      <c r="O3" s="386" t="str">
        <f>〔別紙1〕!E4</f>
        <v>（事業者名）</v>
      </c>
      <c r="P3" s="386"/>
      <c r="Q3" s="386"/>
      <c r="R3" s="386"/>
      <c r="S3" s="179"/>
      <c r="U3" s="251"/>
      <c r="V3" s="251"/>
    </row>
    <row r="4" spans="1:22" ht="12.75" customHeight="1" x14ac:dyDescent="0.2">
      <c r="U4" s="251"/>
      <c r="V4" s="251"/>
    </row>
    <row r="5" spans="1:22" ht="84" x14ac:dyDescent="0.2">
      <c r="B5" s="67" t="s">
        <v>3</v>
      </c>
      <c r="C5" s="67" t="s">
        <v>0</v>
      </c>
      <c r="D5" s="68" t="s">
        <v>123</v>
      </c>
      <c r="E5" s="68" t="s">
        <v>124</v>
      </c>
      <c r="F5" s="68" t="s">
        <v>125</v>
      </c>
      <c r="G5" s="68" t="s">
        <v>146</v>
      </c>
      <c r="H5" s="69" t="s">
        <v>156</v>
      </c>
      <c r="I5" s="67" t="s">
        <v>13</v>
      </c>
      <c r="J5" s="68" t="s">
        <v>127</v>
      </c>
      <c r="K5" s="68" t="s">
        <v>157</v>
      </c>
      <c r="L5" s="69" t="s">
        <v>155</v>
      </c>
      <c r="M5" s="68" t="s">
        <v>154</v>
      </c>
      <c r="N5" s="67" t="s">
        <v>128</v>
      </c>
      <c r="O5" s="69" t="s">
        <v>14</v>
      </c>
      <c r="P5" s="69" t="s">
        <v>159</v>
      </c>
      <c r="Q5" s="69" t="s">
        <v>160</v>
      </c>
      <c r="R5" s="67" t="s">
        <v>12</v>
      </c>
      <c r="S5" s="180"/>
      <c r="T5" s="140"/>
      <c r="U5" s="251"/>
      <c r="V5" s="251"/>
    </row>
    <row r="6" spans="1:22"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106" t="s">
        <v>195</v>
      </c>
      <c r="R6" s="70"/>
      <c r="S6" s="182"/>
    </row>
    <row r="7" spans="1:22" x14ac:dyDescent="0.2">
      <c r="A7" s="237">
        <v>0</v>
      </c>
      <c r="B7" s="73"/>
      <c r="C7" s="73"/>
      <c r="D7" s="74"/>
      <c r="E7" s="74"/>
      <c r="F7" s="75" t="s">
        <v>9</v>
      </c>
      <c r="G7" s="75" t="s">
        <v>9</v>
      </c>
      <c r="H7" s="75" t="s">
        <v>9</v>
      </c>
      <c r="I7" s="75" t="s">
        <v>9</v>
      </c>
      <c r="J7" s="75" t="s">
        <v>9</v>
      </c>
      <c r="K7" s="75"/>
      <c r="L7" s="75" t="s">
        <v>9</v>
      </c>
      <c r="M7" s="75"/>
      <c r="N7" s="75" t="s">
        <v>9</v>
      </c>
      <c r="O7" s="75" t="s">
        <v>9</v>
      </c>
      <c r="P7" s="75" t="s">
        <v>9</v>
      </c>
      <c r="Q7" s="75" t="s">
        <v>9</v>
      </c>
      <c r="R7" s="75"/>
      <c r="S7" s="183"/>
      <c r="T7" s="153"/>
      <c r="U7" s="252" t="s">
        <v>370</v>
      </c>
      <c r="V7" s="253" t="s">
        <v>409</v>
      </c>
    </row>
    <row r="8" spans="1:22" s="27" customFormat="1" x14ac:dyDescent="0.2">
      <c r="A8" s="27">
        <f>A7+1</f>
        <v>1</v>
      </c>
      <c r="B8" s="119"/>
      <c r="C8" s="119"/>
      <c r="D8" s="79">
        <f>〔別紙1〕!D7</f>
        <v>0</v>
      </c>
      <c r="E8" s="107"/>
      <c r="F8" s="90"/>
      <c r="G8" s="90"/>
      <c r="H8" s="90"/>
      <c r="I8" s="91" t="str">
        <f>IF(V8="","",IF(OR(V8="I",V8="j"),MIN(F8,G8,H8),(MIN(F8,G8))))</f>
        <v/>
      </c>
      <c r="J8" s="90"/>
      <c r="K8" s="92" t="str">
        <f>IFERROR(IF(OR(V8="h1",V8="h2",V8="i",V8="j"),VLOOKUP(C8,補助率・係数!$B$3:$F$65537,4,0),"_"),"")</f>
        <v>_</v>
      </c>
      <c r="L8" s="90"/>
      <c r="M8" s="92" t="str">
        <f>IFERROR(IF(V8="","",IF(AND(ISNUMBER(K8),K8&lt;&gt;0),VLOOKUP(C8,補助率・係数!$B$3:$F$65537,5,FALSE),IF(OR(C8="周産期医療対策事業",C8="ＮＩＣＵ等長期入院児支援事業"),VLOOKUP(E8,補助率・係数!$C$3:$D$65537,2,FALSE),VLOOKUP(C8,補助率・係数!$B$3:$D$65537,3,FALSE)))),"")</f>
        <v/>
      </c>
      <c r="N8" s="105" t="str">
        <f>IFERROR(ROUNDDOWN(IF(V8="a",MIN(I8,J8),IF(V8="b",MIN(I8,J8,L8),IF(V8="c",I8*M8,IF(V8="d",MIN(I8,J8)*M8,IF(V8="e",MIN(I8,J8,L8)*M8,IF(OR(V8="f1",V8="f2"),MIN(MIN(I8,J8)*M8,L8),IF(V8="g",MIN(MIN(I8,J8)*M8,L8,H8),IF(OR(V8="h1",V8="h2"),MIN(MIN(I8,J8)*K8,L8)*M8,IF(V8="i",MIN(I8*K8,L8)*M8,IF(V8="j",MIN(MIN(I8,J8)*K8,L8)*M8,"")))))))))),-3),"")</f>
        <v/>
      </c>
      <c r="O8" s="236"/>
      <c r="P8" s="93"/>
      <c r="Q8" s="105"/>
      <c r="R8" s="57"/>
      <c r="S8" s="55"/>
      <c r="T8" s="150" t="str">
        <f>IFERROR(VLOOKUP($C8,【参考】算出区分!$C$2:$E$67,2,0),"")</f>
        <v/>
      </c>
      <c r="U8" s="150"/>
      <c r="V8" s="154" t="str">
        <f>IFERROR(VLOOKUP($T8&amp;$U8,【参考】算出区分!$G$2:$I$68,3,0),"")</f>
        <v/>
      </c>
    </row>
    <row r="9" spans="1:22" s="27" customFormat="1" x14ac:dyDescent="0.2">
      <c r="A9" s="27">
        <f>A8+1</f>
        <v>2</v>
      </c>
      <c r="B9" s="78">
        <f>〔別紙1〕!B8</f>
        <v>0</v>
      </c>
      <c r="C9" s="78">
        <f>〔別紙1〕!C8</f>
        <v>0</v>
      </c>
      <c r="D9" s="79">
        <f>〔別紙1〕!D8</f>
        <v>0</v>
      </c>
      <c r="E9" s="107"/>
      <c r="F9" s="90"/>
      <c r="G9" s="90"/>
      <c r="H9" s="90"/>
      <c r="I9" s="91" t="str">
        <f t="shared" ref="I9:I32" si="0">IF(V9="","",IF(OR(V9="I",V9="j"),MIN(F9,G9,H9),(MIN(F9,G9))))</f>
        <v/>
      </c>
      <c r="J9" s="90"/>
      <c r="K9" s="92" t="str">
        <f>IFERROR(IF(OR(V9="h1",V9="h2",V9="i",V9="j"),VLOOKUP(C9,補助率・係数!$B$3:$F$65537,4,0),"_"),"")</f>
        <v>_</v>
      </c>
      <c r="L9" s="90"/>
      <c r="M9" s="92" t="str">
        <f>IFERROR(IF(V9="","",IF(AND(ISNUMBER(K9),K9&lt;&gt;0),VLOOKUP(C9,補助率・係数!$B$3:$F$65537,5,FALSE),IF(OR(C9="周産期医療対策事業",C9="ＮＩＣＵ等長期入院児支援事業"),VLOOKUP(E9,補助率・係数!$C$3:$D$65537,2,FALSE),VLOOKUP(C9,補助率・係数!$B$3:$D$65537,3,FALSE)))),"")</f>
        <v/>
      </c>
      <c r="N9" s="105" t="str">
        <f t="shared" ref="N9:N32" si="1">IFERROR(ROUNDDOWN(IF(V9="a",MIN(I9,J9),IF(V9="b",MIN(I9,J9,L9),IF(V9="c",I9*M9,IF(V9="d",MIN(I9,J9)*M9,IF(V9="e",MIN(I9,J9,L9)*M9,IF(OR(V9="f1",V9="f2"),MIN(MIN(I9,J9)*M9,L9),IF(V9="g",MIN(MIN(I9,J9)*M9,L9,H9),IF(OR(V9="h1",V9="h2"),MIN(MIN(I9,J9)*K9,L9)*M9,IF(V9="i",MIN(I9*K9,L9)*M9,IF(V9="j",MIN(MIN(I9,J9)*K9,L9)*M9,"")))))))))),-3),"")</f>
        <v/>
      </c>
      <c r="O9" s="236"/>
      <c r="P9" s="93"/>
      <c r="Q9" s="105"/>
      <c r="R9" s="28"/>
      <c r="S9" s="55"/>
      <c r="T9" s="150" t="str">
        <f>IFERROR(VLOOKUP($C9,【参考】算出区分!$C$2:$E$67,2,0),"")</f>
        <v/>
      </c>
      <c r="U9" s="150"/>
      <c r="V9" s="154" t="str">
        <f>IFERROR(VLOOKUP($T9&amp;$U9,【参考】算出区分!$G$2:$I$68,3,0),"")</f>
        <v/>
      </c>
    </row>
    <row r="10" spans="1:22" s="27" customFormat="1" x14ac:dyDescent="0.2">
      <c r="A10" s="27">
        <f t="shared" ref="A10:A32" si="2">A9+1</f>
        <v>3</v>
      </c>
      <c r="B10" s="78">
        <f>〔別紙1〕!B9</f>
        <v>0</v>
      </c>
      <c r="C10" s="78">
        <f>〔別紙1〕!C9</f>
        <v>0</v>
      </c>
      <c r="D10" s="79">
        <f>〔別紙1〕!D9</f>
        <v>0</v>
      </c>
      <c r="E10" s="107"/>
      <c r="F10" s="90"/>
      <c r="G10" s="90"/>
      <c r="H10" s="90"/>
      <c r="I10" s="91" t="str">
        <f t="shared" si="0"/>
        <v/>
      </c>
      <c r="J10" s="90"/>
      <c r="K10" s="92" t="str">
        <f>IFERROR(IF(OR(V10="h1",V10="h2",V10="i",V10="j"),VLOOKUP(C10,補助率・係数!$B$3:$F$65537,4,0),"_"),"")</f>
        <v>_</v>
      </c>
      <c r="L10" s="90"/>
      <c r="M10" s="92" t="str">
        <f>IFERROR(IF(V10="","",IF(AND(ISNUMBER(K10),K10&lt;&gt;0),VLOOKUP(C10,補助率・係数!$B$3:$F$65537,5,FALSE),IF(OR(C10="周産期医療対策事業",C10="ＮＩＣＵ等長期入院児支援事業"),VLOOKUP(E10,補助率・係数!$C$3:$D$65537,2,FALSE),VLOOKUP(C10,補助率・係数!$B$3:$D$65537,3,FALSE)))),"")</f>
        <v/>
      </c>
      <c r="N10" s="105" t="str">
        <f t="shared" si="1"/>
        <v/>
      </c>
      <c r="O10" s="236"/>
      <c r="P10" s="93"/>
      <c r="Q10" s="105"/>
      <c r="R10" s="28"/>
      <c r="S10" s="55"/>
      <c r="T10" s="150" t="str">
        <f>IFERROR(VLOOKUP($C10,【参考】算出区分!$C$2:$E$67,2,0),"")</f>
        <v/>
      </c>
      <c r="U10" s="150"/>
      <c r="V10" s="154" t="str">
        <f>IFERROR(VLOOKUP($T10&amp;$U10,【参考】算出区分!$G$2:$I$68,3,0),"")</f>
        <v/>
      </c>
    </row>
    <row r="11" spans="1:22" s="27" customFormat="1" x14ac:dyDescent="0.2">
      <c r="A11" s="27">
        <f t="shared" si="2"/>
        <v>4</v>
      </c>
      <c r="B11" s="78">
        <f>〔別紙1〕!B10</f>
        <v>0</v>
      </c>
      <c r="C11" s="78">
        <f>〔別紙1〕!C10</f>
        <v>0</v>
      </c>
      <c r="D11" s="79">
        <f>〔別紙1〕!D10</f>
        <v>0</v>
      </c>
      <c r="E11" s="107"/>
      <c r="F11" s="90"/>
      <c r="G11" s="90"/>
      <c r="H11" s="90"/>
      <c r="I11" s="91" t="str">
        <f t="shared" si="0"/>
        <v/>
      </c>
      <c r="J11" s="90"/>
      <c r="K11" s="92" t="str">
        <f>IFERROR(IF(OR(V11="h1",V11="h2",V11="i",V11="j"),VLOOKUP(C11,補助率・係数!$B$3:$F$65537,4,0),"_"),"")</f>
        <v>_</v>
      </c>
      <c r="L11" s="90"/>
      <c r="M11" s="92" t="str">
        <f>IFERROR(IF(V11="","",IF(AND(ISNUMBER(K11),K11&lt;&gt;0),VLOOKUP(C11,補助率・係数!$B$3:$F$65537,5,FALSE),IF(OR(C11="周産期医療対策事業",C11="ＮＩＣＵ等長期入院児支援事業"),VLOOKUP(E11,補助率・係数!$C$3:$D$65537,2,FALSE),VLOOKUP(C11,補助率・係数!$B$3:$D$65537,3,FALSE)))),"")</f>
        <v/>
      </c>
      <c r="N11" s="105" t="str">
        <f t="shared" si="1"/>
        <v/>
      </c>
      <c r="O11" s="236"/>
      <c r="P11" s="93"/>
      <c r="Q11" s="105"/>
      <c r="R11" s="28"/>
      <c r="S11" s="55"/>
      <c r="T11" s="150" t="str">
        <f>IFERROR(VLOOKUP($C11,【参考】算出区分!$C$2:$E$67,2,0),"")</f>
        <v/>
      </c>
      <c r="U11" s="150"/>
      <c r="V11" s="154" t="str">
        <f>IFERROR(VLOOKUP($T11&amp;$U11,【参考】算出区分!$G$2:$I$68,3,0),"")</f>
        <v/>
      </c>
    </row>
    <row r="12" spans="1:22" s="27" customFormat="1" x14ac:dyDescent="0.2">
      <c r="A12" s="27">
        <f t="shared" si="2"/>
        <v>5</v>
      </c>
      <c r="B12" s="78">
        <f>〔別紙1〕!B11</f>
        <v>0</v>
      </c>
      <c r="C12" s="78">
        <f>〔別紙1〕!C11</f>
        <v>0</v>
      </c>
      <c r="D12" s="79">
        <f>〔別紙1〕!D11</f>
        <v>0</v>
      </c>
      <c r="E12" s="107"/>
      <c r="F12" s="90"/>
      <c r="G12" s="90"/>
      <c r="H12" s="90"/>
      <c r="I12" s="91" t="str">
        <f t="shared" si="0"/>
        <v/>
      </c>
      <c r="J12" s="90"/>
      <c r="K12" s="92" t="str">
        <f>IFERROR(IF(OR(V12="h1",V12="h2",V12="i",V12="j"),VLOOKUP(C12,補助率・係数!$B$3:$F$65537,4,0),"_"),"")</f>
        <v>_</v>
      </c>
      <c r="L12" s="90"/>
      <c r="M12" s="92" t="str">
        <f>IFERROR(IF(V12="","",IF(AND(ISNUMBER(K12),K12&lt;&gt;0),VLOOKUP(C12,補助率・係数!$B$3:$F$65537,5,FALSE),IF(OR(C12="周産期医療対策事業",C12="ＮＩＣＵ等長期入院児支援事業"),VLOOKUP(E12,補助率・係数!$C$3:$D$65537,2,FALSE),VLOOKUP(C12,補助率・係数!$B$3:$D$65537,3,FALSE)))),"")</f>
        <v/>
      </c>
      <c r="N12" s="105" t="str">
        <f t="shared" si="1"/>
        <v/>
      </c>
      <c r="O12" s="236"/>
      <c r="P12" s="93"/>
      <c r="Q12" s="105"/>
      <c r="R12" s="28"/>
      <c r="S12" s="55"/>
      <c r="T12" s="150" t="str">
        <f>IFERROR(VLOOKUP($C12,【参考】算出区分!$C$2:$E$67,2,0),"")</f>
        <v/>
      </c>
      <c r="U12" s="150"/>
      <c r="V12" s="154" t="str">
        <f>IFERROR(VLOOKUP($T12&amp;$U12,【参考】算出区分!$G$2:$I$68,3,0),"")</f>
        <v/>
      </c>
    </row>
    <row r="13" spans="1:22" s="27" customFormat="1" x14ac:dyDescent="0.2">
      <c r="A13" s="27">
        <f t="shared" si="2"/>
        <v>6</v>
      </c>
      <c r="B13" s="78">
        <f>〔別紙1〕!B12</f>
        <v>0</v>
      </c>
      <c r="C13" s="78">
        <f>〔別紙1〕!C12</f>
        <v>0</v>
      </c>
      <c r="D13" s="79">
        <f>〔別紙1〕!D12</f>
        <v>0</v>
      </c>
      <c r="E13" s="107"/>
      <c r="F13" s="90"/>
      <c r="G13" s="90"/>
      <c r="H13" s="90"/>
      <c r="I13" s="91" t="str">
        <f t="shared" si="0"/>
        <v/>
      </c>
      <c r="J13" s="90"/>
      <c r="K13" s="92" t="str">
        <f>IFERROR(IF(OR(V13="h1",V13="h2",V13="i",V13="j"),VLOOKUP(C13,補助率・係数!$B$3:$F$65537,4,0),"_"),"")</f>
        <v>_</v>
      </c>
      <c r="L13" s="90"/>
      <c r="M13" s="92" t="str">
        <f>IFERROR(IF(V13="","",IF(AND(ISNUMBER(K13),K13&lt;&gt;0),VLOOKUP(C13,補助率・係数!$B$3:$F$65537,5,FALSE),IF(OR(C13="周産期医療対策事業",C13="ＮＩＣＵ等長期入院児支援事業"),VLOOKUP(E13,補助率・係数!$C$3:$D$65537,2,FALSE),VLOOKUP(C13,補助率・係数!$B$3:$D$65537,3,FALSE)))),"")</f>
        <v/>
      </c>
      <c r="N13" s="105" t="str">
        <f t="shared" si="1"/>
        <v/>
      </c>
      <c r="O13" s="236"/>
      <c r="P13" s="93"/>
      <c r="Q13" s="105"/>
      <c r="R13" s="57"/>
      <c r="S13" s="55"/>
      <c r="T13" s="150" t="str">
        <f>IFERROR(VLOOKUP($C13,【参考】算出区分!$C$2:$E$67,2,0),"")</f>
        <v/>
      </c>
      <c r="U13" s="150"/>
      <c r="V13" s="154" t="str">
        <f>IFERROR(VLOOKUP($T13&amp;$U13,【参考】算出区分!$G$2:$I$68,3,0),"")</f>
        <v/>
      </c>
    </row>
    <row r="14" spans="1:22" s="27" customFormat="1" x14ac:dyDescent="0.2">
      <c r="A14" s="27">
        <f t="shared" si="2"/>
        <v>7</v>
      </c>
      <c r="B14" s="78">
        <f>〔別紙1〕!B13</f>
        <v>0</v>
      </c>
      <c r="C14" s="78">
        <f>〔別紙1〕!C13</f>
        <v>0</v>
      </c>
      <c r="D14" s="79">
        <f>〔別紙1〕!D13</f>
        <v>0</v>
      </c>
      <c r="E14" s="107"/>
      <c r="F14" s="90"/>
      <c r="G14" s="90"/>
      <c r="H14" s="90"/>
      <c r="I14" s="91" t="str">
        <f t="shared" si="0"/>
        <v/>
      </c>
      <c r="J14" s="90"/>
      <c r="K14" s="92" t="str">
        <f>IFERROR(IF(OR(V14="h1",V14="h2",V14="i",V14="j"),VLOOKUP(C14,補助率・係数!$B$3:$F$65537,4,0),"_"),"")</f>
        <v>_</v>
      </c>
      <c r="L14" s="90"/>
      <c r="M14" s="92" t="str">
        <f>IFERROR(IF(V14="","",IF(AND(ISNUMBER(K14),K14&lt;&gt;0),VLOOKUP(C14,補助率・係数!$B$3:$F$65537,5,FALSE),IF(OR(C14="周産期医療対策事業",C14="ＮＩＣＵ等長期入院児支援事業"),VLOOKUP(E14,補助率・係数!$C$3:$D$65537,2,FALSE),VLOOKUP(C14,補助率・係数!$B$3:$D$65537,3,FALSE)))),"")</f>
        <v/>
      </c>
      <c r="N14" s="105" t="str">
        <f t="shared" si="1"/>
        <v/>
      </c>
      <c r="O14" s="236"/>
      <c r="P14" s="93"/>
      <c r="Q14" s="105"/>
      <c r="R14" s="28"/>
      <c r="S14" s="55"/>
      <c r="T14" s="150" t="str">
        <f>IFERROR(VLOOKUP($C14,【参考】算出区分!$C$2:$E$67,2,0),"")</f>
        <v/>
      </c>
      <c r="U14" s="150"/>
      <c r="V14" s="154" t="str">
        <f>IFERROR(VLOOKUP($T14&amp;$U14,【参考】算出区分!$G$2:$I$68,3,0),"")</f>
        <v/>
      </c>
    </row>
    <row r="15" spans="1:22" s="27" customFormat="1" x14ac:dyDescent="0.2">
      <c r="A15" s="27">
        <f t="shared" si="2"/>
        <v>8</v>
      </c>
      <c r="B15" s="78">
        <f>〔別紙1〕!B14</f>
        <v>0</v>
      </c>
      <c r="C15" s="78">
        <f>〔別紙1〕!C14</f>
        <v>0</v>
      </c>
      <c r="D15" s="79">
        <f>〔別紙1〕!D14</f>
        <v>0</v>
      </c>
      <c r="E15" s="107"/>
      <c r="F15" s="90"/>
      <c r="G15" s="90"/>
      <c r="H15" s="90"/>
      <c r="I15" s="91" t="str">
        <f t="shared" si="0"/>
        <v/>
      </c>
      <c r="J15" s="90"/>
      <c r="K15" s="92" t="str">
        <f>IFERROR(IF(OR(V15="h1",V15="h2",V15="i",V15="j"),VLOOKUP(C15,補助率・係数!$B$3:$F$65537,4,0),"_"),"")</f>
        <v>_</v>
      </c>
      <c r="L15" s="90"/>
      <c r="M15" s="92" t="str">
        <f>IFERROR(IF(V15="","",IF(AND(ISNUMBER(K15),K15&lt;&gt;0),VLOOKUP(C15,補助率・係数!$B$3:$F$65537,5,FALSE),IF(OR(C15="周産期医療対策事業",C15="ＮＩＣＵ等長期入院児支援事業"),VLOOKUP(E15,補助率・係数!$C$3:$D$65537,2,FALSE),VLOOKUP(C15,補助率・係数!$B$3:$D$65537,3,FALSE)))),"")</f>
        <v/>
      </c>
      <c r="N15" s="105" t="str">
        <f t="shared" si="1"/>
        <v/>
      </c>
      <c r="O15" s="236"/>
      <c r="P15" s="93"/>
      <c r="Q15" s="105"/>
      <c r="R15" s="28"/>
      <c r="S15" s="55"/>
      <c r="T15" s="150" t="str">
        <f>IFERROR(VLOOKUP($C15,【参考】算出区分!$C$2:$E$67,2,0),"")</f>
        <v/>
      </c>
      <c r="U15" s="150"/>
      <c r="V15" s="154" t="str">
        <f>IFERROR(VLOOKUP($T15&amp;$U15,【参考】算出区分!$G$2:$I$68,3,0),"")</f>
        <v/>
      </c>
    </row>
    <row r="16" spans="1:22" s="27" customFormat="1" x14ac:dyDescent="0.2">
      <c r="A16" s="27">
        <f t="shared" si="2"/>
        <v>9</v>
      </c>
      <c r="B16" s="78">
        <f>〔別紙1〕!B15</f>
        <v>0</v>
      </c>
      <c r="C16" s="78">
        <f>〔別紙1〕!C15</f>
        <v>0</v>
      </c>
      <c r="D16" s="79">
        <f>〔別紙1〕!D15</f>
        <v>0</v>
      </c>
      <c r="E16" s="107"/>
      <c r="F16" s="90"/>
      <c r="G16" s="90"/>
      <c r="H16" s="90"/>
      <c r="I16" s="91" t="str">
        <f t="shared" si="0"/>
        <v/>
      </c>
      <c r="J16" s="90"/>
      <c r="K16" s="92" t="str">
        <f>IFERROR(IF(OR(V16="h1",V16="h2",V16="i",V16="j"),VLOOKUP(C16,補助率・係数!$B$3:$F$65537,4,0),"_"),"")</f>
        <v>_</v>
      </c>
      <c r="L16" s="90"/>
      <c r="M16" s="92" t="str">
        <f>IFERROR(IF(V16="","",IF(AND(ISNUMBER(K16),K16&lt;&gt;0),VLOOKUP(C16,補助率・係数!$B$3:$F$65537,5,FALSE),IF(OR(C16="周産期医療対策事業",C16="ＮＩＣＵ等長期入院児支援事業"),VLOOKUP(E16,補助率・係数!$C$3:$D$65537,2,FALSE),VLOOKUP(C16,補助率・係数!$B$3:$D$65537,3,FALSE)))),"")</f>
        <v/>
      </c>
      <c r="N16" s="105" t="str">
        <f t="shared" si="1"/>
        <v/>
      </c>
      <c r="O16" s="236"/>
      <c r="P16" s="93"/>
      <c r="Q16" s="105"/>
      <c r="R16" s="28"/>
      <c r="S16" s="55"/>
      <c r="T16" s="150" t="str">
        <f>IFERROR(VLOOKUP($C16,【参考】算出区分!$C$2:$E$67,2,0),"")</f>
        <v/>
      </c>
      <c r="U16" s="150"/>
      <c r="V16" s="154" t="str">
        <f>IFERROR(VLOOKUP($T16&amp;$U16,【参考】算出区分!$G$2:$I$68,3,0),"")</f>
        <v/>
      </c>
    </row>
    <row r="17" spans="1:22" s="27" customFormat="1" x14ac:dyDescent="0.2">
      <c r="A17" s="27">
        <f t="shared" si="2"/>
        <v>10</v>
      </c>
      <c r="B17" s="78">
        <f>〔別紙1〕!B16</f>
        <v>0</v>
      </c>
      <c r="C17" s="78">
        <f>〔別紙1〕!C16</f>
        <v>0</v>
      </c>
      <c r="D17" s="79">
        <f>〔別紙1〕!D16</f>
        <v>0</v>
      </c>
      <c r="E17" s="107"/>
      <c r="F17" s="90"/>
      <c r="G17" s="90"/>
      <c r="H17" s="90"/>
      <c r="I17" s="91" t="str">
        <f t="shared" si="0"/>
        <v/>
      </c>
      <c r="J17" s="90"/>
      <c r="K17" s="92" t="str">
        <f>IFERROR(IF(OR(V17="h1",V17="h2",V17="i",V17="j"),VLOOKUP(C17,補助率・係数!$B$3:$F$65537,4,0),"_"),"")</f>
        <v>_</v>
      </c>
      <c r="L17" s="90"/>
      <c r="M17" s="92" t="str">
        <f>IFERROR(IF(V17="","",IF(AND(ISNUMBER(K17),K17&lt;&gt;0),VLOOKUP(C17,補助率・係数!$B$3:$F$65537,5,FALSE),IF(OR(C17="周産期医療対策事業",C17="ＮＩＣＵ等長期入院児支援事業"),VLOOKUP(E17,補助率・係数!$C$3:$D$65537,2,FALSE),VLOOKUP(C17,補助率・係数!$B$3:$D$65537,3,FALSE)))),"")</f>
        <v/>
      </c>
      <c r="N17" s="105" t="str">
        <f t="shared" si="1"/>
        <v/>
      </c>
      <c r="O17" s="236"/>
      <c r="P17" s="93"/>
      <c r="Q17" s="105"/>
      <c r="R17" s="28"/>
      <c r="S17" s="55"/>
      <c r="T17" s="150" t="str">
        <f>IFERROR(VLOOKUP($C17,【参考】算出区分!$C$2:$E$67,2,0),"")</f>
        <v/>
      </c>
      <c r="U17" s="150"/>
      <c r="V17" s="154" t="str">
        <f>IFERROR(VLOOKUP($T17&amp;$U17,【参考】算出区分!$G$2:$I$68,3,0),"")</f>
        <v/>
      </c>
    </row>
    <row r="18" spans="1:22" s="27" customFormat="1" x14ac:dyDescent="0.2">
      <c r="A18" s="27">
        <f t="shared" si="2"/>
        <v>11</v>
      </c>
      <c r="B18" s="78">
        <f>〔別紙1〕!B17</f>
        <v>0</v>
      </c>
      <c r="C18" s="78">
        <f>〔別紙1〕!C17</f>
        <v>0</v>
      </c>
      <c r="D18" s="79">
        <f>〔別紙1〕!D17</f>
        <v>0</v>
      </c>
      <c r="E18" s="107"/>
      <c r="F18" s="90"/>
      <c r="G18" s="90"/>
      <c r="H18" s="90"/>
      <c r="I18" s="91" t="str">
        <f t="shared" si="0"/>
        <v/>
      </c>
      <c r="J18" s="90"/>
      <c r="K18" s="92" t="str">
        <f>IFERROR(IF(OR(V18="h1",V18="h2",V18="i",V18="j"),VLOOKUP(C18,補助率・係数!$B$3:$F$65537,4,0),"_"),"")</f>
        <v>_</v>
      </c>
      <c r="L18" s="90"/>
      <c r="M18" s="92" t="str">
        <f>IFERROR(IF(V18="","",IF(AND(ISNUMBER(K18),K18&lt;&gt;0),VLOOKUP(C18,補助率・係数!$B$3:$F$65537,5,FALSE),IF(OR(C18="周産期医療対策事業",C18="ＮＩＣＵ等長期入院児支援事業"),VLOOKUP(E18,補助率・係数!$C$3:$D$65537,2,FALSE),VLOOKUP(C18,補助率・係数!$B$3:$D$65537,3,FALSE)))),"")</f>
        <v/>
      </c>
      <c r="N18" s="105" t="str">
        <f t="shared" si="1"/>
        <v/>
      </c>
      <c r="O18" s="236"/>
      <c r="P18" s="93"/>
      <c r="Q18" s="105"/>
      <c r="R18" s="57"/>
      <c r="S18" s="55"/>
      <c r="T18" s="150" t="str">
        <f>IFERROR(VLOOKUP($C18,【参考】算出区分!$C$2:$E$67,2,0),"")</f>
        <v/>
      </c>
      <c r="U18" s="150"/>
      <c r="V18" s="154" t="str">
        <f>IFERROR(VLOOKUP($T18&amp;$U18,【参考】算出区分!$G$2:$I$68,3,0),"")</f>
        <v/>
      </c>
    </row>
    <row r="19" spans="1:22" s="27" customFormat="1" x14ac:dyDescent="0.2">
      <c r="A19" s="27">
        <f t="shared" si="2"/>
        <v>12</v>
      </c>
      <c r="B19" s="78">
        <f>〔別紙1〕!B18</f>
        <v>0</v>
      </c>
      <c r="C19" s="78">
        <f>〔別紙1〕!C18</f>
        <v>0</v>
      </c>
      <c r="D19" s="79">
        <f>〔別紙1〕!D18</f>
        <v>0</v>
      </c>
      <c r="E19" s="107"/>
      <c r="F19" s="90"/>
      <c r="G19" s="90"/>
      <c r="H19" s="90"/>
      <c r="I19" s="91" t="str">
        <f t="shared" si="0"/>
        <v/>
      </c>
      <c r="J19" s="90"/>
      <c r="K19" s="92" t="str">
        <f>IFERROR(IF(OR(V19="h1",V19="h2",V19="i",V19="j"),VLOOKUP(C19,補助率・係数!$B$3:$F$65537,4,0),"_"),"")</f>
        <v>_</v>
      </c>
      <c r="L19" s="90"/>
      <c r="M19" s="92" t="str">
        <f>IFERROR(IF(V19="","",IF(AND(ISNUMBER(K19),K19&lt;&gt;0),VLOOKUP(C19,補助率・係数!$B$3:$F$65537,5,FALSE),IF(OR(C19="周産期医療対策事業",C19="ＮＩＣＵ等長期入院児支援事業"),VLOOKUP(E19,補助率・係数!$C$3:$D$65537,2,FALSE),VLOOKUP(C19,補助率・係数!$B$3:$D$65537,3,FALSE)))),"")</f>
        <v/>
      </c>
      <c r="N19" s="105" t="str">
        <f t="shared" si="1"/>
        <v/>
      </c>
      <c r="O19" s="236"/>
      <c r="P19" s="93"/>
      <c r="Q19" s="105"/>
      <c r="R19" s="28"/>
      <c r="S19" s="55"/>
      <c r="T19" s="150" t="str">
        <f>IFERROR(VLOOKUP($C19,【参考】算出区分!$C$2:$E$67,2,0),"")</f>
        <v/>
      </c>
      <c r="U19" s="150"/>
      <c r="V19" s="154" t="str">
        <f>IFERROR(VLOOKUP($T19&amp;$U19,【参考】算出区分!$G$2:$I$68,3,0),"")</f>
        <v/>
      </c>
    </row>
    <row r="20" spans="1:22" s="27" customFormat="1" x14ac:dyDescent="0.2">
      <c r="A20" s="27">
        <f t="shared" si="2"/>
        <v>13</v>
      </c>
      <c r="B20" s="78">
        <f>〔別紙1〕!B19</f>
        <v>0</v>
      </c>
      <c r="C20" s="78">
        <f>〔別紙1〕!C19</f>
        <v>0</v>
      </c>
      <c r="D20" s="79">
        <f>〔別紙1〕!D19</f>
        <v>0</v>
      </c>
      <c r="E20" s="107"/>
      <c r="F20" s="90"/>
      <c r="G20" s="90"/>
      <c r="H20" s="90"/>
      <c r="I20" s="91" t="str">
        <f t="shared" si="0"/>
        <v/>
      </c>
      <c r="J20" s="90"/>
      <c r="K20" s="92" t="str">
        <f>IFERROR(IF(OR(V20="h1",V20="h2",V20="i",V20="j"),VLOOKUP(C20,補助率・係数!$B$3:$F$65537,4,0),"_"),"")</f>
        <v>_</v>
      </c>
      <c r="L20" s="90"/>
      <c r="M20" s="92" t="str">
        <f>IFERROR(IF(V20="","",IF(AND(ISNUMBER(K20),K20&lt;&gt;0),VLOOKUP(C20,補助率・係数!$B$3:$F$65537,5,FALSE),IF(OR(C20="周産期医療対策事業",C20="ＮＩＣＵ等長期入院児支援事業"),VLOOKUP(E20,補助率・係数!$C$3:$D$65537,2,FALSE),VLOOKUP(C20,補助率・係数!$B$3:$D$65537,3,FALSE)))),"")</f>
        <v/>
      </c>
      <c r="N20" s="105" t="str">
        <f t="shared" si="1"/>
        <v/>
      </c>
      <c r="O20" s="236"/>
      <c r="P20" s="93"/>
      <c r="Q20" s="105"/>
      <c r="R20" s="28"/>
      <c r="S20" s="55"/>
      <c r="T20" s="150" t="str">
        <f>IFERROR(VLOOKUP($C20,【参考】算出区分!$C$2:$E$67,2,0),"")</f>
        <v/>
      </c>
      <c r="U20" s="150"/>
      <c r="V20" s="154" t="str">
        <f>IFERROR(VLOOKUP($T20&amp;$U20,【参考】算出区分!$G$2:$I$68,3,0),"")</f>
        <v/>
      </c>
    </row>
    <row r="21" spans="1:22" s="27" customFormat="1" x14ac:dyDescent="0.2">
      <c r="A21" s="27">
        <f t="shared" si="2"/>
        <v>14</v>
      </c>
      <c r="B21" s="78">
        <f>〔別紙1〕!B20</f>
        <v>0</v>
      </c>
      <c r="C21" s="78">
        <f>〔別紙1〕!C20</f>
        <v>0</v>
      </c>
      <c r="D21" s="79">
        <f>〔別紙1〕!D20</f>
        <v>0</v>
      </c>
      <c r="E21" s="107"/>
      <c r="F21" s="90"/>
      <c r="G21" s="90"/>
      <c r="H21" s="90"/>
      <c r="I21" s="91" t="str">
        <f t="shared" si="0"/>
        <v/>
      </c>
      <c r="J21" s="90"/>
      <c r="K21" s="92" t="str">
        <f>IFERROR(IF(OR(V21="h1",V21="h2",V21="i",V21="j"),VLOOKUP(C21,補助率・係数!$B$3:$F$65537,4,0),"_"),"")</f>
        <v>_</v>
      </c>
      <c r="L21" s="90"/>
      <c r="M21" s="92" t="str">
        <f>IFERROR(IF(V21="","",IF(AND(ISNUMBER(K21),K21&lt;&gt;0),VLOOKUP(C21,補助率・係数!$B$3:$F$65537,5,FALSE),IF(OR(C21="周産期医療対策事業",C21="ＮＩＣＵ等長期入院児支援事業"),VLOOKUP(E21,補助率・係数!$C$3:$D$65537,2,FALSE),VLOOKUP(C21,補助率・係数!$B$3:$D$65537,3,FALSE)))),"")</f>
        <v/>
      </c>
      <c r="N21" s="105" t="str">
        <f t="shared" si="1"/>
        <v/>
      </c>
      <c r="O21" s="236"/>
      <c r="P21" s="93"/>
      <c r="Q21" s="105"/>
      <c r="R21" s="28"/>
      <c r="S21" s="55"/>
      <c r="T21" s="150" t="str">
        <f>IFERROR(VLOOKUP($C21,【参考】算出区分!$C$2:$E$67,2,0),"")</f>
        <v/>
      </c>
      <c r="U21" s="150"/>
      <c r="V21" s="154" t="str">
        <f>IFERROR(VLOOKUP($T21&amp;$U21,【参考】算出区分!$G$2:$I$68,3,0),"")</f>
        <v/>
      </c>
    </row>
    <row r="22" spans="1:22" s="27" customFormat="1" x14ac:dyDescent="0.2">
      <c r="A22" s="27">
        <f t="shared" si="2"/>
        <v>15</v>
      </c>
      <c r="B22" s="78">
        <f>〔別紙1〕!B21</f>
        <v>0</v>
      </c>
      <c r="C22" s="78">
        <f>〔別紙1〕!C21</f>
        <v>0</v>
      </c>
      <c r="D22" s="79">
        <f>〔別紙1〕!D21</f>
        <v>0</v>
      </c>
      <c r="E22" s="107"/>
      <c r="F22" s="90"/>
      <c r="G22" s="90"/>
      <c r="H22" s="90"/>
      <c r="I22" s="91" t="str">
        <f t="shared" si="0"/>
        <v/>
      </c>
      <c r="J22" s="90"/>
      <c r="K22" s="92" t="str">
        <f>IFERROR(IF(OR(V22="h1",V22="h2",V22="i",V22="j"),VLOOKUP(C22,補助率・係数!$B$3:$F$65537,4,0),"_"),"")</f>
        <v>_</v>
      </c>
      <c r="L22" s="90"/>
      <c r="M22" s="92" t="str">
        <f>IFERROR(IF(V22="","",IF(AND(ISNUMBER(K22),K22&lt;&gt;0),VLOOKUP(C22,補助率・係数!$B$3:$F$65537,5,FALSE),IF(OR(C22="周産期医療対策事業",C22="ＮＩＣＵ等長期入院児支援事業"),VLOOKUP(E22,補助率・係数!$C$3:$D$65537,2,FALSE),VLOOKUP(C22,補助率・係数!$B$3:$D$65537,3,FALSE)))),"")</f>
        <v/>
      </c>
      <c r="N22" s="105" t="str">
        <f t="shared" si="1"/>
        <v/>
      </c>
      <c r="O22" s="236"/>
      <c r="P22" s="93"/>
      <c r="Q22" s="105"/>
      <c r="R22" s="28"/>
      <c r="S22" s="55"/>
      <c r="T22" s="150" t="str">
        <f>IFERROR(VLOOKUP($C22,【参考】算出区分!$C$2:$E$67,2,0),"")</f>
        <v/>
      </c>
      <c r="U22" s="150"/>
      <c r="V22" s="154" t="str">
        <f>IFERROR(VLOOKUP($T22&amp;$U22,【参考】算出区分!$G$2:$I$68,3,0),"")</f>
        <v/>
      </c>
    </row>
    <row r="23" spans="1:22" s="27" customFormat="1" x14ac:dyDescent="0.2">
      <c r="A23" s="27">
        <f t="shared" si="2"/>
        <v>16</v>
      </c>
      <c r="B23" s="78">
        <f>〔別紙1〕!B22</f>
        <v>0</v>
      </c>
      <c r="C23" s="78">
        <f>〔別紙1〕!C22</f>
        <v>0</v>
      </c>
      <c r="D23" s="79">
        <f>〔別紙1〕!D22</f>
        <v>0</v>
      </c>
      <c r="E23" s="107"/>
      <c r="F23" s="90"/>
      <c r="G23" s="90"/>
      <c r="H23" s="90"/>
      <c r="I23" s="91" t="str">
        <f t="shared" si="0"/>
        <v/>
      </c>
      <c r="J23" s="90"/>
      <c r="K23" s="92" t="str">
        <f>IFERROR(IF(OR(V23="h1",V23="h2",V23="i",V23="j"),VLOOKUP(C23,補助率・係数!$B$3:$F$65537,4,0),"_"),"")</f>
        <v>_</v>
      </c>
      <c r="L23" s="90"/>
      <c r="M23" s="92" t="str">
        <f>IFERROR(IF(V23="","",IF(AND(ISNUMBER(K23),K23&lt;&gt;0),VLOOKUP(C23,補助率・係数!$B$3:$F$65537,5,FALSE),IF(OR(C23="周産期医療対策事業",C23="ＮＩＣＵ等長期入院児支援事業"),VLOOKUP(E23,補助率・係数!$C$3:$D$65537,2,FALSE),VLOOKUP(C23,補助率・係数!$B$3:$D$65537,3,FALSE)))),"")</f>
        <v/>
      </c>
      <c r="N23" s="105" t="str">
        <f t="shared" si="1"/>
        <v/>
      </c>
      <c r="O23" s="236"/>
      <c r="P23" s="93"/>
      <c r="Q23" s="105"/>
      <c r="R23" s="28"/>
      <c r="S23" s="55"/>
      <c r="T23" s="150" t="str">
        <f>IFERROR(VLOOKUP($C23,【参考】算出区分!$C$2:$E$67,2,0),"")</f>
        <v/>
      </c>
      <c r="U23" s="150"/>
      <c r="V23" s="154" t="str">
        <f>IFERROR(VLOOKUP($T23&amp;$U23,【参考】算出区分!$G$2:$I$68,3,0),"")</f>
        <v/>
      </c>
    </row>
    <row r="24" spans="1:22" s="27" customFormat="1" x14ac:dyDescent="0.2">
      <c r="A24" s="27">
        <f t="shared" si="2"/>
        <v>17</v>
      </c>
      <c r="B24" s="78">
        <f>〔別紙1〕!B23</f>
        <v>0</v>
      </c>
      <c r="C24" s="78">
        <f>〔別紙1〕!C23</f>
        <v>0</v>
      </c>
      <c r="D24" s="79">
        <f>〔別紙1〕!D23</f>
        <v>0</v>
      </c>
      <c r="E24" s="107"/>
      <c r="F24" s="90"/>
      <c r="G24" s="90"/>
      <c r="H24" s="90"/>
      <c r="I24" s="91" t="str">
        <f t="shared" si="0"/>
        <v/>
      </c>
      <c r="J24" s="90"/>
      <c r="K24" s="92" t="str">
        <f>IFERROR(IF(OR(V24="h1",V24="h2",V24="i",V24="j"),VLOOKUP(C24,補助率・係数!$B$3:$F$65537,4,0),"_"),"")</f>
        <v>_</v>
      </c>
      <c r="L24" s="90"/>
      <c r="M24" s="92" t="str">
        <f>IFERROR(IF(V24="","",IF(AND(ISNUMBER(K24),K24&lt;&gt;0),VLOOKUP(C24,補助率・係数!$B$3:$F$65537,5,FALSE),IF(OR(C24="周産期医療対策事業",C24="ＮＩＣＵ等長期入院児支援事業"),VLOOKUP(E24,補助率・係数!$C$3:$D$65537,2,FALSE),VLOOKUP(C24,補助率・係数!$B$3:$D$65537,3,FALSE)))),"")</f>
        <v/>
      </c>
      <c r="N24" s="105" t="str">
        <f t="shared" si="1"/>
        <v/>
      </c>
      <c r="O24" s="236"/>
      <c r="P24" s="93"/>
      <c r="Q24" s="105"/>
      <c r="R24" s="28"/>
      <c r="S24" s="55"/>
      <c r="T24" s="150" t="str">
        <f>IFERROR(VLOOKUP($C24,【参考】算出区分!$C$2:$E$67,2,0),"")</f>
        <v/>
      </c>
      <c r="U24" s="150"/>
      <c r="V24" s="154" t="str">
        <f>IFERROR(VLOOKUP($T24&amp;$U24,【参考】算出区分!$G$2:$I$68,3,0),"")</f>
        <v/>
      </c>
    </row>
    <row r="25" spans="1:22" s="27" customFormat="1" x14ac:dyDescent="0.2">
      <c r="A25" s="27">
        <f t="shared" si="2"/>
        <v>18</v>
      </c>
      <c r="B25" s="78">
        <f>〔別紙1〕!B24</f>
        <v>0</v>
      </c>
      <c r="C25" s="78">
        <f>〔別紙1〕!C24</f>
        <v>0</v>
      </c>
      <c r="D25" s="79">
        <f>〔別紙1〕!D24</f>
        <v>0</v>
      </c>
      <c r="E25" s="107"/>
      <c r="F25" s="90"/>
      <c r="G25" s="90"/>
      <c r="H25" s="90"/>
      <c r="I25" s="91" t="str">
        <f t="shared" si="0"/>
        <v/>
      </c>
      <c r="J25" s="90"/>
      <c r="K25" s="92" t="str">
        <f>IFERROR(IF(OR(V25="h1",V25="h2",V25="i",V25="j"),VLOOKUP(C25,補助率・係数!$B$3:$F$65537,4,0),"_"),"")</f>
        <v>_</v>
      </c>
      <c r="L25" s="90"/>
      <c r="M25" s="92" t="str">
        <f>IFERROR(IF(V25="","",IF(AND(ISNUMBER(K25),K25&lt;&gt;0),VLOOKUP(C25,補助率・係数!$B$3:$F$65537,5,FALSE),IF(OR(C25="周産期医療対策事業",C25="ＮＩＣＵ等長期入院児支援事業"),VLOOKUP(E25,補助率・係数!$C$3:$D$65537,2,FALSE),VLOOKUP(C25,補助率・係数!$B$3:$D$65537,3,FALSE)))),"")</f>
        <v/>
      </c>
      <c r="N25" s="105" t="str">
        <f t="shared" si="1"/>
        <v/>
      </c>
      <c r="O25" s="236"/>
      <c r="P25" s="93"/>
      <c r="Q25" s="105"/>
      <c r="R25" s="28"/>
      <c r="S25" s="55"/>
      <c r="T25" s="150" t="str">
        <f>IFERROR(VLOOKUP($C25,【参考】算出区分!$C$2:$E$67,2,0),"")</f>
        <v/>
      </c>
      <c r="U25" s="150"/>
      <c r="V25" s="154" t="str">
        <f>IFERROR(VLOOKUP($T25&amp;$U25,【参考】算出区分!$G$2:$I$68,3,0),"")</f>
        <v/>
      </c>
    </row>
    <row r="26" spans="1:22" s="27" customFormat="1" x14ac:dyDescent="0.2">
      <c r="A26" s="27">
        <f t="shared" si="2"/>
        <v>19</v>
      </c>
      <c r="B26" s="78">
        <f>〔別紙1〕!B25</f>
        <v>0</v>
      </c>
      <c r="C26" s="78">
        <f>〔別紙1〕!C25</f>
        <v>0</v>
      </c>
      <c r="D26" s="79">
        <f>〔別紙1〕!D25</f>
        <v>0</v>
      </c>
      <c r="E26" s="107"/>
      <c r="F26" s="90"/>
      <c r="G26" s="90"/>
      <c r="H26" s="90"/>
      <c r="I26" s="91" t="str">
        <f t="shared" si="0"/>
        <v/>
      </c>
      <c r="J26" s="90"/>
      <c r="K26" s="92" t="str">
        <f>IFERROR(IF(OR(V26="h1",V26="h2",V26="i",V26="j"),VLOOKUP(C26,補助率・係数!$B$3:$F$65537,4,0),"_"),"")</f>
        <v>_</v>
      </c>
      <c r="L26" s="90"/>
      <c r="M26" s="92" t="str">
        <f>IFERROR(IF(V26="","",IF(AND(ISNUMBER(K26),K26&lt;&gt;0),VLOOKUP(C26,補助率・係数!$B$3:$F$65537,5,FALSE),IF(OR(C26="周産期医療対策事業",C26="ＮＩＣＵ等長期入院児支援事業"),VLOOKUP(E26,補助率・係数!$C$3:$D$65537,2,FALSE),VLOOKUP(C26,補助率・係数!$B$3:$D$65537,3,FALSE)))),"")</f>
        <v/>
      </c>
      <c r="N26" s="105" t="str">
        <f t="shared" si="1"/>
        <v/>
      </c>
      <c r="O26" s="236"/>
      <c r="P26" s="93"/>
      <c r="Q26" s="105"/>
      <c r="R26" s="28"/>
      <c r="S26" s="55"/>
      <c r="T26" s="150" t="str">
        <f>IFERROR(VLOOKUP($C26,【参考】算出区分!$C$2:$E$67,2,0),"")</f>
        <v/>
      </c>
      <c r="U26" s="150"/>
      <c r="V26" s="154" t="str">
        <f>IFERROR(VLOOKUP($T26&amp;$U26,【参考】算出区分!$G$2:$I$68,3,0),"")</f>
        <v/>
      </c>
    </row>
    <row r="27" spans="1:22" s="27" customFormat="1" x14ac:dyDescent="0.2">
      <c r="A27" s="27">
        <f t="shared" si="2"/>
        <v>20</v>
      </c>
      <c r="B27" s="78">
        <f>〔別紙1〕!B26</f>
        <v>0</v>
      </c>
      <c r="C27" s="78">
        <f>〔別紙1〕!C26</f>
        <v>0</v>
      </c>
      <c r="D27" s="227">
        <f>〔別紙1〕!D26</f>
        <v>0</v>
      </c>
      <c r="E27" s="228"/>
      <c r="F27" s="94"/>
      <c r="G27" s="94"/>
      <c r="H27" s="94"/>
      <c r="I27" s="185" t="str">
        <f t="shared" si="0"/>
        <v/>
      </c>
      <c r="J27" s="94"/>
      <c r="K27" s="238" t="str">
        <f>IFERROR(IF(OR(V27="h1",V27="h2",V27="i",V27="j"),VLOOKUP(C27,補助率・係数!$B$3:$F$65537,4,0),"_"),"")</f>
        <v>_</v>
      </c>
      <c r="L27" s="94"/>
      <c r="M27" s="92" t="str">
        <f>IFERROR(IF(V27="","",IF(AND(ISNUMBER(K27),K27&lt;&gt;0),VLOOKUP(C27,補助率・係数!$B$3:$F$65537,5,FALSE),IF(OR(C27="周産期医療対策事業",C27="ＮＩＣＵ等長期入院児支援事業"),VLOOKUP(E27,補助率・係数!$C$3:$D$65537,2,FALSE),VLOOKUP(C27,補助率・係数!$B$3:$D$65537,3,FALSE)))),"")</f>
        <v/>
      </c>
      <c r="N27" s="239" t="str">
        <f t="shared" si="1"/>
        <v/>
      </c>
      <c r="O27" s="244"/>
      <c r="P27" s="229"/>
      <c r="Q27" s="239"/>
      <c r="R27" s="28"/>
      <c r="S27" s="55"/>
      <c r="T27" s="150" t="str">
        <f>IFERROR(VLOOKUP($C27,【参考】算出区分!$C$2:$E$67,2,0),"")</f>
        <v/>
      </c>
      <c r="U27" s="150"/>
      <c r="V27" s="154" t="str">
        <f>IFERROR(VLOOKUP($T27&amp;$U27,【参考】算出区分!$G$2:$I$68,3,0),"")</f>
        <v/>
      </c>
    </row>
    <row r="28" spans="1:22" s="27" customFormat="1" x14ac:dyDescent="0.2">
      <c r="A28" s="27">
        <f t="shared" si="2"/>
        <v>21</v>
      </c>
      <c r="B28" s="78">
        <f>〔別紙1〕!B27</f>
        <v>0</v>
      </c>
      <c r="C28" s="78">
        <f>〔別紙1〕!C27</f>
        <v>0</v>
      </c>
      <c r="D28" s="79">
        <f>〔別紙1〕!D27</f>
        <v>0</v>
      </c>
      <c r="E28" s="107"/>
      <c r="F28" s="90"/>
      <c r="G28" s="90"/>
      <c r="H28" s="90"/>
      <c r="I28" s="91" t="str">
        <f t="shared" si="0"/>
        <v/>
      </c>
      <c r="J28" s="90"/>
      <c r="K28" s="92" t="str">
        <f>IFERROR(IF(OR(V28="h1",V28="h2",V28="i",V28="j"),VLOOKUP(C28,補助率・係数!$B$3:$F$65537,4,0),"_"),"")</f>
        <v>_</v>
      </c>
      <c r="L28" s="90"/>
      <c r="M28" s="92" t="str">
        <f>IFERROR(IF(V28="","",IF(AND(ISNUMBER(K28),K28&lt;&gt;0),VLOOKUP(C28,補助率・係数!$B$3:$F$65537,5,FALSE),IF(OR(C28="周産期医療対策事業",C28="ＮＩＣＵ等長期入院児支援事業"),VLOOKUP(E28,補助率・係数!$C$3:$D$65537,2,FALSE),VLOOKUP(C28,補助率・係数!$B$3:$D$65537,3,FALSE)))),"")</f>
        <v/>
      </c>
      <c r="N28" s="105" t="str">
        <f t="shared" si="1"/>
        <v/>
      </c>
      <c r="O28" s="236"/>
      <c r="P28" s="93"/>
      <c r="Q28" s="105"/>
      <c r="R28" s="28"/>
      <c r="S28" s="55"/>
      <c r="T28" s="150" t="str">
        <f>IFERROR(VLOOKUP($C28,【参考】算出区分!$C$2:$E$67,2,0),"")</f>
        <v/>
      </c>
      <c r="U28" s="150"/>
      <c r="V28" s="154" t="str">
        <f>IFERROR(VLOOKUP($T28&amp;$U28,【参考】算出区分!$G$2:$I$68,3,0),"")</f>
        <v/>
      </c>
    </row>
    <row r="29" spans="1:22" s="27" customFormat="1" x14ac:dyDescent="0.2">
      <c r="A29" s="27">
        <f t="shared" si="2"/>
        <v>22</v>
      </c>
      <c r="B29" s="78">
        <f>〔別紙1〕!B28</f>
        <v>0</v>
      </c>
      <c r="C29" s="78">
        <f>〔別紙1〕!C28</f>
        <v>0</v>
      </c>
      <c r="D29" s="79">
        <f>〔別紙1〕!D28</f>
        <v>0</v>
      </c>
      <c r="E29" s="107"/>
      <c r="F29" s="90"/>
      <c r="G29" s="90"/>
      <c r="H29" s="90"/>
      <c r="I29" s="91" t="str">
        <f t="shared" si="0"/>
        <v/>
      </c>
      <c r="J29" s="90"/>
      <c r="K29" s="92" t="str">
        <f>IFERROR(IF(OR(V29="h1",V29="h2",V29="i",V29="j"),VLOOKUP(C29,補助率・係数!$B$3:$F$65537,4,0),"_"),"")</f>
        <v>_</v>
      </c>
      <c r="L29" s="90"/>
      <c r="M29" s="92" t="str">
        <f>IFERROR(IF(V29="","",IF(AND(ISNUMBER(K29),K29&lt;&gt;0),VLOOKUP(C29,補助率・係数!$B$3:$F$65537,5,FALSE),IF(OR(C29="周産期医療対策事業",C29="ＮＩＣＵ等長期入院児支援事業"),VLOOKUP(E29,補助率・係数!$C$3:$D$65537,2,FALSE),VLOOKUP(C29,補助率・係数!$B$3:$D$65537,3,FALSE)))),"")</f>
        <v/>
      </c>
      <c r="N29" s="105" t="str">
        <f t="shared" si="1"/>
        <v/>
      </c>
      <c r="O29" s="236"/>
      <c r="P29" s="93"/>
      <c r="Q29" s="105"/>
      <c r="R29" s="28"/>
      <c r="S29" s="55"/>
      <c r="T29" s="150" t="str">
        <f>IFERROR(VLOOKUP($C29,【参考】算出区分!$C$2:$E$67,2,0),"")</f>
        <v/>
      </c>
      <c r="U29" s="150"/>
      <c r="V29" s="154" t="str">
        <f>IFERROR(VLOOKUP($T29&amp;$U29,【参考】算出区分!$G$2:$I$68,3,0),"")</f>
        <v/>
      </c>
    </row>
    <row r="30" spans="1:22" s="27" customFormat="1" x14ac:dyDescent="0.2">
      <c r="A30" s="27">
        <f t="shared" si="2"/>
        <v>23</v>
      </c>
      <c r="B30" s="78">
        <f>〔別紙1〕!B29</f>
        <v>0</v>
      </c>
      <c r="C30" s="78">
        <f>〔別紙1〕!C29</f>
        <v>0</v>
      </c>
      <c r="D30" s="79">
        <f>〔別紙1〕!D29</f>
        <v>0</v>
      </c>
      <c r="E30" s="107"/>
      <c r="F30" s="90"/>
      <c r="G30" s="90"/>
      <c r="H30" s="90"/>
      <c r="I30" s="91" t="str">
        <f t="shared" si="0"/>
        <v/>
      </c>
      <c r="J30" s="90"/>
      <c r="K30" s="92" t="str">
        <f>IFERROR(IF(OR(V30="h1",V30="h2",V30="i",V30="j"),VLOOKUP(C30,補助率・係数!$B$3:$F$65537,4,0),"_"),"")</f>
        <v>_</v>
      </c>
      <c r="L30" s="90"/>
      <c r="M30" s="92" t="str">
        <f>IFERROR(IF(V30="","",IF(AND(ISNUMBER(K30),K30&lt;&gt;0),VLOOKUP(C30,補助率・係数!$B$3:$F$65537,5,FALSE),IF(OR(C30="周産期医療対策事業",C30="ＮＩＣＵ等長期入院児支援事業"),VLOOKUP(E30,補助率・係数!$C$3:$D$65537,2,FALSE),VLOOKUP(C30,補助率・係数!$B$3:$D$65537,3,FALSE)))),"")</f>
        <v/>
      </c>
      <c r="N30" s="105" t="str">
        <f t="shared" si="1"/>
        <v/>
      </c>
      <c r="O30" s="236"/>
      <c r="P30" s="93"/>
      <c r="Q30" s="105"/>
      <c r="R30" s="28"/>
      <c r="S30" s="55"/>
      <c r="T30" s="150" t="str">
        <f>IFERROR(VLOOKUP($C30,【参考】算出区分!$C$2:$E$67,2,0),"")</f>
        <v/>
      </c>
      <c r="U30" s="150"/>
      <c r="V30" s="154" t="str">
        <f>IFERROR(VLOOKUP($T30&amp;$U30,【参考】算出区分!$G$2:$I$68,3,0),"")</f>
        <v/>
      </c>
    </row>
    <row r="31" spans="1:22" s="27" customFormat="1" x14ac:dyDescent="0.2">
      <c r="A31" s="27">
        <f t="shared" si="2"/>
        <v>24</v>
      </c>
      <c r="B31" s="78">
        <f>〔別紙1〕!B30</f>
        <v>0</v>
      </c>
      <c r="C31" s="78">
        <f>〔別紙1〕!C30</f>
        <v>0</v>
      </c>
      <c r="D31" s="79">
        <f>〔別紙1〕!D30</f>
        <v>0</v>
      </c>
      <c r="E31" s="107"/>
      <c r="F31" s="90"/>
      <c r="G31" s="90"/>
      <c r="H31" s="90"/>
      <c r="I31" s="91" t="str">
        <f t="shared" si="0"/>
        <v/>
      </c>
      <c r="J31" s="90"/>
      <c r="K31" s="92" t="str">
        <f>IFERROR(IF(OR(V31="h1",V31="h2",V31="i",V31="j"),VLOOKUP(C31,補助率・係数!$B$3:$F$65537,4,0),"_"),"")</f>
        <v>_</v>
      </c>
      <c r="L31" s="90"/>
      <c r="M31" s="92" t="str">
        <f>IFERROR(IF(V31="","",IF(AND(ISNUMBER(K31),K31&lt;&gt;0),VLOOKUP(C31,補助率・係数!$B$3:$F$65537,5,FALSE),IF(OR(C31="周産期医療対策事業",C31="ＮＩＣＵ等長期入院児支援事業"),VLOOKUP(E31,補助率・係数!$C$3:$D$65537,2,FALSE),VLOOKUP(C31,補助率・係数!$B$3:$D$65537,3,FALSE)))),"")</f>
        <v/>
      </c>
      <c r="N31" s="105" t="str">
        <f t="shared" si="1"/>
        <v/>
      </c>
      <c r="O31" s="236"/>
      <c r="P31" s="93"/>
      <c r="Q31" s="105"/>
      <c r="R31" s="28"/>
      <c r="S31" s="55"/>
      <c r="T31" s="150" t="str">
        <f>IFERROR(VLOOKUP($C31,【参考】算出区分!$C$2:$E$67,2,0),"")</f>
        <v/>
      </c>
      <c r="U31" s="150"/>
      <c r="V31" s="154" t="str">
        <f>IFERROR(VLOOKUP($T31&amp;$U31,【参考】算出区分!$G$2:$I$68,3,0),"")</f>
        <v/>
      </c>
    </row>
    <row r="32" spans="1:22" s="27" customFormat="1" ht="12.6" thickBot="1" x14ac:dyDescent="0.25">
      <c r="A32" s="27">
        <f t="shared" si="2"/>
        <v>25</v>
      </c>
      <c r="B32" s="80">
        <f>〔別紙1〕!B31</f>
        <v>0</v>
      </c>
      <c r="C32" s="80">
        <f>〔別紙1〕!C31</f>
        <v>0</v>
      </c>
      <c r="D32" s="231">
        <f>〔別紙1〕!D31</f>
        <v>0</v>
      </c>
      <c r="E32" s="232"/>
      <c r="F32" s="188"/>
      <c r="G32" s="188"/>
      <c r="H32" s="188"/>
      <c r="I32" s="186" t="str">
        <f t="shared" si="0"/>
        <v/>
      </c>
      <c r="J32" s="188"/>
      <c r="K32" s="241" t="str">
        <f>IFERROR(IF(OR(V32="h1",V32="h2",V32="i",V32="j"),VLOOKUP(C32,補助率・係数!$B$3:$F$65537,4,0),"_"),"")</f>
        <v>_</v>
      </c>
      <c r="L32" s="188"/>
      <c r="M32" s="241" t="str">
        <f>IFERROR(IF(V32="","",IF(AND(ISNUMBER(K32),K32&lt;&gt;0),VLOOKUP(C32,補助率・係数!$B$3:$F$65537,5,FALSE),IF(OR(C32="周産期医療対策事業",C32="ＮＩＣＵ等長期入院児支援事業"),VLOOKUP(E32,補助率・係数!$C$3:$D$65537,2,FALSE),VLOOKUP(C32,補助率・係数!$B$3:$D$65537,3,FALSE)))),"")</f>
        <v/>
      </c>
      <c r="N32" s="242" t="str">
        <f t="shared" si="1"/>
        <v/>
      </c>
      <c r="O32" s="245"/>
      <c r="P32" s="233"/>
      <c r="Q32" s="242"/>
      <c r="R32" s="115"/>
      <c r="S32" s="55"/>
      <c r="T32" s="150" t="str">
        <f>IFERROR(VLOOKUP($C32,【参考】算出区分!$C$2:$E$67,2,0),"")</f>
        <v/>
      </c>
      <c r="U32" s="150"/>
      <c r="V32" s="154" t="str">
        <f>IFERROR(VLOOKUP($T32&amp;$U32,【参考】算出区分!$G$2:$I$68,3,0),"")</f>
        <v/>
      </c>
    </row>
    <row r="33" spans="2:22" s="27" customFormat="1" ht="12.75" customHeight="1" thickTop="1" x14ac:dyDescent="0.2">
      <c r="B33" s="96" t="s">
        <v>8</v>
      </c>
      <c r="C33" s="57"/>
      <c r="D33" s="76"/>
      <c r="E33" s="76"/>
      <c r="F33" s="91"/>
      <c r="G33" s="91"/>
      <c r="H33" s="91"/>
      <c r="I33" s="91"/>
      <c r="J33" s="91"/>
      <c r="K33" s="91"/>
      <c r="L33" s="91"/>
      <c r="M33" s="116"/>
      <c r="N33" s="91"/>
      <c r="O33" s="91">
        <f>SUM(O8:O32)</f>
        <v>0</v>
      </c>
      <c r="P33" s="91">
        <f>SUM(P8:P32)</f>
        <v>0</v>
      </c>
      <c r="Q33" s="91"/>
      <c r="R33" s="76"/>
      <c r="V33" s="155"/>
    </row>
    <row r="34" spans="2:22" ht="12.75" customHeight="1" x14ac:dyDescent="0.2"/>
    <row r="35" spans="2:22" ht="12.75" customHeight="1" x14ac:dyDescent="0.2">
      <c r="B35" s="45" t="s">
        <v>7</v>
      </c>
    </row>
    <row r="36" spans="2:22" ht="12.75" customHeight="1" x14ac:dyDescent="0.2">
      <c r="B36" s="45" t="s">
        <v>196</v>
      </c>
    </row>
    <row r="37" spans="2:22" ht="12.75" customHeight="1" x14ac:dyDescent="0.2">
      <c r="B37" s="45" t="s">
        <v>470</v>
      </c>
    </row>
    <row r="38" spans="2:22" ht="12.75" customHeight="1" x14ac:dyDescent="0.2"/>
    <row r="39" spans="2:22" ht="12.75" customHeight="1" x14ac:dyDescent="0.2"/>
    <row r="40" spans="2:22" ht="12.75" customHeight="1" x14ac:dyDescent="0.2"/>
    <row r="41" spans="2:22" ht="12.75" customHeight="1" x14ac:dyDescent="0.2">
      <c r="B41" s="81" t="s">
        <v>54</v>
      </c>
      <c r="C41" s="82"/>
      <c r="D41" s="83"/>
      <c r="E41" s="83"/>
      <c r="F41" s="83"/>
      <c r="G41" s="83"/>
      <c r="H41" s="83"/>
      <c r="I41" s="83"/>
      <c r="J41" s="83"/>
      <c r="K41" s="83"/>
      <c r="L41" s="83"/>
      <c r="M41" s="83"/>
      <c r="N41" s="83">
        <f t="shared" ref="N41:N47" si="3">SUMIFS(N$8:N$32,B$8:B$32,B41)</f>
        <v>0</v>
      </c>
      <c r="O41" s="83"/>
      <c r="P41" s="83">
        <f t="shared" ref="P41:Q47" si="4">SUMIFS(P$8:P$32,D$8:D$32,D41)</f>
        <v>0</v>
      </c>
      <c r="Q41" s="83">
        <f t="shared" si="4"/>
        <v>0</v>
      </c>
      <c r="R41" s="83"/>
      <c r="S41" s="181"/>
    </row>
    <row r="42" spans="2:22" ht="12.75" customHeight="1" x14ac:dyDescent="0.2">
      <c r="B42" s="81" t="s">
        <v>55</v>
      </c>
      <c r="C42" s="82"/>
      <c r="D42" s="83"/>
      <c r="E42" s="83"/>
      <c r="F42" s="83"/>
      <c r="G42" s="83"/>
      <c r="H42" s="83"/>
      <c r="I42" s="83"/>
      <c r="J42" s="83"/>
      <c r="K42" s="83"/>
      <c r="L42" s="83"/>
      <c r="M42" s="83"/>
      <c r="N42" s="83">
        <f t="shared" si="3"/>
        <v>0</v>
      </c>
      <c r="O42" s="83"/>
      <c r="P42" s="83">
        <f t="shared" si="4"/>
        <v>0</v>
      </c>
      <c r="Q42" s="83">
        <f t="shared" si="4"/>
        <v>0</v>
      </c>
      <c r="R42" s="83"/>
      <c r="S42" s="181"/>
    </row>
    <row r="43" spans="2:22" ht="12.75" customHeight="1" x14ac:dyDescent="0.2">
      <c r="B43" s="81" t="s">
        <v>56</v>
      </c>
      <c r="C43" s="82"/>
      <c r="D43" s="83"/>
      <c r="E43" s="83"/>
      <c r="F43" s="83"/>
      <c r="G43" s="83"/>
      <c r="H43" s="83"/>
      <c r="I43" s="83"/>
      <c r="J43" s="83"/>
      <c r="K43" s="83"/>
      <c r="L43" s="83"/>
      <c r="M43" s="83"/>
      <c r="N43" s="83">
        <f t="shared" si="3"/>
        <v>0</v>
      </c>
      <c r="O43" s="83"/>
      <c r="P43" s="83">
        <f t="shared" si="4"/>
        <v>0</v>
      </c>
      <c r="Q43" s="83">
        <f t="shared" si="4"/>
        <v>0</v>
      </c>
      <c r="R43" s="83"/>
      <c r="S43" s="181"/>
    </row>
    <row r="44" spans="2:22" ht="12.75" customHeight="1" x14ac:dyDescent="0.2">
      <c r="B44" s="81" t="s">
        <v>57</v>
      </c>
      <c r="C44" s="82"/>
      <c r="D44" s="83"/>
      <c r="E44" s="83"/>
      <c r="F44" s="83"/>
      <c r="G44" s="83"/>
      <c r="H44" s="83"/>
      <c r="I44" s="83"/>
      <c r="J44" s="83"/>
      <c r="K44" s="83"/>
      <c r="L44" s="83"/>
      <c r="M44" s="83"/>
      <c r="N44" s="83">
        <f t="shared" si="3"/>
        <v>0</v>
      </c>
      <c r="O44" s="83"/>
      <c r="P44" s="83">
        <f t="shared" si="4"/>
        <v>0</v>
      </c>
      <c r="Q44" s="83">
        <f t="shared" si="4"/>
        <v>0</v>
      </c>
      <c r="R44" s="83"/>
      <c r="S44" s="181"/>
    </row>
    <row r="45" spans="2:22" ht="12.75" customHeight="1" x14ac:dyDescent="0.2">
      <c r="B45" s="81" t="s">
        <v>205</v>
      </c>
      <c r="C45" s="82"/>
      <c r="D45" s="83"/>
      <c r="E45" s="83"/>
      <c r="F45" s="83"/>
      <c r="G45" s="83"/>
      <c r="H45" s="83"/>
      <c r="I45" s="83"/>
      <c r="J45" s="83"/>
      <c r="K45" s="83"/>
      <c r="L45" s="83"/>
      <c r="M45" s="83"/>
      <c r="N45" s="83">
        <f t="shared" si="3"/>
        <v>0</v>
      </c>
      <c r="O45" s="83"/>
      <c r="P45" s="83">
        <f t="shared" si="4"/>
        <v>0</v>
      </c>
      <c r="Q45" s="83">
        <f t="shared" si="4"/>
        <v>0</v>
      </c>
      <c r="R45" s="83"/>
      <c r="S45" s="181"/>
    </row>
    <row r="46" spans="2:22" ht="12.75" customHeight="1" x14ac:dyDescent="0.2">
      <c r="B46" s="81" t="s">
        <v>59</v>
      </c>
      <c r="C46" s="82"/>
      <c r="D46" s="83"/>
      <c r="E46" s="83"/>
      <c r="F46" s="83"/>
      <c r="G46" s="83"/>
      <c r="H46" s="83"/>
      <c r="I46" s="83"/>
      <c r="J46" s="83"/>
      <c r="K46" s="83"/>
      <c r="L46" s="83"/>
      <c r="M46" s="83"/>
      <c r="N46" s="83">
        <f t="shared" si="3"/>
        <v>0</v>
      </c>
      <c r="O46" s="83"/>
      <c r="P46" s="83">
        <f t="shared" si="4"/>
        <v>0</v>
      </c>
      <c r="Q46" s="83">
        <f t="shared" si="4"/>
        <v>0</v>
      </c>
      <c r="R46" s="83"/>
      <c r="S46" s="181"/>
    </row>
    <row r="47" spans="2:22" ht="12.75" customHeight="1" x14ac:dyDescent="0.2">
      <c r="B47" s="108" t="s">
        <v>60</v>
      </c>
      <c r="C47" s="109"/>
      <c r="D47" s="110"/>
      <c r="E47" s="110"/>
      <c r="F47" s="110"/>
      <c r="G47" s="110"/>
      <c r="H47" s="110"/>
      <c r="I47" s="110"/>
      <c r="J47" s="110"/>
      <c r="K47" s="110"/>
      <c r="L47" s="110"/>
      <c r="M47" s="110"/>
      <c r="N47" s="110">
        <f t="shared" si="3"/>
        <v>0</v>
      </c>
      <c r="O47" s="110"/>
      <c r="P47" s="110">
        <f t="shared" si="4"/>
        <v>0</v>
      </c>
      <c r="Q47" s="110">
        <f t="shared" si="4"/>
        <v>0</v>
      </c>
      <c r="R47" s="110"/>
      <c r="S47" s="181"/>
    </row>
    <row r="48" spans="2:22" ht="12.75" customHeight="1" thickBot="1" x14ac:dyDescent="0.25">
      <c r="B48" s="84" t="s">
        <v>173</v>
      </c>
      <c r="C48" s="85"/>
      <c r="D48" s="86"/>
      <c r="E48" s="86"/>
      <c r="F48" s="86"/>
      <c r="G48" s="86"/>
      <c r="H48" s="86"/>
      <c r="I48" s="86"/>
      <c r="J48" s="86"/>
      <c r="K48" s="86"/>
      <c r="L48" s="86"/>
      <c r="M48" s="86"/>
      <c r="N48" s="86">
        <f>SUMIFS(N$8:N$32,$B$8:$B$32,$B48)</f>
        <v>0</v>
      </c>
      <c r="O48" s="86"/>
      <c r="P48" s="86">
        <f>SUMIFS(P$8:P$32,$B$8:$B$32,$B48)</f>
        <v>0</v>
      </c>
      <c r="Q48" s="86">
        <f>SUMIFS(Q$8:Q$32,$B$8:$B$32,$B48)</f>
        <v>0</v>
      </c>
      <c r="R48" s="86"/>
      <c r="S48" s="181"/>
    </row>
    <row r="49" spans="2:19" ht="12.75" customHeight="1" thickTop="1" x14ac:dyDescent="0.2">
      <c r="B49" s="87" t="s">
        <v>8</v>
      </c>
      <c r="C49" s="88"/>
      <c r="D49" s="89"/>
      <c r="E49" s="89"/>
      <c r="F49" s="89"/>
      <c r="G49" s="89"/>
      <c r="H49" s="89"/>
      <c r="I49" s="89"/>
      <c r="J49" s="89"/>
      <c r="K49" s="89"/>
      <c r="L49" s="89"/>
      <c r="M49" s="89"/>
      <c r="N49" s="89">
        <f>SUM(N41:N48)</f>
        <v>0</v>
      </c>
      <c r="O49" s="89"/>
      <c r="P49" s="89">
        <f>SUM(P41:P48)</f>
        <v>0</v>
      </c>
      <c r="Q49" s="89">
        <f>SUM(Q41:Q48)</f>
        <v>0</v>
      </c>
      <c r="R49" s="89"/>
      <c r="S49" s="181"/>
    </row>
  </sheetData>
  <mergeCells count="1">
    <mergeCell ref="O3:R3"/>
  </mergeCells>
  <phoneticPr fontId="3"/>
  <dataValidations count="2">
    <dataValidation type="list" allowBlank="1" showInputMessage="1" showErrorMessage="1" sqref="E8:E32" xr:uid="{00000000-0002-0000-0A00-000000000000}">
      <formula1>INDIRECT(C8)</formula1>
    </dataValidation>
    <dataValidation type="list" allowBlank="1" showInputMessage="1" showErrorMessage="1" sqref="U8:U32" xr:uid="{00000000-0002-0000-0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139</v>
      </c>
    </row>
    <row r="3" spans="1:9" ht="18" customHeight="1" x14ac:dyDescent="0.2">
      <c r="H3" s="21"/>
      <c r="I3" s="22" t="s">
        <v>4</v>
      </c>
    </row>
    <row r="4" spans="1:9" ht="18" customHeight="1" x14ac:dyDescent="0.2">
      <c r="H4" s="21"/>
      <c r="I4" s="22" t="s">
        <v>5</v>
      </c>
    </row>
    <row r="7" spans="1:9" ht="18" customHeight="1" x14ac:dyDescent="0.2">
      <c r="A7" s="20" t="s">
        <v>27</v>
      </c>
    </row>
    <row r="11" spans="1:9" ht="18" customHeight="1" x14ac:dyDescent="0.2">
      <c r="F11" s="391" t="s">
        <v>203</v>
      </c>
      <c r="G11" s="391"/>
      <c r="H11" s="391"/>
      <c r="I11" s="20" t="s">
        <v>202</v>
      </c>
    </row>
    <row r="15" spans="1:9" ht="18" customHeight="1" x14ac:dyDescent="0.2">
      <c r="A15" s="23" t="s">
        <v>28</v>
      </c>
      <c r="B15" s="23"/>
      <c r="C15" s="23"/>
      <c r="D15" s="23"/>
      <c r="E15" s="23"/>
      <c r="F15" s="23"/>
      <c r="G15" s="23"/>
      <c r="H15" s="23"/>
      <c r="I15" s="23"/>
    </row>
    <row r="18" spans="1:9" ht="18" customHeight="1" x14ac:dyDescent="0.2">
      <c r="A18" s="388" t="s">
        <v>147</v>
      </c>
      <c r="B18" s="388"/>
      <c r="C18" s="388"/>
      <c r="D18" s="388"/>
      <c r="E18" s="388"/>
      <c r="F18" s="388"/>
      <c r="G18" s="388"/>
      <c r="H18" s="388"/>
      <c r="I18" s="388"/>
    </row>
    <row r="19" spans="1:9" ht="18" customHeight="1" x14ac:dyDescent="0.2">
      <c r="A19" s="388"/>
      <c r="B19" s="388"/>
      <c r="C19" s="388"/>
      <c r="D19" s="388"/>
      <c r="E19" s="388"/>
      <c r="F19" s="388"/>
      <c r="G19" s="388"/>
      <c r="H19" s="388"/>
      <c r="I19" s="388"/>
    </row>
    <row r="20" spans="1:9" ht="18" customHeight="1" x14ac:dyDescent="0.2">
      <c r="A20" s="388"/>
      <c r="B20" s="388"/>
      <c r="C20" s="388"/>
      <c r="D20" s="388"/>
      <c r="E20" s="388"/>
      <c r="F20" s="388"/>
      <c r="G20" s="388"/>
      <c r="H20" s="388"/>
      <c r="I20" s="388"/>
    </row>
    <row r="22" spans="1:9" ht="18" customHeight="1" x14ac:dyDescent="0.2">
      <c r="A22" s="23" t="s">
        <v>29</v>
      </c>
      <c r="B22" s="23"/>
      <c r="C22" s="23"/>
      <c r="D22" s="23"/>
      <c r="E22" s="23"/>
      <c r="F22" s="23"/>
      <c r="G22" s="23"/>
      <c r="H22" s="23"/>
      <c r="I22" s="23"/>
    </row>
    <row r="24" spans="1:9" ht="18" customHeight="1" x14ac:dyDescent="0.2">
      <c r="A24" s="20" t="s">
        <v>30</v>
      </c>
    </row>
    <row r="26" spans="1:9" ht="18" customHeight="1" x14ac:dyDescent="0.2">
      <c r="A26" s="392" t="s">
        <v>149</v>
      </c>
      <c r="B26" s="392"/>
      <c r="C26" s="392"/>
      <c r="D26" s="392"/>
      <c r="E26" s="392"/>
      <c r="F26" s="392"/>
      <c r="G26" s="392"/>
      <c r="H26" s="392"/>
      <c r="I26" s="392"/>
    </row>
    <row r="27" spans="1:9" ht="18" customHeight="1" x14ac:dyDescent="0.2">
      <c r="A27" s="392"/>
      <c r="B27" s="392"/>
      <c r="C27" s="392"/>
      <c r="D27" s="392"/>
      <c r="E27" s="392"/>
      <c r="F27" s="392"/>
      <c r="G27" s="392"/>
      <c r="H27" s="392"/>
      <c r="I27" s="392"/>
    </row>
    <row r="28" spans="1:9" ht="18" customHeight="1" x14ac:dyDescent="0.2">
      <c r="G28" s="393" t="s">
        <v>31</v>
      </c>
      <c r="H28" s="393"/>
      <c r="I28" s="393"/>
    </row>
    <row r="30" spans="1:9" ht="18" customHeight="1" x14ac:dyDescent="0.2">
      <c r="A30" s="392" t="s">
        <v>151</v>
      </c>
      <c r="B30" s="392"/>
      <c r="C30" s="392"/>
      <c r="D30" s="392"/>
      <c r="E30" s="392"/>
      <c r="F30" s="392"/>
      <c r="G30" s="392"/>
      <c r="H30" s="392"/>
      <c r="I30" s="392"/>
    </row>
    <row r="31" spans="1:9" ht="18" customHeight="1" x14ac:dyDescent="0.2">
      <c r="A31" s="392"/>
      <c r="B31" s="392"/>
      <c r="C31" s="392"/>
      <c r="D31" s="392"/>
      <c r="E31" s="392"/>
      <c r="F31" s="392"/>
      <c r="G31" s="392"/>
      <c r="H31" s="392"/>
      <c r="I31" s="392"/>
    </row>
    <row r="32" spans="1:9" ht="18" customHeight="1" x14ac:dyDescent="0.2">
      <c r="G32" s="393" t="s">
        <v>31</v>
      </c>
      <c r="H32" s="393"/>
      <c r="I32" s="393"/>
    </row>
    <row r="34" spans="1:9" ht="27" customHeight="1" x14ac:dyDescent="0.2">
      <c r="A34" s="392" t="s">
        <v>148</v>
      </c>
      <c r="B34" s="392"/>
      <c r="C34" s="392"/>
      <c r="D34" s="392"/>
      <c r="E34" s="392"/>
      <c r="F34" s="392"/>
      <c r="G34" s="392"/>
      <c r="H34" s="392"/>
      <c r="I34" s="392"/>
    </row>
    <row r="35" spans="1:9" ht="27" customHeight="1" x14ac:dyDescent="0.2">
      <c r="A35" s="392"/>
      <c r="B35" s="392"/>
      <c r="C35" s="392"/>
      <c r="D35" s="392"/>
      <c r="E35" s="392"/>
      <c r="F35" s="392"/>
      <c r="G35" s="392"/>
      <c r="H35" s="392"/>
      <c r="I35" s="392"/>
    </row>
  </sheetData>
  <mergeCells count="7">
    <mergeCell ref="F11:H11"/>
    <mergeCell ref="A18:I20"/>
    <mergeCell ref="A26:I27"/>
    <mergeCell ref="A30:I31"/>
    <mergeCell ref="A34:I35"/>
    <mergeCell ref="G28:I28"/>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113</vt:i4>
      </vt:variant>
    </vt:vector>
  </HeadingPairs>
  <TitlesOfParts>
    <vt:vector size="128" baseType="lpstr">
      <vt:lpstr>実績額調書（別紙５）</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'実績額調書（別紙５）'!Print_Area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2024-02-02T01:22:23Z</dcterms:created>
  <dcterms:modified xsi:type="dcterms:W3CDTF">2024-02-02T01:22:31Z</dcterms:modified>
</cp:coreProperties>
</file>