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xr:revisionPtr revIDLastSave="0" documentId="13_ncr:1_{836AA693-3221-4EC8-9A33-807E4F5E585C}" xr6:coauthVersionLast="47" xr6:coauthVersionMax="47" xr10:uidLastSave="{00000000-0000-0000-0000-000000000000}"/>
  <bookViews>
    <workbookView xWindow="-108" yWindow="-108" windowWidth="23256" windowHeight="12456" activeTab="1" xr2:uid="{00000000-000D-0000-FFFF-FFFF00000000}"/>
  </bookViews>
  <sheets>
    <sheet name="シートは削除しない→" sheetId="11" r:id="rId1"/>
    <sheet name="別紙6" sheetId="7" r:id="rId2"/>
    <sheet name="別紙7-1" sheetId="8" r:id="rId3"/>
    <sheet name="別紙7-2" sheetId="12" r:id="rId4"/>
    <sheet name="別紙7-3" sheetId="13" r:id="rId5"/>
    <sheet name="別紙8-1" sheetId="4" r:id="rId6"/>
    <sheet name="別紙8-2" sheetId="14" r:id="rId7"/>
    <sheet name="別紙8-3" sheetId="15" r:id="rId8"/>
    <sheet name="リスト" sheetId="9" state="hidden" r:id="rId9"/>
  </sheets>
  <definedNames>
    <definedName name="_xlnm.Print_Area" localSheetId="2">'別紙7-1'!$A$1:$AG$83</definedName>
    <definedName name="_xlnm.Print_Area" localSheetId="3">'別紙7-2'!$A$1:$AG$77</definedName>
    <definedName name="_xlnm.Print_Area" localSheetId="4">'別紙7-3'!$A$1:$AG$49</definedName>
    <definedName name="_xlnm.Print_Area" localSheetId="5">'別紙8-1'!$A$1:$D$32</definedName>
    <definedName name="_xlnm.Print_Area" localSheetId="6">'別紙8-2'!$A$1:$D$32</definedName>
    <definedName name="_xlnm.Print_Area" localSheetId="7">'別紙8-3'!$A$1:$AN$22</definedName>
    <definedName name="その他">リスト!$A$26:$A$32</definedName>
    <definedName name="救急１">リスト!$A$13:$A$14</definedName>
    <definedName name="救急２">リスト!$A$17:$A$18</definedName>
    <definedName name="在宅">リスト!$A$35:$A$36</definedName>
    <definedName name="周産期等">リスト!$A$21:$A$23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77" i="8" l="1"/>
  <c r="Q71" i="12"/>
  <c r="AI36" i="12"/>
  <c r="AI42" i="8"/>
  <c r="AB67" i="12"/>
  <c r="AB73" i="8"/>
  <c r="AB51" i="12"/>
  <c r="AB55" i="8"/>
  <c r="C23" i="14" l="1"/>
  <c r="C16" i="14"/>
  <c r="AI32" i="12"/>
  <c r="C24" i="14" l="1"/>
  <c r="AI38" i="8"/>
  <c r="J19" i="7" l="1"/>
  <c r="C16" i="7" l="1"/>
  <c r="C15" i="7"/>
  <c r="C23" i="4"/>
  <c r="C13" i="7" s="1"/>
  <c r="C16" i="4"/>
  <c r="AB39" i="13"/>
  <c r="Q47" i="13" s="1"/>
  <c r="Q48" i="13" s="1"/>
  <c r="F18" i="7" s="1"/>
  <c r="Q72" i="12"/>
  <c r="F17" i="7" s="1"/>
  <c r="AI18" i="12"/>
  <c r="Q22" i="12"/>
  <c r="Q25" i="12" s="1"/>
  <c r="AI17" i="12"/>
  <c r="AI17" i="8"/>
  <c r="AI46" i="12"/>
  <c r="AI45" i="12"/>
  <c r="AI44" i="12"/>
  <c r="AI29" i="12"/>
  <c r="AI49" i="8"/>
  <c r="AI50" i="8"/>
  <c r="AI48" i="8"/>
  <c r="AI35" i="8"/>
  <c r="AI28" i="8"/>
  <c r="AI22" i="8"/>
  <c r="AI21" i="8"/>
  <c r="AI20" i="8"/>
  <c r="AI26" i="8"/>
  <c r="AI27" i="8"/>
  <c r="AF27" i="12" l="1"/>
  <c r="AF33" i="8"/>
  <c r="K11" i="15"/>
  <c r="C24" i="4"/>
  <c r="C12" i="7"/>
  <c r="AI21" i="12"/>
  <c r="AF15" i="12" s="1"/>
  <c r="AF15" i="8"/>
  <c r="A11" i="15" l="1"/>
  <c r="C18" i="7" s="1"/>
  <c r="Q78" i="8"/>
  <c r="F14" i="7" s="1"/>
  <c r="AH20" i="8" l="1"/>
  <c r="E18" i="7" l="1"/>
  <c r="G18" i="7" s="1"/>
  <c r="I18" i="7" s="1"/>
  <c r="E16" i="7"/>
  <c r="E15" i="7"/>
  <c r="E13" i="7"/>
  <c r="E12" i="7"/>
  <c r="E17" i="7" l="1"/>
  <c r="G17" i="7" s="1"/>
  <c r="E14" i="7"/>
  <c r="I17" i="7" l="1"/>
  <c r="K17" i="7" s="1"/>
  <c r="G14" i="7"/>
  <c r="I14" i="7" s="1"/>
  <c r="K14" i="7" s="1"/>
  <c r="K18" i="7"/>
  <c r="K19" i="7" l="1"/>
</calcChain>
</file>

<file path=xl/sharedStrings.xml><?xml version="1.0" encoding="utf-8"?>
<sst xmlns="http://schemas.openxmlformats.org/spreadsheetml/2006/main" count="469" uniqueCount="274">
  <si>
    <t>円</t>
  </si>
  <si>
    <t>記入要領</t>
  </si>
  <si>
    <t>9/10</t>
    <phoneticPr fontId="2"/>
  </si>
  <si>
    <t>10/10</t>
    <phoneticPr fontId="2"/>
  </si>
  <si>
    <t>区分</t>
    <rPh sb="0" eb="2">
      <t>クブン</t>
    </rPh>
    <phoneticPr fontId="7"/>
  </si>
  <si>
    <t>算出内訳</t>
    <phoneticPr fontId="7"/>
  </si>
  <si>
    <t>資産形成経費</t>
    <rPh sb="0" eb="2">
      <t>シサン</t>
    </rPh>
    <rPh sb="2" eb="4">
      <t>ケイセイ</t>
    </rPh>
    <rPh sb="4" eb="6">
      <t>ケイヒ</t>
    </rPh>
    <phoneticPr fontId="7"/>
  </si>
  <si>
    <t>円</t>
    <rPh sb="0" eb="1">
      <t>エン</t>
    </rPh>
    <phoneticPr fontId="7"/>
  </si>
  <si>
    <t>小計</t>
    <rPh sb="0" eb="2">
      <t>ショウケイ</t>
    </rPh>
    <phoneticPr fontId="7"/>
  </si>
  <si>
    <t>その他経費</t>
    <rPh sb="2" eb="3">
      <t>タ</t>
    </rPh>
    <rPh sb="3" eb="5">
      <t>ケイヒ</t>
    </rPh>
    <phoneticPr fontId="7"/>
  </si>
  <si>
    <t>合計</t>
    <phoneticPr fontId="7"/>
  </si>
  <si>
    <t>寄付金及び</t>
    <phoneticPr fontId="9"/>
  </si>
  <si>
    <t>対象経費の</t>
  </si>
  <si>
    <t>基準額</t>
  </si>
  <si>
    <t>選定額</t>
  </si>
  <si>
    <t>補助率</t>
  </si>
  <si>
    <t>県補助金</t>
  </si>
  <si>
    <t>その他の</t>
    <phoneticPr fontId="9"/>
  </si>
  <si>
    <t>所 要 額</t>
  </si>
  <si>
    <t>収入額</t>
    <phoneticPr fontId="9"/>
  </si>
  <si>
    <t>医療機関名</t>
    <rPh sb="0" eb="5">
      <t>イリョウキカンメイ</t>
    </rPh>
    <phoneticPr fontId="2"/>
  </si>
  <si>
    <t>事業区分</t>
    <rPh sb="0" eb="4">
      <t>ジギョウクブン</t>
    </rPh>
    <phoneticPr fontId="2"/>
  </si>
  <si>
    <t>小計</t>
    <rPh sb="0" eb="2">
      <t>ショウケイ</t>
    </rPh>
    <phoneticPr fontId="2"/>
  </si>
  <si>
    <t>合計</t>
    <rPh sb="0" eb="2">
      <t>ゴウケイ</t>
    </rPh>
    <phoneticPr fontId="2"/>
  </si>
  <si>
    <t>資産形成
経費</t>
    <rPh sb="0" eb="1">
      <t>シ</t>
    </rPh>
    <rPh sb="1" eb="2">
      <t>サン</t>
    </rPh>
    <rPh sb="2" eb="3">
      <t>ケイ</t>
    </rPh>
    <rPh sb="3" eb="4">
      <t>シゲル</t>
    </rPh>
    <rPh sb="5" eb="6">
      <t>キョウ</t>
    </rPh>
    <rPh sb="6" eb="7">
      <t>ヒ</t>
    </rPh>
    <phoneticPr fontId="2"/>
  </si>
  <si>
    <t>その他
経費</t>
    <rPh sb="2" eb="3">
      <t>タ</t>
    </rPh>
    <rPh sb="4" eb="5">
      <t>キョウ</t>
    </rPh>
    <rPh sb="5" eb="6">
      <t>ヒ</t>
    </rPh>
    <phoneticPr fontId="2"/>
  </si>
  <si>
    <t>(A)</t>
    <phoneticPr fontId="2"/>
  </si>
  <si>
    <t>(B)</t>
    <phoneticPr fontId="2"/>
  </si>
  <si>
    <t>(C)</t>
    <phoneticPr fontId="2"/>
  </si>
  <si>
    <t>費用
区分</t>
    <rPh sb="0" eb="2">
      <t>ヒヨウ</t>
    </rPh>
    <rPh sb="3" eb="5">
      <t>クブン</t>
    </rPh>
    <phoneticPr fontId="2"/>
  </si>
  <si>
    <t>×</t>
    <phoneticPr fontId="2"/>
  </si>
  <si>
    <r>
      <t>補助率</t>
    </r>
    <r>
      <rPr>
        <sz val="9"/>
        <color theme="1"/>
        <rFont val="ＭＳ 明朝"/>
        <family val="1"/>
        <charset val="128"/>
      </rPr>
      <t>(B)</t>
    </r>
    <phoneticPr fontId="2"/>
  </si>
  <si>
    <t>(D)</t>
    <phoneticPr fontId="2"/>
  </si>
  <si>
    <t>(E)</t>
    <phoneticPr fontId="2"/>
  </si>
  <si>
    <t>(C)(D)のうち</t>
    <phoneticPr fontId="2"/>
  </si>
  <si>
    <t>少ない額</t>
    <phoneticPr fontId="2"/>
  </si>
  <si>
    <t>(F)</t>
    <phoneticPr fontId="2"/>
  </si>
  <si>
    <t>(G)</t>
    <phoneticPr fontId="2"/>
  </si>
  <si>
    <t>(E)－(F)</t>
    <phoneticPr fontId="2"/>
  </si>
  <si>
    <t>所在地</t>
    <rPh sb="0" eb="3">
      <t>ショザイチ</t>
    </rPh>
    <phoneticPr fontId="2"/>
  </si>
  <si>
    <t>管理者名</t>
    <rPh sb="0" eb="3">
      <t>カンリシャ</t>
    </rPh>
    <rPh sb="3" eb="4">
      <t>メイ</t>
    </rPh>
    <phoneticPr fontId="2"/>
  </si>
  <si>
    <t>電話番号</t>
    <rPh sb="0" eb="4">
      <t>デンワバンゴウ</t>
    </rPh>
    <phoneticPr fontId="2"/>
  </si>
  <si>
    <t>メールアドレス</t>
    <phoneticPr fontId="2"/>
  </si>
  <si>
    <t>担当者</t>
    <rPh sb="0" eb="3">
      <t>タントウシャ</t>
    </rPh>
    <phoneticPr fontId="2"/>
  </si>
  <si>
    <t>連絡先</t>
    <rPh sb="0" eb="3">
      <t>レンラクサキ</t>
    </rPh>
    <phoneticPr fontId="2"/>
  </si>
  <si>
    <t>役職</t>
    <rPh sb="0" eb="2">
      <t>ヤクショク</t>
    </rPh>
    <phoneticPr fontId="2"/>
  </si>
  <si>
    <t>氏名</t>
    <rPh sb="0" eb="2">
      <t>シメイ</t>
    </rPh>
    <phoneticPr fontId="2"/>
  </si>
  <si>
    <t>（地域医療勤務環境改善体制整備事業）</t>
    <phoneticPr fontId="2"/>
  </si>
  <si>
    <t>１　対象医療機関の要件</t>
    <rPh sb="2" eb="8">
      <t>タイショウイリョウキカン</t>
    </rPh>
    <rPh sb="9" eb="11">
      <t>ヨウケン</t>
    </rPh>
    <phoneticPr fontId="2"/>
  </si>
  <si>
    <t>地域医療体制確保加算を取得していない（厚生局への届出なし）</t>
    <phoneticPr fontId="2"/>
  </si>
  <si>
    <t>地域医療体制確保加算を取得している（厚生局へ届出済）</t>
    <phoneticPr fontId="2"/>
  </si>
  <si>
    <t>様式２－１の１（１）診療報酬の取得状況</t>
    <rPh sb="0" eb="2">
      <t>ヨウシキ</t>
    </rPh>
    <rPh sb="10" eb="14">
      <t>シンリョウホウシュウ</t>
    </rPh>
    <rPh sb="15" eb="19">
      <t>シュトクジョウキョウ</t>
    </rPh>
    <phoneticPr fontId="2"/>
  </si>
  <si>
    <t>① 救急用の自動車等による搬送件数1,000件以上2,000件未満</t>
    <rPh sb="9" eb="10">
      <t>トウ</t>
    </rPh>
    <phoneticPr fontId="2"/>
  </si>
  <si>
    <t>② 救急用の自動車等による搬送件数1,000件未満かつ夜間･休日･時間外入院件数500件以上</t>
    <rPh sb="9" eb="10">
      <t>トウ</t>
    </rPh>
    <phoneticPr fontId="2"/>
  </si>
  <si>
    <t>③ア 周産期･小児救急･精神科救急等、公共性･不確実性が強く働く医療を提供</t>
    <phoneticPr fontId="2"/>
  </si>
  <si>
    <t>救命救急センター</t>
    <rPh sb="0" eb="4">
      <t>キュウメイキュウキュウ</t>
    </rPh>
    <phoneticPr fontId="2"/>
  </si>
  <si>
    <t>救急１</t>
    <rPh sb="0" eb="2">
      <t>キュウキュウ</t>
    </rPh>
    <phoneticPr fontId="2"/>
  </si>
  <si>
    <t>救急２</t>
    <rPh sb="0" eb="2">
      <t>キュウキュウ</t>
    </rPh>
    <phoneticPr fontId="2"/>
  </si>
  <si>
    <t>周産期等</t>
    <rPh sb="0" eb="4">
      <t>シュウサンキトウ</t>
    </rPh>
    <phoneticPr fontId="2"/>
  </si>
  <si>
    <t>その他</t>
    <rPh sb="2" eb="3">
      <t>タ</t>
    </rPh>
    <phoneticPr fontId="2"/>
  </si>
  <si>
    <t>在宅</t>
    <rPh sb="0" eb="2">
      <t>ザイタク</t>
    </rPh>
    <phoneticPr fontId="2"/>
  </si>
  <si>
    <t>（３）診療実績（前年度の4月～3月までの1年間の実績を記入）</t>
    <rPh sb="3" eb="5">
      <t>シンリョウ</t>
    </rPh>
    <rPh sb="5" eb="7">
      <t>ジッセキ</t>
    </rPh>
    <rPh sb="8" eb="11">
      <t>ゼンネンド</t>
    </rPh>
    <rPh sb="13" eb="14">
      <t>ガツ</t>
    </rPh>
    <rPh sb="16" eb="17">
      <t>ガツ</t>
    </rPh>
    <rPh sb="21" eb="23">
      <t>ネンカン</t>
    </rPh>
    <rPh sb="24" eb="26">
      <t>ジッセキ</t>
    </rPh>
    <rPh sb="27" eb="29">
      <t>キニュウ</t>
    </rPh>
    <phoneticPr fontId="2"/>
  </si>
  <si>
    <t>救急用の自動車等による搬送実績</t>
    <rPh sb="0" eb="3">
      <t>キュウキュウヨウ</t>
    </rPh>
    <rPh sb="4" eb="8">
      <t>ジドウシャトウ</t>
    </rPh>
    <rPh sb="11" eb="15">
      <t>ハンソウジッセキ</t>
    </rPh>
    <phoneticPr fontId="2"/>
  </si>
  <si>
    <t>夜間・休日・時間外入院件数</t>
    <rPh sb="0" eb="2">
      <t>ヤカン</t>
    </rPh>
    <rPh sb="3" eb="5">
      <t>キュウジツ</t>
    </rPh>
    <rPh sb="6" eb="13">
      <t>ジカンガイニュウインケンスウ</t>
    </rPh>
    <phoneticPr fontId="2"/>
  </si>
  <si>
    <t>件</t>
    <rPh sb="0" eb="1">
      <t>ケン</t>
    </rPh>
    <phoneticPr fontId="2"/>
  </si>
  <si>
    <t>要件１</t>
    <rPh sb="0" eb="2">
      <t>ヨウケン</t>
    </rPh>
    <phoneticPr fontId="2"/>
  </si>
  <si>
    <t>要件２</t>
    <rPh sb="0" eb="2">
      <t>ヨウケン</t>
    </rPh>
    <phoneticPr fontId="2"/>
  </si>
  <si>
    <t>要件３</t>
    <rPh sb="0" eb="2">
      <t>ヨウケン</t>
    </rPh>
    <phoneticPr fontId="2"/>
  </si>
  <si>
    <t>職種</t>
    <rPh sb="0" eb="2">
      <t>ショクシュ</t>
    </rPh>
    <phoneticPr fontId="2"/>
  </si>
  <si>
    <t>回</t>
    <rPh sb="0" eb="1">
      <t>カイ</t>
    </rPh>
    <phoneticPr fontId="2"/>
  </si>
  <si>
    <t>人</t>
    <rPh sb="0" eb="1">
      <t>ニン</t>
    </rPh>
    <phoneticPr fontId="2"/>
  </si>
  <si>
    <t>（３）医師労働時間短縮計画</t>
    <rPh sb="3" eb="13">
      <t>イシロウドウジカンタンシュクケイカク</t>
    </rPh>
    <phoneticPr fontId="2"/>
  </si>
  <si>
    <t>延べ参加者数</t>
    <rPh sb="0" eb="1">
      <t>ノ</t>
    </rPh>
    <rPh sb="2" eb="5">
      <t>サンカシャ</t>
    </rPh>
    <rPh sb="5" eb="6">
      <t>スウ</t>
    </rPh>
    <phoneticPr fontId="2"/>
  </si>
  <si>
    <t>参加した職種</t>
    <rPh sb="0" eb="2">
      <t>サンカ</t>
    </rPh>
    <rPh sb="4" eb="6">
      <t>ショクシュ</t>
    </rPh>
    <phoneticPr fontId="2"/>
  </si>
  <si>
    <t>年</t>
    <rPh sb="0" eb="1">
      <t>ネン</t>
    </rPh>
    <phoneticPr fontId="2"/>
  </si>
  <si>
    <t>月</t>
    <rPh sb="0" eb="1">
      <t>ガツ</t>
    </rPh>
    <phoneticPr fontId="2"/>
  </si>
  <si>
    <t>日</t>
    <rPh sb="0" eb="1">
      <t>ニチ</t>
    </rPh>
    <phoneticPr fontId="2"/>
  </si>
  <si>
    <t>初回策定</t>
    <rPh sb="0" eb="2">
      <t>ショカイ</t>
    </rPh>
    <rPh sb="2" eb="4">
      <t>サクテイ</t>
    </rPh>
    <phoneticPr fontId="2"/>
  </si>
  <si>
    <t>策定年月日</t>
    <rPh sb="0" eb="5">
      <t>サクテイネンガッピ</t>
    </rPh>
    <phoneticPr fontId="2"/>
  </si>
  <si>
    <t>更新年月日</t>
    <rPh sb="0" eb="5">
      <t>コウシンネンガッピ</t>
    </rPh>
    <phoneticPr fontId="2"/>
  </si>
  <si>
    <t>主な更新内容</t>
    <rPh sb="0" eb="1">
      <t>オモ</t>
    </rPh>
    <rPh sb="2" eb="4">
      <t>コウシン</t>
    </rPh>
    <rPh sb="4" eb="6">
      <t>ナイヨウ</t>
    </rPh>
    <phoneticPr fontId="2"/>
  </si>
  <si>
    <t>人</t>
    <rPh sb="0" eb="1">
      <t>ニン</t>
    </rPh>
    <phoneticPr fontId="2"/>
  </si>
  <si>
    <t>年720時間超～960時間以内の36協定を締結する医師数</t>
    <rPh sb="0" eb="1">
      <t>ネン</t>
    </rPh>
    <rPh sb="4" eb="6">
      <t>ジカン</t>
    </rPh>
    <rPh sb="6" eb="7">
      <t>コ</t>
    </rPh>
    <rPh sb="11" eb="13">
      <t>ジカン</t>
    </rPh>
    <rPh sb="13" eb="15">
      <t>イナイ</t>
    </rPh>
    <rPh sb="18" eb="20">
      <t>キョウテイ</t>
    </rPh>
    <rPh sb="21" eb="23">
      <t>テイケツ</t>
    </rPh>
    <rPh sb="25" eb="27">
      <t>イシ</t>
    </rPh>
    <rPh sb="27" eb="28">
      <t>スウ</t>
    </rPh>
    <phoneticPr fontId="2"/>
  </si>
  <si>
    <t>年960時間超の36協定を締結する医師数</t>
    <rPh sb="0" eb="1">
      <t>ネン</t>
    </rPh>
    <rPh sb="4" eb="6">
      <t>ジカン</t>
    </rPh>
    <rPh sb="6" eb="7">
      <t>コ</t>
    </rPh>
    <phoneticPr fontId="2"/>
  </si>
  <si>
    <t>一般病床</t>
    <rPh sb="0" eb="4">
      <t>イッパンビョウショウ</t>
    </rPh>
    <phoneticPr fontId="2"/>
  </si>
  <si>
    <t>精神病床</t>
    <rPh sb="0" eb="4">
      <t>セイシンビョウショウ</t>
    </rPh>
    <phoneticPr fontId="2"/>
  </si>
  <si>
    <t>床</t>
    <rPh sb="0" eb="1">
      <t>ユカ</t>
    </rPh>
    <phoneticPr fontId="2"/>
  </si>
  <si>
    <t>（２）大学病院改革プラン策定状況（大学病院本院のみ対象）</t>
    <rPh sb="14" eb="16">
      <t>ジョウキョウ</t>
    </rPh>
    <phoneticPr fontId="2"/>
  </si>
  <si>
    <t>策定の有無</t>
    <rPh sb="0" eb="2">
      <t>サクテイ</t>
    </rPh>
    <rPh sb="3" eb="5">
      <t>ウム</t>
    </rPh>
    <phoneticPr fontId="2"/>
  </si>
  <si>
    <t>策定済</t>
    <rPh sb="0" eb="3">
      <t>サクテイスミ</t>
    </rPh>
    <phoneticPr fontId="2"/>
  </si>
  <si>
    <t>未策定</t>
    <rPh sb="0" eb="3">
      <t>ミサクテイ</t>
    </rPh>
    <phoneticPr fontId="2"/>
  </si>
  <si>
    <t>時間</t>
    <rPh sb="0" eb="2">
      <t>ジカン</t>
    </rPh>
    <phoneticPr fontId="2"/>
  </si>
  <si>
    <t>（３）特例水準の指定状況等（該当するものに〇）</t>
    <rPh sb="3" eb="7">
      <t>トクレイスイジュン</t>
    </rPh>
    <rPh sb="8" eb="12">
      <t>シテイジョウキョウ</t>
    </rPh>
    <rPh sb="12" eb="13">
      <t>トウ</t>
    </rPh>
    <rPh sb="14" eb="16">
      <t>ガイトウ</t>
    </rPh>
    <phoneticPr fontId="2"/>
  </si>
  <si>
    <t>Ｂ水準</t>
    <rPh sb="1" eb="3">
      <t>スイジュン</t>
    </rPh>
    <phoneticPr fontId="2"/>
  </si>
  <si>
    <t>連携Ｂ水準</t>
    <rPh sb="0" eb="2">
      <t>レンケイ</t>
    </rPh>
    <rPh sb="3" eb="5">
      <t>スイジュン</t>
    </rPh>
    <phoneticPr fontId="2"/>
  </si>
  <si>
    <t>Ｃ－１水準</t>
    <rPh sb="3" eb="5">
      <t>スイジュン</t>
    </rPh>
    <phoneticPr fontId="2"/>
  </si>
  <si>
    <t>Ｃ－２水準</t>
    <rPh sb="3" eb="5">
      <t>スイジュン</t>
    </rPh>
    <phoneticPr fontId="2"/>
  </si>
  <si>
    <t>→</t>
    <phoneticPr fontId="2"/>
  </si>
  <si>
    <t>特定対象医師10人当たり面接指導実施医師数</t>
    <rPh sb="0" eb="2">
      <t>トクテイ</t>
    </rPh>
    <rPh sb="2" eb="4">
      <t>タイショウ</t>
    </rPh>
    <rPh sb="4" eb="6">
      <t>イシ</t>
    </rPh>
    <rPh sb="8" eb="9">
      <t>ニン</t>
    </rPh>
    <rPh sb="9" eb="10">
      <t>ア</t>
    </rPh>
    <rPh sb="12" eb="14">
      <t>メンセツ</t>
    </rPh>
    <rPh sb="14" eb="16">
      <t>シドウ</t>
    </rPh>
    <rPh sb="16" eb="18">
      <t>ジッシ</t>
    </rPh>
    <rPh sb="18" eb="21">
      <t>イシスウ</t>
    </rPh>
    <phoneticPr fontId="1"/>
  </si>
  <si>
    <t>名称</t>
    <rPh sb="0" eb="2">
      <t>メイショウ</t>
    </rPh>
    <phoneticPr fontId="2"/>
  </si>
  <si>
    <t>医療機関
基本情報</t>
    <rPh sb="0" eb="2">
      <t>イリョウ</t>
    </rPh>
    <rPh sb="2" eb="4">
      <t>キカン</t>
    </rPh>
    <rPh sb="5" eb="9">
      <t>キホンジョウホウ</t>
    </rPh>
    <phoneticPr fontId="2"/>
  </si>
  <si>
    <t>常勤医師数</t>
    <rPh sb="0" eb="5">
      <t>ジョウキンイシスウ</t>
    </rPh>
    <phoneticPr fontId="2"/>
  </si>
  <si>
    <t>（５）基準額</t>
    <rPh sb="3" eb="6">
      <t>キジュンガク</t>
    </rPh>
    <phoneticPr fontId="2"/>
  </si>
  <si>
    <t>基準額算定に用いる最大使用病床数</t>
    <rPh sb="0" eb="3">
      <t>キジュンガク</t>
    </rPh>
    <rPh sb="3" eb="5">
      <t>サンテイ</t>
    </rPh>
    <rPh sb="6" eb="7">
      <t>モチ</t>
    </rPh>
    <rPh sb="9" eb="16">
      <t>サイダイシヨウビョウショウスウ</t>
    </rPh>
    <phoneticPr fontId="2"/>
  </si>
  <si>
    <t>基準額算定に用いる標準単価</t>
    <rPh sb="0" eb="5">
      <t>キジュンガクサンテイ</t>
    </rPh>
    <rPh sb="6" eb="7">
      <t>モチ</t>
    </rPh>
    <rPh sb="9" eb="11">
      <t>ヒョウジュン</t>
    </rPh>
    <rPh sb="11" eb="13">
      <t>タンカ</t>
    </rPh>
    <phoneticPr fontId="2"/>
  </si>
  <si>
    <t>基準額</t>
    <rPh sb="0" eb="3">
      <t>キジュンガク</t>
    </rPh>
    <phoneticPr fontId="2"/>
  </si>
  <si>
    <t>千円</t>
    <rPh sb="0" eb="2">
      <t>センエン</t>
    </rPh>
    <phoneticPr fontId="2"/>
  </si>
  <si>
    <t>床</t>
    <rPh sb="0" eb="1">
      <t>ショウ</t>
    </rPh>
    <phoneticPr fontId="2"/>
  </si>
  <si>
    <t>※標準単価が266千円となるのは以下のいずれかを満たす場合</t>
    <rPh sb="1" eb="5">
      <t>ヒョウジュンタンカ</t>
    </rPh>
    <rPh sb="9" eb="11">
      <t>センエン</t>
    </rPh>
    <rPh sb="16" eb="18">
      <t>イカ</t>
    </rPh>
    <rPh sb="24" eb="25">
      <t>ミ</t>
    </rPh>
    <rPh sb="27" eb="29">
      <t>バアイ</t>
    </rPh>
    <phoneticPr fontId="2"/>
  </si>
  <si>
    <t>基準１：</t>
    <rPh sb="0" eb="2">
      <t>キジュン</t>
    </rPh>
    <phoneticPr fontId="2"/>
  </si>
  <si>
    <t>（２）が「策定済」の場合</t>
    <phoneticPr fontId="2"/>
  </si>
  <si>
    <t>基準２：</t>
    <rPh sb="0" eb="2">
      <t>キジュン</t>
    </rPh>
    <phoneticPr fontId="2"/>
  </si>
  <si>
    <t>様式２－１の１（２）診療実績等　要件１</t>
    <rPh sb="0" eb="2">
      <t>ヨウシキ</t>
    </rPh>
    <rPh sb="10" eb="15">
      <t>シンリョウジッセキトウ</t>
    </rPh>
    <rPh sb="16" eb="18">
      <t>ヨウケン</t>
    </rPh>
    <phoneticPr fontId="2"/>
  </si>
  <si>
    <t>様式２－１の１（２）診療実績等　要件２（救急１）</t>
    <rPh sb="20" eb="22">
      <t>キュウキュウ</t>
    </rPh>
    <phoneticPr fontId="2"/>
  </si>
  <si>
    <t>様式２－１の１（２）診療実績等　要件２（救急２）</t>
    <rPh sb="20" eb="22">
      <t>キュウキュウ</t>
    </rPh>
    <phoneticPr fontId="2"/>
  </si>
  <si>
    <t>様式２－１の１（２）診療実績等　要件２（周産期等）</t>
    <rPh sb="20" eb="24">
      <t>シュウサンキトウ</t>
    </rPh>
    <phoneticPr fontId="2"/>
  </si>
  <si>
    <t>様式２－１の１（２）診療実績等　要件２（その他）</t>
    <rPh sb="22" eb="23">
      <t>タ</t>
    </rPh>
    <phoneticPr fontId="2"/>
  </si>
  <si>
    <t>様式２－１の１（２）診療実績等　要件２（在宅）</t>
    <rPh sb="20" eb="22">
      <t>ザイタク</t>
    </rPh>
    <phoneticPr fontId="2"/>
  </si>
  <si>
    <t>（２）該当要件（要件１，２について該当するものを選択）</t>
    <rPh sb="3" eb="5">
      <t>ガイトウ</t>
    </rPh>
    <rPh sb="5" eb="7">
      <t>ヨウケン</t>
    </rPh>
    <rPh sb="8" eb="10">
      <t>ヨウケン</t>
    </rPh>
    <rPh sb="17" eb="19">
      <t>ガイトウ</t>
    </rPh>
    <rPh sb="24" eb="26">
      <t>センタク</t>
    </rPh>
    <phoneticPr fontId="2"/>
  </si>
  <si>
    <t>２　交付要件</t>
    <rPh sb="2" eb="6">
      <t>コウフヨウケン</t>
    </rPh>
    <phoneticPr fontId="2"/>
  </si>
  <si>
    <t>対象医療機関の要件に関する入力確認</t>
    <rPh sb="0" eb="2">
      <t>タイショウ</t>
    </rPh>
    <rPh sb="2" eb="6">
      <t>イリョウキカン</t>
    </rPh>
    <rPh sb="7" eb="9">
      <t>ヨウケン</t>
    </rPh>
    <rPh sb="10" eb="11">
      <t>カン</t>
    </rPh>
    <rPh sb="13" eb="15">
      <t>ニュウリョク</t>
    </rPh>
    <rPh sb="15" eb="17">
      <t>カクニン</t>
    </rPh>
    <phoneticPr fontId="2"/>
  </si>
  <si>
    <t>未入力 又は 加算取得の場合は×</t>
    <rPh sb="0" eb="3">
      <t>ミニュウリョク</t>
    </rPh>
    <rPh sb="4" eb="5">
      <t>マタ</t>
    </rPh>
    <rPh sb="7" eb="11">
      <t>カサンシュトク</t>
    </rPh>
    <rPh sb="12" eb="14">
      <t>バアイ</t>
    </rPh>
    <phoneticPr fontId="2"/>
  </si>
  <si>
    <t>未入力の場合は×</t>
    <rPh sb="0" eb="3">
      <t>ミニュウリョク</t>
    </rPh>
    <rPh sb="4" eb="6">
      <t>バアイ</t>
    </rPh>
    <phoneticPr fontId="2"/>
  </si>
  <si>
    <t>要件２で｢保健医療計画の『医療機関別機能一覧』に掲載｣を選択かつ要件３未入力の場合は×</t>
    <rPh sb="35" eb="38">
      <t>ミニュウリョク</t>
    </rPh>
    <rPh sb="39" eb="41">
      <t>バアイ</t>
    </rPh>
    <phoneticPr fontId="2"/>
  </si>
  <si>
    <t>要件１で①を選択かつ搬送件数の実績が要件を満たさない場合は×</t>
    <rPh sb="0" eb="2">
      <t>ヨウケン</t>
    </rPh>
    <rPh sb="6" eb="8">
      <t>センタク</t>
    </rPh>
    <rPh sb="10" eb="14">
      <t>ハンソウケンスウ</t>
    </rPh>
    <rPh sb="15" eb="17">
      <t>ジッセキ</t>
    </rPh>
    <rPh sb="18" eb="20">
      <t>ヨウケン</t>
    </rPh>
    <rPh sb="21" eb="22">
      <t>ミ</t>
    </rPh>
    <rPh sb="26" eb="28">
      <t>バアイ</t>
    </rPh>
    <phoneticPr fontId="2"/>
  </si>
  <si>
    <t>要件１で②を選択かつ搬送件数等の実績が要件を満たさない場合は×</t>
    <rPh sb="0" eb="2">
      <t>ヨウケン</t>
    </rPh>
    <rPh sb="6" eb="8">
      <t>センタク</t>
    </rPh>
    <rPh sb="10" eb="14">
      <t>ハンソウケンスウ</t>
    </rPh>
    <rPh sb="14" eb="15">
      <t>トウ</t>
    </rPh>
    <rPh sb="16" eb="18">
      <t>ジッセキ</t>
    </rPh>
    <rPh sb="19" eb="21">
      <t>ヨウケン</t>
    </rPh>
    <rPh sb="22" eb="23">
      <t>ミ</t>
    </rPh>
    <rPh sb="27" eb="29">
      <t>バアイ</t>
    </rPh>
    <phoneticPr fontId="2"/>
  </si>
  <si>
    <t>※(2)の要件1で①又は②を選択した場合、「救急用の自動車等による搬送実績」欄を記入</t>
    <rPh sb="38" eb="39">
      <t>ラン</t>
    </rPh>
    <rPh sb="40" eb="42">
      <t>キニュウ</t>
    </rPh>
    <phoneticPr fontId="2"/>
  </si>
  <si>
    <t>※(2)の要件1で②を選択した場合、「夜間・休日・時間外入院件数」欄を記入</t>
    <rPh sb="33" eb="34">
      <t>ランキニュウ</t>
    </rPh>
    <phoneticPr fontId="2"/>
  </si>
  <si>
    <t>要件２で「(3)「その他」欄に実績記入」とある要件を選択かつ「その他」欄が未入力の場合は×</t>
    <rPh sb="0" eb="2">
      <t>ヨウケン</t>
    </rPh>
    <rPh sb="11" eb="12">
      <t>タ</t>
    </rPh>
    <rPh sb="13" eb="14">
      <t>ラン</t>
    </rPh>
    <rPh sb="15" eb="19">
      <t>ジッセキキニュウ</t>
    </rPh>
    <rPh sb="23" eb="25">
      <t>ヨウケン</t>
    </rPh>
    <rPh sb="26" eb="28">
      <t>センタク</t>
    </rPh>
    <rPh sb="33" eb="34">
      <t>タ</t>
    </rPh>
    <rPh sb="35" eb="36">
      <t>ラン</t>
    </rPh>
    <rPh sb="37" eb="40">
      <t>ミニュウリョク</t>
    </rPh>
    <rPh sb="41" eb="43">
      <t>バアイ</t>
    </rPh>
    <phoneticPr fontId="2"/>
  </si>
  <si>
    <t>氏名 又は 職種が未入力の場合は×</t>
    <rPh sb="0" eb="2">
      <t>シメイ</t>
    </rPh>
    <rPh sb="3" eb="4">
      <t>マタ</t>
    </rPh>
    <rPh sb="6" eb="8">
      <t>ショクシュ</t>
    </rPh>
    <rPh sb="9" eb="12">
      <t>ミニュウリョク</t>
    </rPh>
    <rPh sb="13" eb="15">
      <t>バアイ</t>
    </rPh>
    <phoneticPr fontId="2"/>
  </si>
  <si>
    <t>いずれかの欄が未入力の場合は×</t>
    <rPh sb="5" eb="6">
      <t>ラン</t>
    </rPh>
    <rPh sb="7" eb="10">
      <t>ミニュウリョク</t>
    </rPh>
    <rPh sb="11" eb="13">
      <t>バアイ</t>
    </rPh>
    <phoneticPr fontId="2"/>
  </si>
  <si>
    <t>令和</t>
    <rPh sb="0" eb="2">
      <t>レイワ</t>
    </rPh>
    <phoneticPr fontId="2"/>
  </si>
  <si>
    <t>初回策定年月日 又は 公開方法が未入力の場合は×</t>
    <rPh sb="0" eb="7">
      <t>ショカイサクテイネンガッピ</t>
    </rPh>
    <rPh sb="8" eb="9">
      <t>マタ</t>
    </rPh>
    <rPh sb="11" eb="15">
      <t>コウカイホウホウ</t>
    </rPh>
    <rPh sb="16" eb="19">
      <t>ミニュウリョク</t>
    </rPh>
    <rPh sb="20" eb="22">
      <t>バアイ</t>
    </rPh>
    <phoneticPr fontId="2"/>
  </si>
  <si>
    <t>未入力 又は 720時間超の医師がいない場合は×</t>
    <rPh sb="0" eb="3">
      <t>ミニュウリョク</t>
    </rPh>
    <rPh sb="4" eb="5">
      <t>マタ</t>
    </rPh>
    <rPh sb="10" eb="12">
      <t>ジカン</t>
    </rPh>
    <rPh sb="12" eb="13">
      <t>コ</t>
    </rPh>
    <rPh sb="14" eb="16">
      <t>イシ</t>
    </rPh>
    <rPh sb="20" eb="22">
      <t>バアイ</t>
    </rPh>
    <phoneticPr fontId="2"/>
  </si>
  <si>
    <t>最大時間が960時間超かつ960時間超医師数が未入力 又は 0人の場合は×</t>
    <rPh sb="0" eb="2">
      <t>サイダイ</t>
    </rPh>
    <rPh sb="2" eb="4">
      <t>ジカン</t>
    </rPh>
    <rPh sb="8" eb="11">
      <t>ジカンコ</t>
    </rPh>
    <rPh sb="16" eb="19">
      <t>ジカンコ</t>
    </rPh>
    <rPh sb="19" eb="22">
      <t>イシスウ</t>
    </rPh>
    <rPh sb="23" eb="26">
      <t>ミニュウリョク</t>
    </rPh>
    <rPh sb="27" eb="28">
      <t>マタ</t>
    </rPh>
    <rPh sb="31" eb="32">
      <t>ニン</t>
    </rPh>
    <rPh sb="33" eb="35">
      <t>バアイ</t>
    </rPh>
    <phoneticPr fontId="2"/>
  </si>
  <si>
    <t>最大時間が960時間以下かつ960時間超医師数がいる場合は×</t>
    <rPh sb="0" eb="2">
      <t>サイダイ</t>
    </rPh>
    <rPh sb="2" eb="4">
      <t>ジカン</t>
    </rPh>
    <rPh sb="8" eb="10">
      <t>ジカン</t>
    </rPh>
    <rPh sb="10" eb="12">
      <t>イカ</t>
    </rPh>
    <rPh sb="17" eb="20">
      <t>ジカンコ</t>
    </rPh>
    <rPh sb="20" eb="23">
      <t>イシスウ</t>
    </rPh>
    <rPh sb="26" eb="28">
      <t>バアイ</t>
    </rPh>
    <phoneticPr fontId="2"/>
  </si>
  <si>
    <t>36協定により延長することができる1年間の最大時間</t>
    <rPh sb="2" eb="4">
      <t>キョウテイ</t>
    </rPh>
    <rPh sb="7" eb="9">
      <t>エンチョウ</t>
    </rPh>
    <rPh sb="18" eb="20">
      <t>ネンカン</t>
    </rPh>
    <rPh sb="21" eb="23">
      <t>サイダイ</t>
    </rPh>
    <rPh sb="23" eb="25">
      <t>ジカン</t>
    </rPh>
    <phoneticPr fontId="2"/>
  </si>
  <si>
    <t>←必要事項を入力し、要件に合致すると〇が付きます</t>
    <rPh sb="1" eb="3">
      <t>ヒツヨウ</t>
    </rPh>
    <rPh sb="3" eb="5">
      <t>ジコウ</t>
    </rPh>
    <rPh sb="6" eb="8">
      <t>ニュウリョク</t>
    </rPh>
    <rPh sb="10" eb="12">
      <t>ヨウケン</t>
    </rPh>
    <rPh sb="13" eb="15">
      <t>ガッチ</t>
    </rPh>
    <rPh sb="20" eb="21">
      <t>ツ</t>
    </rPh>
    <phoneticPr fontId="2"/>
  </si>
  <si>
    <t>（地域医療勤務環境改善体制整備特別事業）</t>
    <rPh sb="15" eb="17">
      <t>トクベツ</t>
    </rPh>
    <phoneticPr fontId="2"/>
  </si>
  <si>
    <t>様式２－２の１（１）基幹型臨床研修病院の指定</t>
    <rPh sb="0" eb="2">
      <t>ヨウシキ</t>
    </rPh>
    <rPh sb="10" eb="19">
      <t>キカンガタリンショウケンシュウビョウイン</t>
    </rPh>
    <rPh sb="20" eb="22">
      <t>シテイ</t>
    </rPh>
    <phoneticPr fontId="2"/>
  </si>
  <si>
    <t>あり</t>
    <phoneticPr fontId="2"/>
  </si>
  <si>
    <t>なし</t>
    <phoneticPr fontId="2"/>
  </si>
  <si>
    <t>基幹型臨床研修病院の指定</t>
    <rPh sb="0" eb="3">
      <t>キカンガタ</t>
    </rPh>
    <rPh sb="3" eb="9">
      <t>リンショウケンシュウビョウイン</t>
    </rPh>
    <rPh sb="10" eb="12">
      <t>シテイ</t>
    </rPh>
    <phoneticPr fontId="2"/>
  </si>
  <si>
    <t>専門研修基幹施設の認定領域数</t>
    <rPh sb="0" eb="8">
      <t>センモンケンシュウキカンシセツ</t>
    </rPh>
    <rPh sb="9" eb="11">
      <t>ニンテイ</t>
    </rPh>
    <rPh sb="11" eb="13">
      <t>リョウイキ</t>
    </rPh>
    <rPh sb="13" eb="14">
      <t>スウ</t>
    </rPh>
    <phoneticPr fontId="2"/>
  </si>
  <si>
    <t>領域</t>
    <rPh sb="0" eb="2">
      <t>リョウイキ</t>
    </rPh>
    <phoneticPr fontId="2"/>
  </si>
  <si>
    <t>（２）常勤換算医師数等（7月1日時点）</t>
    <rPh sb="3" eb="10">
      <t>ジョウキンカンサンイシスウ</t>
    </rPh>
    <rPh sb="10" eb="11">
      <t>トウ</t>
    </rPh>
    <rPh sb="13" eb="14">
      <t>ガツ</t>
    </rPh>
    <rPh sb="15" eb="16">
      <t>ニチ</t>
    </rPh>
    <rPh sb="16" eb="18">
      <t>ジテン</t>
    </rPh>
    <phoneticPr fontId="2"/>
  </si>
  <si>
    <t>一般病床の許可病床数</t>
    <rPh sb="0" eb="4">
      <t>イッパンビョウショウ</t>
    </rPh>
    <rPh sb="5" eb="10">
      <t>キョカビョウショウスウ</t>
    </rPh>
    <phoneticPr fontId="2"/>
  </si>
  <si>
    <t>常勤換算医師数</t>
    <rPh sb="0" eb="7">
      <t>ジョウキンカンサンイシスウ</t>
    </rPh>
    <phoneticPr fontId="2"/>
  </si>
  <si>
    <t>非常勤医師数（常勤換算）</t>
    <rPh sb="0" eb="6">
      <t>ヒジョウキンイシスウ</t>
    </rPh>
    <rPh sb="7" eb="11">
      <t>ジョウキンカンサン</t>
    </rPh>
    <phoneticPr fontId="2"/>
  </si>
  <si>
    <t>100床当たりの常勤換算医師数</t>
    <rPh sb="3" eb="4">
      <t>ショウ</t>
    </rPh>
    <rPh sb="4" eb="5">
      <t>ア</t>
    </rPh>
    <rPh sb="8" eb="15">
      <t>ジョウキンカンサンイシスウ</t>
    </rPh>
    <phoneticPr fontId="2"/>
  </si>
  <si>
    <t>未入力 又は いずれの指定・認定も受けていない場合は×</t>
    <rPh sb="0" eb="3">
      <t>ミニュウリョク</t>
    </rPh>
    <rPh sb="4" eb="5">
      <t>マタ</t>
    </rPh>
    <rPh sb="11" eb="13">
      <t>シテイ</t>
    </rPh>
    <rPh sb="14" eb="16">
      <t>ニンテイ</t>
    </rPh>
    <rPh sb="17" eb="18">
      <t>ウ</t>
    </rPh>
    <rPh sb="23" eb="25">
      <t>バアイ</t>
    </rPh>
    <phoneticPr fontId="2"/>
  </si>
  <si>
    <t>基幹型臨床研修病院かつ専門研修10領域以上の場合は〇</t>
    <rPh sb="0" eb="3">
      <t>キカンガタ</t>
    </rPh>
    <rPh sb="3" eb="9">
      <t>リンショウケンシュウビョウイン</t>
    </rPh>
    <rPh sb="11" eb="15">
      <t>センモンケンシュウ</t>
    </rPh>
    <rPh sb="17" eb="19">
      <t>リョウイキ</t>
    </rPh>
    <rPh sb="19" eb="21">
      <t>イジョウ</t>
    </rPh>
    <rPh sb="22" eb="24">
      <t>バアイ</t>
    </rPh>
    <phoneticPr fontId="2"/>
  </si>
  <si>
    <t>100床当たり常勤換算医師数 又は 常勤換算医師数が40人未満の場合は×</t>
    <rPh sb="3" eb="5">
      <t>ショウア</t>
    </rPh>
    <rPh sb="7" eb="11">
      <t>ジョウキンカンサン</t>
    </rPh>
    <rPh sb="11" eb="14">
      <t>イシスウ</t>
    </rPh>
    <rPh sb="15" eb="16">
      <t>マタ</t>
    </rPh>
    <rPh sb="18" eb="20">
      <t>ジョウキン</t>
    </rPh>
    <rPh sb="20" eb="22">
      <t>カンサン</t>
    </rPh>
    <rPh sb="22" eb="25">
      <t>イシスウ</t>
    </rPh>
    <rPh sb="28" eb="31">
      <t>ニンミマン</t>
    </rPh>
    <rPh sb="32" eb="34">
      <t>バアイ</t>
    </rPh>
    <phoneticPr fontId="2"/>
  </si>
  <si>
    <t>様式２－１、２－２　年号</t>
    <rPh sb="10" eb="12">
      <t>ネンゴウ</t>
    </rPh>
    <phoneticPr fontId="2"/>
  </si>
  <si>
    <t>様式２－１、２－２の５（２）大学病院改革プラン</t>
    <rPh sb="14" eb="18">
      <t>ダイガクビョウイン</t>
    </rPh>
    <rPh sb="18" eb="20">
      <t>カイカク</t>
    </rPh>
    <phoneticPr fontId="2"/>
  </si>
  <si>
    <t>様式２－１、２－２の５（５）標準単価</t>
    <rPh sb="14" eb="18">
      <t>ヒョウジュンタンカ</t>
    </rPh>
    <phoneticPr fontId="2"/>
  </si>
  <si>
    <t>（勤務環境改善医師派遣等推進事業）</t>
    <rPh sb="1" eb="3">
      <t>キンム</t>
    </rPh>
    <rPh sb="3" eb="5">
      <t>カンキョウ</t>
    </rPh>
    <rPh sb="5" eb="7">
      <t>カイゼン</t>
    </rPh>
    <rPh sb="7" eb="9">
      <t>イシ</t>
    </rPh>
    <rPh sb="9" eb="11">
      <t>ハケン</t>
    </rPh>
    <rPh sb="11" eb="12">
      <t>トウ</t>
    </rPh>
    <rPh sb="12" eb="14">
      <t>スイシン</t>
    </rPh>
    <rPh sb="14" eb="16">
      <t>ジギョウ</t>
    </rPh>
    <phoneticPr fontId="2"/>
  </si>
  <si>
    <t>派遣医師数（常勤換算）</t>
    <rPh sb="0" eb="5">
      <t>ハケンイシスウ</t>
    </rPh>
    <rPh sb="6" eb="10">
      <t>ジョウキンカンサン</t>
    </rPh>
    <phoneticPr fontId="2"/>
  </si>
  <si>
    <t>派遣受入医療機関名</t>
    <rPh sb="0" eb="2">
      <t>ハケン</t>
    </rPh>
    <rPh sb="2" eb="4">
      <t>ウケイレ</t>
    </rPh>
    <rPh sb="4" eb="8">
      <t>イリョウキカン</t>
    </rPh>
    <rPh sb="8" eb="9">
      <t>メイ</t>
    </rPh>
    <phoneticPr fontId="2"/>
  </si>
  <si>
    <t>派遣医師数</t>
    <rPh sb="0" eb="2">
      <t>ハケン</t>
    </rPh>
    <rPh sb="2" eb="5">
      <t>イシスウ</t>
    </rPh>
    <phoneticPr fontId="2"/>
  </si>
  <si>
    <t>（常勤換算）</t>
    <phoneticPr fontId="2"/>
  </si>
  <si>
    <t>該当</t>
    <rPh sb="0" eb="2">
      <t>ガイトウ</t>
    </rPh>
    <phoneticPr fontId="2"/>
  </si>
  <si>
    <t>要件への</t>
    <rPh sb="0" eb="2">
      <t>ヨウケン</t>
    </rPh>
    <phoneticPr fontId="2"/>
  </si>
  <si>
    <t>計</t>
    <rPh sb="0" eb="1">
      <t>ケイ</t>
    </rPh>
    <phoneticPr fontId="2"/>
  </si>
  <si>
    <t>※「要件への該当」欄は、派遣受入医療機関が各要件に該当していることを確認した上で〇を記入</t>
    <rPh sb="2" eb="4">
      <t>ヨウケン</t>
    </rPh>
    <rPh sb="6" eb="8">
      <t>ガイトウ</t>
    </rPh>
    <rPh sb="9" eb="10">
      <t>ラン</t>
    </rPh>
    <rPh sb="12" eb="16">
      <t>ハケンウケイレ</t>
    </rPh>
    <rPh sb="16" eb="20">
      <t>イリョウキカン</t>
    </rPh>
    <rPh sb="21" eb="24">
      <t>カクヨウケン</t>
    </rPh>
    <rPh sb="25" eb="27">
      <t>ガイトウ</t>
    </rPh>
    <rPh sb="34" eb="36">
      <t>カクニン</t>
    </rPh>
    <rPh sb="38" eb="39">
      <t>ウエ</t>
    </rPh>
    <rPh sb="42" eb="44">
      <t>キニュウ</t>
    </rPh>
    <phoneticPr fontId="2"/>
  </si>
  <si>
    <t>３　基準額</t>
    <rPh sb="2" eb="5">
      <t>キジュンガク</t>
    </rPh>
    <phoneticPr fontId="2"/>
  </si>
  <si>
    <t>２　派遣先医療機関の状況等</t>
    <rPh sb="2" eb="9">
      <t>ハケンサキイリョウキカン</t>
    </rPh>
    <rPh sb="10" eb="13">
      <t>ジョウキョウトウ</t>
    </rPh>
    <phoneticPr fontId="2"/>
  </si>
  <si>
    <t>（地域医療勤務環境改善体制整備事業）</t>
    <phoneticPr fontId="2"/>
  </si>
  <si>
    <t>医療機関名</t>
    <rPh sb="0" eb="5">
      <t>イリョウキカンメイ</t>
    </rPh>
    <phoneticPr fontId="2"/>
  </si>
  <si>
    <t>様式３－１，３－２　基幹型臨床研修病院の指定　区分</t>
    <rPh sb="0" eb="2">
      <t>ヨウシキ</t>
    </rPh>
    <rPh sb="10" eb="19">
      <t>キカンガタリンショウケンシュウビョウイン</t>
    </rPh>
    <rPh sb="20" eb="22">
      <t>シテイ</t>
    </rPh>
    <rPh sb="23" eb="25">
      <t>クブン</t>
    </rPh>
    <phoneticPr fontId="2"/>
  </si>
  <si>
    <t>タスクシフト/シェア</t>
    <phoneticPr fontId="2"/>
  </si>
  <si>
    <t>研修の効率化</t>
    <rPh sb="0" eb="2">
      <t>ケンシュウ</t>
    </rPh>
    <rPh sb="3" eb="6">
      <t>コウリツカ</t>
    </rPh>
    <phoneticPr fontId="2"/>
  </si>
  <si>
    <t>医師の業務見直し・効率化</t>
    <rPh sb="0" eb="2">
      <t>イシ</t>
    </rPh>
    <rPh sb="3" eb="5">
      <t>ギョウム</t>
    </rPh>
    <rPh sb="5" eb="7">
      <t>ミナオ</t>
    </rPh>
    <rPh sb="9" eb="12">
      <t>コウリツカ</t>
    </rPh>
    <phoneticPr fontId="2"/>
  </si>
  <si>
    <t>その他</t>
    <rPh sb="2" eb="3">
      <t>タ</t>
    </rPh>
    <phoneticPr fontId="2"/>
  </si>
  <si>
    <t>支出内容</t>
    <rPh sb="0" eb="1">
      <t>シ</t>
    </rPh>
    <rPh sb="1" eb="2">
      <t>デ</t>
    </rPh>
    <rPh sb="2" eb="4">
      <t>ナイヨウ</t>
    </rPh>
    <phoneticPr fontId="7"/>
  </si>
  <si>
    <t>※　算出内訳欄には、単価、人数、日数等詳細を記載してください。</t>
    <rPh sb="2" eb="4">
      <t>サンシュツ</t>
    </rPh>
    <rPh sb="4" eb="6">
      <t>ウチワケ</t>
    </rPh>
    <rPh sb="6" eb="7">
      <t>ラン</t>
    </rPh>
    <rPh sb="10" eb="12">
      <t>タンカ</t>
    </rPh>
    <rPh sb="13" eb="15">
      <t>ニンズウ</t>
    </rPh>
    <rPh sb="16" eb="18">
      <t>ニッスウ</t>
    </rPh>
    <rPh sb="18" eb="19">
      <t>トウ</t>
    </rPh>
    <rPh sb="19" eb="21">
      <t>ショウサイ</t>
    </rPh>
    <rPh sb="22" eb="24">
      <t>キサイ</t>
    </rPh>
    <phoneticPr fontId="7"/>
  </si>
  <si>
    <t>（勤務環境改善医師派遣等推進事業）</t>
    <phoneticPr fontId="2"/>
  </si>
  <si>
    <t>１　所要額明細書</t>
    <rPh sb="2" eb="8">
      <t>ショヨウガクメイサイショ</t>
    </rPh>
    <phoneticPr fontId="2"/>
  </si>
  <si>
    <t>算出内訳</t>
    <rPh sb="0" eb="2">
      <t>サンシュツ</t>
    </rPh>
    <rPh sb="2" eb="4">
      <t>ウチワケ</t>
    </rPh>
    <phoneticPr fontId="2"/>
  </si>
  <si>
    <t>派遣人数（常勤換算）</t>
    <rPh sb="0" eb="4">
      <t>ハケンニンズウ</t>
    </rPh>
    <rPh sb="5" eb="9">
      <t>ジョウキンカンサン</t>
    </rPh>
    <phoneticPr fontId="2"/>
  </si>
  <si>
    <t>経常利益相当額</t>
    <rPh sb="0" eb="7">
      <t>ケイジョウリエキソウトウガク</t>
    </rPh>
    <phoneticPr fontId="2"/>
  </si>
  <si>
    <t>備考</t>
    <rPh sb="0" eb="2">
      <t>ビコウ</t>
    </rPh>
    <phoneticPr fontId="2"/>
  </si>
  <si>
    <t>（円）</t>
    <rPh sb="1" eb="2">
      <t>エン</t>
    </rPh>
    <phoneticPr fontId="2"/>
  </si>
  <si>
    <t>（円・人）</t>
    <rPh sb="1" eb="2">
      <t>エン</t>
    </rPh>
    <rPh sb="3" eb="4">
      <t>ニン</t>
    </rPh>
    <phoneticPr fontId="2"/>
  </si>
  <si>
    <t>算出基礎</t>
    <rPh sb="0" eb="2">
      <t>サンシュツ</t>
    </rPh>
    <rPh sb="2" eb="4">
      <t>キソ</t>
    </rPh>
    <phoneticPr fontId="2"/>
  </si>
  <si>
    <t>内容</t>
    <rPh sb="0" eb="2">
      <t>ナイヨウ</t>
    </rPh>
    <phoneticPr fontId="2"/>
  </si>
  <si>
    <t>№</t>
    <phoneticPr fontId="2"/>
  </si>
  <si>
    <t>交付要件に関する入力確認</t>
    <rPh sb="0" eb="2">
      <t>コウフ</t>
    </rPh>
    <rPh sb="2" eb="4">
      <t>ヨウケン</t>
    </rPh>
    <rPh sb="5" eb="6">
      <t>カン</t>
    </rPh>
    <rPh sb="8" eb="10">
      <t>ニュウリョク</t>
    </rPh>
    <rPh sb="10" eb="12">
      <t>カクニン</t>
    </rPh>
    <phoneticPr fontId="2"/>
  </si>
  <si>
    <t>３　基準額の算出根拠</t>
    <rPh sb="2" eb="5">
      <t>キジュンガク</t>
    </rPh>
    <rPh sb="6" eb="8">
      <t>サンシュツ</t>
    </rPh>
    <rPh sb="8" eb="10">
      <t>コンキョ</t>
    </rPh>
    <phoneticPr fontId="2"/>
  </si>
  <si>
    <t xml:space="preserve">経 費 所 要 額 精 算 書 </t>
    <rPh sb="10" eb="11">
      <t>セイ</t>
    </rPh>
    <rPh sb="12" eb="13">
      <t>サン</t>
    </rPh>
    <rPh sb="14" eb="15">
      <t>ショ</t>
    </rPh>
    <phoneticPr fontId="2"/>
  </si>
  <si>
    <t>別紙６</t>
    <phoneticPr fontId="2"/>
  </si>
  <si>
    <t>備　考</t>
    <phoneticPr fontId="2"/>
  </si>
  <si>
    <t>地域医療勤務環境改善体制整備事業</t>
    <phoneticPr fontId="2"/>
  </si>
  <si>
    <t>地域医療勤務環境改善体制整備特別事業</t>
    <phoneticPr fontId="2"/>
  </si>
  <si>
    <t>勤務環境改善医師派遣等推進事業</t>
    <phoneticPr fontId="2"/>
  </si>
  <si>
    <t>(H)</t>
    <phoneticPr fontId="2"/>
  </si>
  <si>
    <t>交付</t>
    <rPh sb="0" eb="2">
      <t>コウフ</t>
    </rPh>
    <phoneticPr fontId="2"/>
  </si>
  <si>
    <t>決定額</t>
    <phoneticPr fontId="2"/>
  </si>
  <si>
    <t>算 出 額</t>
    <rPh sb="0" eb="1">
      <t>サン</t>
    </rPh>
    <rPh sb="2" eb="3">
      <t>デ</t>
    </rPh>
    <phoneticPr fontId="2"/>
  </si>
  <si>
    <t>(G)(H)のうち</t>
    <phoneticPr fontId="2"/>
  </si>
  <si>
    <t>少ない額</t>
    <rPh sb="0" eb="1">
      <t>スク</t>
    </rPh>
    <rPh sb="3" eb="4">
      <t>ガク</t>
    </rPh>
    <phoneticPr fontId="2"/>
  </si>
  <si>
    <t>　２　「県補助金算出額」(G)欄には、「選定額」(E)欄から「寄付金及びその他の収入額」(F)を減じた額を記入すること。</t>
    <rPh sb="8" eb="10">
      <t>サンシュツ</t>
    </rPh>
    <phoneticPr fontId="2"/>
  </si>
  <si>
    <t>　３　「県補助金算出額」(G)欄の算出に当たり、1,000円未満の端数が生じた場合には、これを切り捨てた額を記入すること。</t>
    <rPh sb="8" eb="10">
      <t>サンシュツ</t>
    </rPh>
    <phoneticPr fontId="2"/>
  </si>
  <si>
    <t>別紙７－１</t>
    <rPh sb="0" eb="2">
      <t>ベッシ</t>
    </rPh>
    <phoneticPr fontId="2"/>
  </si>
  <si>
    <t>千葉県勤務医の労働時間短縮に向けた体制整備事業　実績報告書</t>
    <rPh sb="24" eb="28">
      <t>ジッセキホウコク</t>
    </rPh>
    <phoneticPr fontId="2"/>
  </si>
  <si>
    <t>今年度の開催回数</t>
    <rPh sb="0" eb="3">
      <t>コンネンド</t>
    </rPh>
    <rPh sb="4" eb="6">
      <t>カイサイ</t>
    </rPh>
    <rPh sb="6" eb="8">
      <t>カイスウ</t>
    </rPh>
    <phoneticPr fontId="2"/>
  </si>
  <si>
    <t>年度内の更新</t>
    <rPh sb="0" eb="3">
      <t>ネンドナイ</t>
    </rPh>
    <rPh sb="4" eb="6">
      <t>コウシン</t>
    </rPh>
    <phoneticPr fontId="2"/>
  </si>
  <si>
    <t>計画に基づく取組事項の公開状況</t>
    <rPh sb="0" eb="2">
      <t>ケイカク</t>
    </rPh>
    <rPh sb="3" eb="4">
      <t>モト</t>
    </rPh>
    <rPh sb="6" eb="10">
      <t>トリクミジコウ</t>
    </rPh>
    <rPh sb="11" eb="13">
      <t>コウカイ</t>
    </rPh>
    <rPh sb="13" eb="15">
      <t>ジョウキョウ</t>
    </rPh>
    <phoneticPr fontId="2"/>
  </si>
  <si>
    <t>（１）診療報酬の取得状況（3月31日時点で該当するものを選択）</t>
    <rPh sb="3" eb="7">
      <t>シンリョウホウシュウ</t>
    </rPh>
    <rPh sb="8" eb="12">
      <t>シュトクジョウキョウ</t>
    </rPh>
    <rPh sb="14" eb="15">
      <t>ガツ</t>
    </rPh>
    <rPh sb="17" eb="18">
      <t>ニチ</t>
    </rPh>
    <rPh sb="18" eb="20">
      <t>ジテン</t>
    </rPh>
    <rPh sb="21" eb="23">
      <t>ガイトウ</t>
    </rPh>
    <rPh sb="28" eb="30">
      <t>センタク</t>
    </rPh>
    <phoneticPr fontId="2"/>
  </si>
  <si>
    <t>（１）勤務医の負担の軽減及び処遇の改善に関する責任者（3月31日時点）</t>
    <rPh sb="28" eb="29">
      <t>ガツ</t>
    </rPh>
    <rPh sb="31" eb="32">
      <t>ニチ</t>
    </rPh>
    <rPh sb="32" eb="34">
      <t>ジテン</t>
    </rPh>
    <phoneticPr fontId="2"/>
  </si>
  <si>
    <t>（４）3月31日時点における36協定の締結状況</t>
    <rPh sb="16" eb="18">
      <t>キョウテイ</t>
    </rPh>
    <rPh sb="19" eb="21">
      <t>テイケツ</t>
    </rPh>
    <rPh sb="21" eb="23">
      <t>ジョウキョウ</t>
    </rPh>
    <phoneticPr fontId="2"/>
  </si>
  <si>
    <t>（４）面接指導実施医師等の状況（特例水準の指定を受ける場合）※3月31日時点</t>
    <rPh sb="3" eb="5">
      <t>メンセツ</t>
    </rPh>
    <rPh sb="5" eb="7">
      <t>シドウ</t>
    </rPh>
    <rPh sb="7" eb="9">
      <t>ジッシ</t>
    </rPh>
    <rPh sb="9" eb="11">
      <t>イシ</t>
    </rPh>
    <rPh sb="11" eb="12">
      <t>トウ</t>
    </rPh>
    <rPh sb="13" eb="15">
      <t>ジョウキョウ</t>
    </rPh>
    <rPh sb="16" eb="18">
      <t>トクレイ</t>
    </rPh>
    <rPh sb="18" eb="20">
      <t>スイジュン</t>
    </rPh>
    <rPh sb="21" eb="23">
      <t>シテイ</t>
    </rPh>
    <rPh sb="24" eb="25">
      <t>ウ</t>
    </rPh>
    <rPh sb="27" eb="29">
      <t>バアイ</t>
    </rPh>
    <rPh sb="32" eb="33">
      <t>ガツ</t>
    </rPh>
    <rPh sb="35" eb="36">
      <t>ニチ</t>
    </rPh>
    <rPh sb="36" eb="38">
      <t>ジテン</t>
    </rPh>
    <phoneticPr fontId="2"/>
  </si>
  <si>
    <t>（１）基幹型臨床研修病院の指定（3月31日時点）</t>
    <rPh sb="3" eb="5">
      <t>キカン</t>
    </rPh>
    <rPh sb="5" eb="6">
      <t>ガタ</t>
    </rPh>
    <rPh sb="6" eb="8">
      <t>リンショウ</t>
    </rPh>
    <rPh sb="8" eb="10">
      <t>ケンシュウ</t>
    </rPh>
    <rPh sb="10" eb="12">
      <t>ビョウイン</t>
    </rPh>
    <rPh sb="13" eb="15">
      <t>シテイ</t>
    </rPh>
    <rPh sb="17" eb="18">
      <t>ガツ</t>
    </rPh>
    <rPh sb="20" eb="21">
      <t>ニチ</t>
    </rPh>
    <rPh sb="21" eb="23">
      <t>ジテン</t>
    </rPh>
    <phoneticPr fontId="2"/>
  </si>
  <si>
    <t>（２）多職種からなる役割分担推進のための委員会又は会議の開催実績</t>
    <rPh sb="28" eb="30">
      <t>カイサイ</t>
    </rPh>
    <rPh sb="30" eb="32">
      <t>ジッセキ</t>
    </rPh>
    <phoneticPr fontId="2"/>
  </si>
  <si>
    <t>（４）3月31日時点における36協定の締結状況</t>
    <rPh sb="4" eb="5">
      <t>ガツ</t>
    </rPh>
    <rPh sb="7" eb="8">
      <t>ニチ</t>
    </rPh>
    <rPh sb="16" eb="18">
      <t>キョウテイ</t>
    </rPh>
    <rPh sb="19" eb="21">
      <t>テイケツ</t>
    </rPh>
    <rPh sb="21" eb="23">
      <t>ジョウキョウ</t>
    </rPh>
    <phoneticPr fontId="2"/>
  </si>
  <si>
    <t>別紙７－２</t>
    <rPh sb="0" eb="2">
      <t>ベッシ</t>
    </rPh>
    <phoneticPr fontId="2"/>
  </si>
  <si>
    <t>別紙７－３</t>
    <rPh sb="0" eb="2">
      <t>ベッシ</t>
    </rPh>
    <phoneticPr fontId="2"/>
  </si>
  <si>
    <t>１　派遣実績</t>
    <rPh sb="2" eb="4">
      <t>ハケン</t>
    </rPh>
    <rPh sb="4" eb="6">
      <t>ジッセキ</t>
    </rPh>
    <phoneticPr fontId="2"/>
  </si>
  <si>
    <t>別紙９「派遣先医療機関別　実績報告書」のとおり</t>
    <rPh sb="0" eb="2">
      <t>ベッシ</t>
    </rPh>
    <rPh sb="4" eb="6">
      <t>ハケン</t>
    </rPh>
    <rPh sb="6" eb="7">
      <t>サキ</t>
    </rPh>
    <rPh sb="7" eb="11">
      <t>イリョウキカン</t>
    </rPh>
    <rPh sb="11" eb="12">
      <t>ベツ</t>
    </rPh>
    <rPh sb="13" eb="17">
      <t>ジッセキホウコク</t>
    </rPh>
    <rPh sb="17" eb="18">
      <t>ショ</t>
    </rPh>
    <phoneticPr fontId="2"/>
  </si>
  <si>
    <t>千葉県勤務医の労働時間短縮に向けた体制整備事業　実績明細書</t>
    <rPh sb="0" eb="3">
      <t>チバケン</t>
    </rPh>
    <rPh sb="3" eb="6">
      <t>キンムイ</t>
    </rPh>
    <rPh sb="7" eb="9">
      <t>ロウドウ</t>
    </rPh>
    <rPh sb="9" eb="11">
      <t>ジカン</t>
    </rPh>
    <rPh sb="11" eb="13">
      <t>タンシュク</t>
    </rPh>
    <rPh sb="14" eb="15">
      <t>ム</t>
    </rPh>
    <rPh sb="17" eb="19">
      <t>タイセイ</t>
    </rPh>
    <rPh sb="19" eb="21">
      <t>セイビ</t>
    </rPh>
    <rPh sb="21" eb="23">
      <t>ジギョウ</t>
    </rPh>
    <phoneticPr fontId="7"/>
  </si>
  <si>
    <t>別紙８－１</t>
    <rPh sb="0" eb="2">
      <t>ベッシ</t>
    </rPh>
    <phoneticPr fontId="7"/>
  </si>
  <si>
    <t>支出額</t>
    <rPh sb="0" eb="2">
      <t>シシュツ</t>
    </rPh>
    <phoneticPr fontId="7"/>
  </si>
  <si>
    <t>　　してください。</t>
    <phoneticPr fontId="7"/>
  </si>
  <si>
    <t>※　人件費の場合は、労働条件明示書や労働契約書など雇用関係が分かる資料及び賃金台帳など支給額が分かる資料を添付</t>
    <rPh sb="2" eb="5">
      <t>ジンケンヒ</t>
    </rPh>
    <rPh sb="6" eb="8">
      <t>バアイ</t>
    </rPh>
    <rPh sb="10" eb="17">
      <t>ロウドウジョウケンメイジショ</t>
    </rPh>
    <rPh sb="18" eb="23">
      <t>ロウドウケイヤクショ</t>
    </rPh>
    <rPh sb="25" eb="27">
      <t>コヨウ</t>
    </rPh>
    <rPh sb="27" eb="29">
      <t>カンケイ</t>
    </rPh>
    <rPh sb="30" eb="31">
      <t>ワ</t>
    </rPh>
    <rPh sb="33" eb="35">
      <t>シリョウ</t>
    </rPh>
    <rPh sb="35" eb="36">
      <t>オヨ</t>
    </rPh>
    <rPh sb="37" eb="41">
      <t>チンギンダイチョウ</t>
    </rPh>
    <rPh sb="43" eb="45">
      <t>シキュウ</t>
    </rPh>
    <rPh sb="45" eb="46">
      <t>ガク</t>
    </rPh>
    <rPh sb="47" eb="48">
      <t>ワ</t>
    </rPh>
    <rPh sb="50" eb="52">
      <t>シリョウ</t>
    </rPh>
    <rPh sb="53" eb="55">
      <t>テンプ</t>
    </rPh>
    <phoneticPr fontId="7"/>
  </si>
  <si>
    <t>※　取組内容の一部が他の補助事業と重複する場合は、他の補助事業で計上している経費については、当該事業の対象経費</t>
    <rPh sb="2" eb="4">
      <t>トリクミ</t>
    </rPh>
    <rPh sb="4" eb="6">
      <t>ナイヨウ</t>
    </rPh>
    <rPh sb="7" eb="9">
      <t>イチブ</t>
    </rPh>
    <rPh sb="10" eb="11">
      <t>ホカ</t>
    </rPh>
    <rPh sb="12" eb="14">
      <t>ホジョ</t>
    </rPh>
    <rPh sb="14" eb="16">
      <t>ジギョウ</t>
    </rPh>
    <rPh sb="17" eb="19">
      <t>ジュウフク</t>
    </rPh>
    <rPh sb="21" eb="23">
      <t>バアイ</t>
    </rPh>
    <rPh sb="25" eb="26">
      <t>ホカ</t>
    </rPh>
    <rPh sb="27" eb="29">
      <t>ホジョ</t>
    </rPh>
    <rPh sb="29" eb="31">
      <t>ジギョウ</t>
    </rPh>
    <rPh sb="32" eb="34">
      <t>ケイジョウ</t>
    </rPh>
    <rPh sb="38" eb="40">
      <t>ケイヒ</t>
    </rPh>
    <rPh sb="46" eb="48">
      <t>トウガイ</t>
    </rPh>
    <rPh sb="48" eb="50">
      <t>ジギョウ</t>
    </rPh>
    <rPh sb="51" eb="53">
      <t>タイショウ</t>
    </rPh>
    <rPh sb="53" eb="54">
      <t>ケイ</t>
    </rPh>
    <rPh sb="54" eb="55">
      <t>ヒ</t>
    </rPh>
    <phoneticPr fontId="7"/>
  </si>
  <si>
    <t>　　に含めないでください。</t>
    <phoneticPr fontId="7"/>
  </si>
  <si>
    <t>別紙８－２</t>
    <rPh sb="0" eb="2">
      <t>ベッシ</t>
    </rPh>
    <phoneticPr fontId="7"/>
  </si>
  <si>
    <t>別紙８－３</t>
    <rPh sb="0" eb="2">
      <t>ベッシ</t>
    </rPh>
    <phoneticPr fontId="7"/>
  </si>
  <si>
    <t>２　他の補助金や受入医療機関からの負担金の受入状況</t>
    <rPh sb="2" eb="3">
      <t>ホカ</t>
    </rPh>
    <rPh sb="4" eb="7">
      <t>ホジョキン</t>
    </rPh>
    <rPh sb="8" eb="10">
      <t>ウケイレ</t>
    </rPh>
    <rPh sb="10" eb="12">
      <t>イリョウ</t>
    </rPh>
    <rPh sb="12" eb="14">
      <t>キカン</t>
    </rPh>
    <rPh sb="17" eb="20">
      <t>フタンキン</t>
    </rPh>
    <rPh sb="21" eb="23">
      <t>ウケイレ</t>
    </rPh>
    <rPh sb="23" eb="25">
      <t>ジョウキョウ</t>
    </rPh>
    <phoneticPr fontId="2"/>
  </si>
  <si>
    <t>※経常利益相当額は、申請時に算出した額を記入してください。</t>
    <rPh sb="10" eb="13">
      <t>シンセイジ</t>
    </rPh>
    <rPh sb="14" eb="16">
      <t>サンシュツ</t>
    </rPh>
    <rPh sb="18" eb="19">
      <t>ガク</t>
    </rPh>
    <rPh sb="20" eb="22">
      <t>キニュウ</t>
    </rPh>
    <phoneticPr fontId="2"/>
  </si>
  <si>
    <t>※他の補助金や受入医療機関からの負担金を受けている場合は上記に記入してください。</t>
    <rPh sb="1" eb="2">
      <t>タ</t>
    </rPh>
    <rPh sb="3" eb="6">
      <t>ホジョキン</t>
    </rPh>
    <rPh sb="7" eb="13">
      <t>ウケイレイリョウキカン</t>
    </rPh>
    <rPh sb="16" eb="19">
      <t>フタンキン</t>
    </rPh>
    <rPh sb="20" eb="21">
      <t>ウ</t>
    </rPh>
    <rPh sb="25" eb="27">
      <t>バアイ</t>
    </rPh>
    <rPh sb="28" eb="30">
      <t>ジョウキ</t>
    </rPh>
    <rPh sb="31" eb="33">
      <t>キニュウ</t>
    </rPh>
    <phoneticPr fontId="2"/>
  </si>
  <si>
    <t>（１）前年度の最大使用病床数（施設全体の最大使用病床数）</t>
    <phoneticPr fontId="2"/>
  </si>
  <si>
    <t>療養病床</t>
    <rPh sb="0" eb="4">
      <t>リョウヨウビョウショウ</t>
    </rPh>
    <phoneticPr fontId="2"/>
  </si>
  <si>
    <t>計</t>
    <rPh sb="0" eb="1">
      <t>ケイ</t>
    </rPh>
    <phoneticPr fontId="2"/>
  </si>
  <si>
    <t>※一般・療養病床の計と病床機能報告（施設票）の「施設全体の最大使用病床数」が一致することを確認</t>
    <rPh sb="1" eb="3">
      <t>イッパン</t>
    </rPh>
    <rPh sb="4" eb="6">
      <t>リョウヨウ</t>
    </rPh>
    <rPh sb="6" eb="8">
      <t>ビョウショウ</t>
    </rPh>
    <rPh sb="9" eb="10">
      <t>ケイ</t>
    </rPh>
    <rPh sb="11" eb="17">
      <t>ビョウショウキノウホウコク</t>
    </rPh>
    <rPh sb="18" eb="21">
      <t>シセツヒョウ</t>
    </rPh>
    <rPh sb="38" eb="40">
      <t>イッチ</t>
    </rPh>
    <rPh sb="45" eb="47">
      <t>カクニン</t>
    </rPh>
    <phoneticPr fontId="2"/>
  </si>
  <si>
    <t>※精神病床は、1(2)の要件2で精神科救急医療施設を選択した場合のみ記載</t>
    <rPh sb="1" eb="5">
      <t>セイシンビョウショウ</t>
    </rPh>
    <rPh sb="12" eb="14">
      <t>ヨウケン</t>
    </rPh>
    <rPh sb="26" eb="28">
      <t>センタク</t>
    </rPh>
    <rPh sb="30" eb="32">
      <t>バアイ</t>
    </rPh>
    <rPh sb="34" eb="36">
      <t>キサイ</t>
    </rPh>
    <phoneticPr fontId="2"/>
  </si>
  <si>
    <t>③イ 5疾病5事業で重要な医療を提供</t>
    <phoneticPr fontId="2"/>
  </si>
  <si>
    <t>A 周産期母子医療センター</t>
    <phoneticPr fontId="2"/>
  </si>
  <si>
    <t>C 精神科救急医療施設かつ前年度の夜間･休日の措置入院･緊急措置入院が12件以上（⑶「その他」欄に実績記入）</t>
    <rPh sb="13" eb="16">
      <t>ゼンネンド</t>
    </rPh>
    <phoneticPr fontId="2"/>
  </si>
  <si>
    <t>D 前年度の超急性期脳卒中加算のレセプト件数25件以上（⑶「その他」欄に実績記入）</t>
    <rPh sb="2" eb="5">
      <t>ゼンネンド</t>
    </rPh>
    <phoneticPr fontId="2"/>
  </si>
  <si>
    <t>E 前年度の経皮的冠動脈形成術の算定回数60回以上（⑶「その他」欄に実績記入）</t>
    <rPh sb="2" eb="5">
      <t>ゼンネンド</t>
    </rPh>
    <rPh sb="22" eb="23">
      <t>カイ</t>
    </rPh>
    <phoneticPr fontId="2"/>
  </si>
  <si>
    <t>F 高度のがん治療を行う専門病院</t>
    <phoneticPr fontId="2"/>
  </si>
  <si>
    <t>G 極めて高度な手術・病棟管理を要する移植医療を提供（⑶「その他」欄に実績記入）</t>
    <rPh sb="24" eb="26">
      <t>テイキョウ</t>
    </rPh>
    <phoneticPr fontId="2"/>
  </si>
  <si>
    <t>H 児童精神科又はそれに相当する診療科を標榜</t>
    <phoneticPr fontId="2"/>
  </si>
  <si>
    <t>I 感染症法第36条の3第1項の規定により県と医療措置協定を締結</t>
    <phoneticPr fontId="2"/>
  </si>
  <si>
    <t>J 保健医療計画の「医療機関別機能一覧」に掲載（⑶「その他」欄に実績記入）</t>
    <phoneticPr fontId="2"/>
  </si>
  <si>
    <t>K 機能強化型（単独型）在宅療養支援病院</t>
    <phoneticPr fontId="2"/>
  </si>
  <si>
    <t>L 機能強化型（単独型）在宅療養支援診療所</t>
    <phoneticPr fontId="2"/>
  </si>
  <si>
    <t>※要件2で｢J 保健医療計画の『医療機関別機能一覧』に掲載｣を選択した場合のみ、要件3に主な機能を記入</t>
    <rPh sb="1" eb="3">
      <t>ヨウケン</t>
    </rPh>
    <rPh sb="31" eb="33">
      <t>センタク</t>
    </rPh>
    <rPh sb="35" eb="37">
      <t>バアイ</t>
    </rPh>
    <rPh sb="44" eb="45">
      <t>オモ</t>
    </rPh>
    <rPh sb="46" eb="48">
      <t>キノウ</t>
    </rPh>
    <rPh sb="49" eb="51">
      <t>キニュウ</t>
    </rPh>
    <phoneticPr fontId="2"/>
  </si>
  <si>
    <t>※(2)の要件1で③～⑤を選択し、かつ要件2でB､C､D､E､G､Jを選択した場合、「その他」欄を記入</t>
    <rPh sb="5" eb="7">
      <t>ヨウケン</t>
    </rPh>
    <rPh sb="13" eb="15">
      <t>センタク</t>
    </rPh>
    <rPh sb="19" eb="21">
      <t>ヨウケン</t>
    </rPh>
    <rPh sb="35" eb="37">
      <t>センタク</t>
    </rPh>
    <rPh sb="39" eb="41">
      <t>バアイ</t>
    </rPh>
    <rPh sb="45" eb="46">
      <t>タ</t>
    </rPh>
    <rPh sb="47" eb="48">
      <t>ラン</t>
    </rPh>
    <rPh sb="49" eb="51">
      <t>キニュウ</t>
    </rPh>
    <phoneticPr fontId="2"/>
  </si>
  <si>
    <t>B 救急車等の受入件数に占める小児患者の割合が50%以上（⑶「その他」欄に実績記入）</t>
    <rPh sb="4" eb="6">
      <t>クルマトウ</t>
    </rPh>
    <rPh sb="33" eb="34">
      <t>タ</t>
    </rPh>
    <rPh sb="35" eb="36">
      <t>ラン</t>
    </rPh>
    <rPh sb="37" eb="39">
      <t>ジッセキ</t>
    </rPh>
    <rPh sb="39" eb="41">
      <t>キニュウ</t>
    </rPh>
    <phoneticPr fontId="2"/>
  </si>
  <si>
    <t>救急告示病院・診療所</t>
    <rPh sb="0" eb="6">
      <t>キュウキュウコクジビョウイン</t>
    </rPh>
    <rPh sb="7" eb="10">
      <t>シンリョウジョ</t>
    </rPh>
    <phoneticPr fontId="2"/>
  </si>
  <si>
    <t>※　資産形成経費については、納品書や請求書など実施内容が分かる資料及び振込明細書など支出したことが分かる資料を</t>
    <rPh sb="2" eb="4">
      <t>シサン</t>
    </rPh>
    <rPh sb="4" eb="6">
      <t>ケイセイ</t>
    </rPh>
    <rPh sb="6" eb="8">
      <t>ケイヒ</t>
    </rPh>
    <rPh sb="14" eb="17">
      <t>ノウヒンショ</t>
    </rPh>
    <rPh sb="18" eb="21">
      <t>セイキュウショ</t>
    </rPh>
    <rPh sb="23" eb="25">
      <t>ジッシ</t>
    </rPh>
    <rPh sb="25" eb="27">
      <t>ナイヨウ</t>
    </rPh>
    <rPh sb="28" eb="29">
      <t>ワ</t>
    </rPh>
    <rPh sb="31" eb="33">
      <t>シリョウ</t>
    </rPh>
    <rPh sb="33" eb="34">
      <t>オヨ</t>
    </rPh>
    <rPh sb="35" eb="40">
      <t>フリコミメイサイショ</t>
    </rPh>
    <rPh sb="42" eb="44">
      <t>シシュツ</t>
    </rPh>
    <rPh sb="49" eb="50">
      <t>ワ</t>
    </rPh>
    <phoneticPr fontId="7"/>
  </si>
  <si>
    <t>　　添付してください。</t>
    <phoneticPr fontId="7"/>
  </si>
  <si>
    <t>　　添付してください。</t>
    <rPh sb="2" eb="4">
      <t>テンプ</t>
    </rPh>
    <phoneticPr fontId="7"/>
  </si>
  <si>
    <t>対象医師数</t>
    <rPh sb="0" eb="2">
      <t>タイショウ</t>
    </rPh>
    <rPh sb="2" eb="5">
      <t>イシスウ</t>
    </rPh>
    <phoneticPr fontId="2"/>
  </si>
  <si>
    <t>人</t>
    <rPh sb="0" eb="1">
      <t>ニン</t>
    </rPh>
    <phoneticPr fontId="2"/>
  </si>
  <si>
    <t>うち36協定の最長時間</t>
    <rPh sb="4" eb="6">
      <t>キョウテイ</t>
    </rPh>
    <rPh sb="7" eb="11">
      <t>サイチョウジカン</t>
    </rPh>
    <phoneticPr fontId="2"/>
  </si>
  <si>
    <r>
      <t>Ａ水準</t>
    </r>
    <r>
      <rPr>
        <sz val="9"/>
        <color theme="1"/>
        <rFont val="ＭＳ 明朝"/>
        <family val="1"/>
        <charset val="128"/>
      </rPr>
      <t>（指定なし）</t>
    </r>
    <rPh sb="1" eb="3">
      <t>スイジュン</t>
    </rPh>
    <rPh sb="4" eb="6">
      <t>シテイ</t>
    </rPh>
    <phoneticPr fontId="2"/>
  </si>
  <si>
    <t>※該当の水準の指定を受けている場合、3月31日時点の状況を記入</t>
    <rPh sb="1" eb="3">
      <t>ガイトウ</t>
    </rPh>
    <rPh sb="4" eb="6">
      <t>スイジュン</t>
    </rPh>
    <rPh sb="7" eb="9">
      <t>シテイ</t>
    </rPh>
    <rPh sb="10" eb="11">
      <t>ウ</t>
    </rPh>
    <rPh sb="15" eb="17">
      <t>バアイ</t>
    </rPh>
    <rPh sb="19" eb="20">
      <t>ガツ</t>
    </rPh>
    <rPh sb="22" eb="23">
      <t>ニチ</t>
    </rPh>
    <rPh sb="23" eb="25">
      <t>ジテン</t>
    </rPh>
    <rPh sb="26" eb="28">
      <t>ジョウキョウ</t>
    </rPh>
    <rPh sb="29" eb="31">
      <t>キニュウ</t>
    </rPh>
    <phoneticPr fontId="2"/>
  </si>
  <si>
    <t>（３）でＢ水準又は連携Ｂ水準を選択し、対象医師がいることに加え、36協定の最長時間が</t>
    <rPh sb="5" eb="7">
      <t>スイジュン</t>
    </rPh>
    <rPh sb="7" eb="8">
      <t>マタ</t>
    </rPh>
    <rPh sb="9" eb="11">
      <t>レンケイ</t>
    </rPh>
    <rPh sb="12" eb="14">
      <t>スイジュン</t>
    </rPh>
    <rPh sb="15" eb="17">
      <t>センタク</t>
    </rPh>
    <rPh sb="19" eb="23">
      <t>タイショウイシ</t>
    </rPh>
    <rPh sb="29" eb="30">
      <t>クワ</t>
    </rPh>
    <rPh sb="34" eb="36">
      <t>キョウテイ</t>
    </rPh>
    <rPh sb="37" eb="41">
      <t>サイチョウジカン</t>
    </rPh>
    <phoneticPr fontId="2"/>
  </si>
  <si>
    <t>④ 在宅医療において特に積極的な役割を担う</t>
    <rPh sb="16" eb="18">
      <t>ヤクワリ</t>
    </rPh>
    <rPh sb="19" eb="20">
      <t>ニナ</t>
    </rPh>
    <phoneticPr fontId="2"/>
  </si>
  <si>
    <t>常勤医師数</t>
    <rPh sb="0" eb="2">
      <t>ジョウキン</t>
    </rPh>
    <rPh sb="2" eb="5">
      <t>イシスウ</t>
    </rPh>
    <phoneticPr fontId="2"/>
  </si>
  <si>
    <t>人（３月３１日時点）</t>
    <rPh sb="0" eb="1">
      <t>ニン</t>
    </rPh>
    <phoneticPr fontId="2"/>
  </si>
  <si>
    <t>面接指導実施医師数（面接指導実施医師養成講習修了者数）</t>
    <rPh sb="10" eb="14">
      <t>メンセツシドウ</t>
    </rPh>
    <rPh sb="14" eb="16">
      <t>ジッシ</t>
    </rPh>
    <rPh sb="16" eb="18">
      <t>イシ</t>
    </rPh>
    <rPh sb="18" eb="22">
      <t>ヨウセイコウシュウ</t>
    </rPh>
    <rPh sb="22" eb="25">
      <t>シュウリョウシャ</t>
    </rPh>
    <rPh sb="25" eb="26">
      <t>スウ</t>
    </rPh>
    <phoneticPr fontId="2"/>
  </si>
  <si>
    <t>特定対象医師数（Ｂ、連携Ｂ、Ｃ－１、Ｃ－２）</t>
    <rPh sb="10" eb="12">
      <t>レンケイ</t>
    </rPh>
    <phoneticPr fontId="2"/>
  </si>
  <si>
    <t>基準以下、かつ面接指導実施医師（面接指導実施医師養成講習修了者）が、3人以上又は特定</t>
    <rPh sb="20" eb="24">
      <t>ジッシイシ</t>
    </rPh>
    <phoneticPr fontId="2"/>
  </si>
  <si>
    <t>対象医師10人当たり1人以上いること</t>
    <phoneticPr fontId="2"/>
  </si>
  <si>
    <t>支出額</t>
    <phoneticPr fontId="2"/>
  </si>
  <si>
    <r>
      <t>支出額</t>
    </r>
    <r>
      <rPr>
        <sz val="9"/>
        <color theme="1"/>
        <rFont val="ＭＳ 明朝"/>
        <family val="1"/>
        <charset val="128"/>
      </rPr>
      <t>(A)</t>
    </r>
    <phoneticPr fontId="2"/>
  </si>
  <si>
    <t>　１　「選定額」(E)欄には、「支出額×補助率」(C)欄と「基準額」(D)欄とを比較していずれか少ない方の額を記入すること。</t>
    <phoneticPr fontId="2"/>
  </si>
  <si>
    <t>※　委託の場合は、契約書など実施内容が分かる資料及び振込明細書など支出したことが分かる資料を添付してください。</t>
    <rPh sb="14" eb="16">
      <t>ジッシ</t>
    </rPh>
    <rPh sb="16" eb="18">
      <t>ナイヨウ</t>
    </rPh>
    <rPh sb="19" eb="20">
      <t>ワ</t>
    </rPh>
    <rPh sb="22" eb="24">
      <t>シリョウ</t>
    </rPh>
    <rPh sb="24" eb="25">
      <t>オヨ</t>
    </rPh>
    <rPh sb="26" eb="31">
      <t>フリコミメイサイショ</t>
    </rPh>
    <rPh sb="33" eb="35">
      <t>シシュツ</t>
    </rPh>
    <rPh sb="40" eb="41">
      <t>ワ</t>
    </rPh>
    <rPh sb="46" eb="48">
      <t>テンプ</t>
    </rPh>
    <phoneticPr fontId="7"/>
  </si>
  <si>
    <t>対象経費の支出額</t>
    <rPh sb="0" eb="4">
      <t>タイショウケイヒ</t>
    </rPh>
    <rPh sb="5" eb="7">
      <t>シシュツ</t>
    </rPh>
    <rPh sb="7" eb="8">
      <t>ガク</t>
    </rPh>
    <phoneticPr fontId="2"/>
  </si>
  <si>
    <t>収入額</t>
    <rPh sb="0" eb="2">
      <t>シュウニュウ</t>
    </rPh>
    <rPh sb="2" eb="3">
      <t>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</si>
</sst>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
    <numFmt numFmtId="177" formatCode="#,###;[Red]\-#,###"/>
    <numFmt numFmtId="178" formatCode="#,##0.000;[Red]\-#,##0.000"/>
    <numFmt numFmtId="179" formatCode="#,###.000;[Red]\-#,###.000"/>
  </numFmts>
  <fonts count="24" x14ac:knownFonts="1">
    <font>
      <sz val="11"/>
      <color theme="1"/>
      <name val="游ゴシック"/>
      <family val="2"/>
      <scheme val="minor"/>
    </font>
    <font>
      <sz val="12"/>
      <color theme="1"/>
      <name val="ＭＳ 明朝"/>
      <family val="1"/>
      <charset val="128"/>
    </font>
    <font>
      <sz val="6"/>
      <name val="游ゴシック"/>
      <family val="3"/>
      <charset val="128"/>
      <scheme val="minor"/>
    </font>
    <font>
      <sz val="16"/>
      <color theme="1"/>
      <name val="ＭＳ 明朝"/>
      <family val="1"/>
      <charset val="128"/>
    </font>
    <font>
      <sz val="11"/>
      <color theme="1"/>
      <name val="游ゴシック"/>
      <family val="2"/>
      <scheme val="minor"/>
    </font>
    <font>
      <sz val="18"/>
      <color theme="1"/>
      <name val="ＭＳ 明朝"/>
      <family val="1"/>
      <charset val="128"/>
    </font>
    <font>
      <sz val="11"/>
      <name val="ＭＳ Ｐゴシック"/>
      <family val="3"/>
      <charset val="128"/>
    </font>
    <font>
      <sz val="6"/>
      <name val="ＭＳ Ｐゴシック"/>
      <family val="3"/>
      <charset val="128"/>
    </font>
    <font>
      <sz val="14"/>
      <name val="ＭＳ Ｐゴシック"/>
      <family val="3"/>
      <charset val="128"/>
    </font>
    <font>
      <sz val="6"/>
      <name val="游ゴシック"/>
      <family val="2"/>
      <charset val="128"/>
      <scheme val="minor"/>
    </font>
    <font>
      <sz val="9"/>
      <color theme="1"/>
      <name val="ＭＳ 明朝"/>
      <family val="1"/>
      <charset val="128"/>
    </font>
    <font>
      <sz val="12"/>
      <color rgb="FFFF0000"/>
      <name val="ＭＳ 明朝"/>
      <family val="1"/>
      <charset val="128"/>
    </font>
    <font>
      <sz val="10"/>
      <color theme="1"/>
      <name val="ＭＳ 明朝"/>
      <family val="1"/>
      <charset val="128"/>
    </font>
    <font>
      <sz val="11"/>
      <color theme="1"/>
      <name val="ＭＳ 明朝"/>
      <family val="1"/>
      <charset val="128"/>
    </font>
    <font>
      <sz val="14"/>
      <color theme="1"/>
      <name val="ＭＳ ゴシック"/>
      <family val="3"/>
      <charset val="128"/>
    </font>
    <font>
      <sz val="1"/>
      <color theme="1"/>
      <name val="ＭＳ 明朝"/>
      <family val="1"/>
      <charset val="128"/>
    </font>
    <font>
      <sz val="12"/>
      <color theme="1"/>
      <name val="ＭＳ ゴシック"/>
      <family val="3"/>
      <charset val="128"/>
    </font>
    <font>
      <sz val="14"/>
      <color theme="1"/>
      <name val="ＭＳ 明朝"/>
      <family val="1"/>
      <charset val="128"/>
    </font>
    <font>
      <b/>
      <sz val="11"/>
      <color theme="1"/>
      <name val="游ゴシック"/>
      <family val="3"/>
      <charset val="128"/>
      <scheme val="minor"/>
    </font>
    <font>
      <sz val="8"/>
      <color theme="1"/>
      <name val="ＭＳ 明朝"/>
      <family val="1"/>
      <charset val="128"/>
    </font>
    <font>
      <sz val="11"/>
      <name val="ＭＳ 明朝"/>
      <family val="1"/>
      <charset val="128"/>
    </font>
    <font>
      <sz val="12"/>
      <name val="ＭＳ 明朝"/>
      <family val="1"/>
      <charset val="128"/>
    </font>
    <font>
      <sz val="18"/>
      <name val="ＭＳ ゴシック"/>
      <family val="3"/>
      <charset val="128"/>
    </font>
    <font>
      <sz val="16"/>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59999389629810485"/>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diagonalUp="1">
      <left/>
      <right/>
      <top/>
      <bottom/>
      <diagonal style="thin">
        <color indexed="64"/>
      </diagonal>
    </border>
    <border diagonalUp="1">
      <left/>
      <right/>
      <top/>
      <bottom style="thin">
        <color indexed="64"/>
      </bottom>
      <diagonal style="thin">
        <color indexed="64"/>
      </diagonal>
    </border>
    <border>
      <left/>
      <right style="thin">
        <color indexed="64"/>
      </right>
      <top style="thin">
        <color indexed="64"/>
      </top>
      <bottom style="double">
        <color indexed="64"/>
      </bottom>
      <diagonal/>
    </border>
  </borders>
  <cellStyleXfs count="3">
    <xf numFmtId="0" fontId="0" fillId="0" borderId="0"/>
    <xf numFmtId="38" fontId="4" fillId="0" borderId="0" applyFont="0" applyFill="0" applyBorder="0" applyAlignment="0" applyProtection="0">
      <alignment vertical="center"/>
    </xf>
    <xf numFmtId="0" fontId="6" fillId="0" borderId="0">
      <alignment vertical="center"/>
    </xf>
  </cellStyleXfs>
  <cellXfs count="265">
    <xf numFmtId="0" fontId="0" fillId="0" borderId="0" xfId="0"/>
    <xf numFmtId="176" fontId="1" fillId="0" borderId="0" xfId="0" applyNumberFormat="1" applyFont="1" applyAlignment="1">
      <alignment horizontal="left" vertical="center"/>
    </xf>
    <xf numFmtId="176" fontId="1" fillId="0" borderId="0" xfId="0" applyNumberFormat="1" applyFont="1" applyAlignment="1">
      <alignment vertical="center"/>
    </xf>
    <xf numFmtId="176" fontId="5" fillId="0" borderId="0" xfId="0" applyNumberFormat="1" applyFont="1" applyAlignment="1">
      <alignment horizontal="center" vertical="center"/>
    </xf>
    <xf numFmtId="176" fontId="1" fillId="0" borderId="14" xfId="0" applyNumberFormat="1" applyFont="1" applyBorder="1" applyAlignment="1">
      <alignment horizontal="center" vertical="center"/>
    </xf>
    <xf numFmtId="176" fontId="1" fillId="0" borderId="14" xfId="0" applyNumberFormat="1" applyFont="1" applyBorder="1" applyAlignment="1">
      <alignment vertical="center"/>
    </xf>
    <xf numFmtId="176" fontId="1" fillId="0" borderId="5" xfId="0" applyNumberFormat="1" applyFont="1" applyBorder="1" applyAlignment="1">
      <alignment horizontal="center" vertical="center" wrapText="1"/>
    </xf>
    <xf numFmtId="176" fontId="1" fillId="0" borderId="6" xfId="0" applyNumberFormat="1" applyFont="1" applyBorder="1" applyAlignment="1">
      <alignment horizontal="center" vertical="center" wrapText="1"/>
    </xf>
    <xf numFmtId="176" fontId="1" fillId="0" borderId="2" xfId="0" applyNumberFormat="1" applyFont="1" applyBorder="1" applyAlignment="1">
      <alignment horizontal="center" vertical="center" wrapText="1"/>
    </xf>
    <xf numFmtId="176" fontId="1" fillId="0" borderId="8" xfId="0" applyNumberFormat="1" applyFont="1" applyBorder="1" applyAlignment="1">
      <alignment horizontal="center" vertical="center"/>
    </xf>
    <xf numFmtId="176" fontId="1" fillId="0" borderId="0" xfId="0" applyNumberFormat="1" applyFont="1" applyAlignment="1">
      <alignment horizontal="center" vertical="center" wrapText="1"/>
    </xf>
    <xf numFmtId="176" fontId="1" fillId="0" borderId="3" xfId="0" applyNumberFormat="1" applyFont="1" applyBorder="1" applyAlignment="1">
      <alignment horizontal="center" vertical="center" wrapText="1"/>
    </xf>
    <xf numFmtId="176" fontId="10" fillId="0" borderId="0" xfId="0" applyNumberFormat="1" applyFont="1" applyAlignment="1">
      <alignment horizontal="center" vertical="center" wrapText="1"/>
    </xf>
    <xf numFmtId="176" fontId="10" fillId="0" borderId="14" xfId="0" applyNumberFormat="1" applyFont="1" applyBorder="1" applyAlignment="1">
      <alignment horizontal="center" vertical="center" wrapText="1"/>
    </xf>
    <xf numFmtId="176" fontId="10" fillId="0" borderId="4" xfId="0" applyNumberFormat="1" applyFont="1" applyBorder="1" applyAlignment="1">
      <alignment horizontal="center" vertical="center" wrapText="1"/>
    </xf>
    <xf numFmtId="176" fontId="1" fillId="0" borderId="2" xfId="0" applyNumberFormat="1" applyFont="1" applyBorder="1" applyAlignment="1">
      <alignment horizontal="right" vertical="center"/>
    </xf>
    <xf numFmtId="176" fontId="1" fillId="0" borderId="8" xfId="0" applyNumberFormat="1" applyFont="1" applyBorder="1" applyAlignment="1">
      <alignment horizontal="right" vertical="center"/>
    </xf>
    <xf numFmtId="176" fontId="1" fillId="0" borderId="0" xfId="0" applyNumberFormat="1" applyFont="1" applyAlignment="1">
      <alignment horizontal="right" vertical="center"/>
    </xf>
    <xf numFmtId="176" fontId="1" fillId="0" borderId="3" xfId="0" applyNumberFormat="1" applyFont="1" applyBorder="1" applyAlignment="1">
      <alignment horizontal="right" vertical="center"/>
    </xf>
    <xf numFmtId="176" fontId="1" fillId="0" borderId="22" xfId="1" applyNumberFormat="1" applyFont="1" applyBorder="1" applyAlignment="1">
      <alignment horizontal="center" vertical="center" wrapText="1"/>
    </xf>
    <xf numFmtId="176" fontId="1" fillId="0" borderId="21" xfId="1" quotePrefix="1" applyNumberFormat="1" applyFont="1" applyBorder="1" applyAlignment="1">
      <alignment horizontal="center" vertical="center"/>
    </xf>
    <xf numFmtId="176" fontId="1" fillId="0" borderId="22" xfId="1" applyNumberFormat="1" applyFont="1" applyBorder="1" applyAlignment="1">
      <alignment vertical="center" wrapText="1"/>
    </xf>
    <xf numFmtId="176" fontId="1" fillId="0" borderId="24" xfId="1" applyNumberFormat="1" applyFont="1" applyBorder="1" applyAlignment="1">
      <alignment horizontal="center" vertical="center" wrapText="1"/>
    </xf>
    <xf numFmtId="176" fontId="1" fillId="0" borderId="23" xfId="1" quotePrefix="1" applyNumberFormat="1" applyFont="1" applyBorder="1" applyAlignment="1">
      <alignment horizontal="center" vertical="center"/>
    </xf>
    <xf numFmtId="176" fontId="1" fillId="0" borderId="24" xfId="1" applyNumberFormat="1" applyFont="1" applyBorder="1" applyAlignment="1">
      <alignment vertical="center" wrapText="1"/>
    </xf>
    <xf numFmtId="176" fontId="1" fillId="0" borderId="13" xfId="1" applyNumberFormat="1" applyFont="1" applyBorder="1" applyAlignment="1">
      <alignment horizontal="center" vertical="center"/>
    </xf>
    <xf numFmtId="176" fontId="1" fillId="0" borderId="17" xfId="1" applyNumberFormat="1" applyFont="1" applyBorder="1" applyAlignment="1">
      <alignment horizontal="right" vertical="center"/>
    </xf>
    <xf numFmtId="176" fontId="1" fillId="0" borderId="13" xfId="1" applyNumberFormat="1" applyFont="1" applyBorder="1" applyAlignment="1">
      <alignment vertical="center"/>
    </xf>
    <xf numFmtId="176" fontId="1" fillId="0" borderId="4" xfId="1" applyNumberFormat="1" applyFont="1" applyBorder="1" applyAlignment="1">
      <alignment vertical="center"/>
    </xf>
    <xf numFmtId="176" fontId="1" fillId="0" borderId="14" xfId="1" applyNumberFormat="1" applyFont="1" applyBorder="1" applyAlignment="1">
      <alignment horizontal="right" vertical="center"/>
    </xf>
    <xf numFmtId="176" fontId="1" fillId="0" borderId="18" xfId="1" applyNumberFormat="1" applyFont="1" applyBorder="1" applyAlignment="1">
      <alignment horizontal="left" vertical="center" wrapText="1"/>
    </xf>
    <xf numFmtId="176" fontId="1" fillId="0" borderId="19" xfId="1" applyNumberFormat="1" applyFont="1" applyBorder="1" applyAlignment="1">
      <alignment horizontal="center" vertical="center"/>
    </xf>
    <xf numFmtId="176" fontId="1" fillId="0" borderId="20" xfId="1" applyNumberFormat="1" applyFont="1" applyBorder="1" applyAlignment="1">
      <alignment horizontal="right" vertical="center"/>
    </xf>
    <xf numFmtId="176" fontId="1" fillId="0" borderId="18" xfId="1" quotePrefix="1" applyNumberFormat="1" applyFont="1" applyBorder="1" applyAlignment="1">
      <alignment horizontal="center" vertical="center"/>
    </xf>
    <xf numFmtId="176" fontId="1" fillId="0" borderId="19" xfId="1" applyNumberFormat="1" applyFont="1" applyBorder="1" applyAlignment="1">
      <alignment vertical="center"/>
    </xf>
    <xf numFmtId="176" fontId="1" fillId="0" borderId="18" xfId="1" applyNumberFormat="1" applyFont="1" applyBorder="1" applyAlignment="1">
      <alignment horizontal="right" vertical="center"/>
    </xf>
    <xf numFmtId="176" fontId="1" fillId="0" borderId="32" xfId="1" applyNumberFormat="1" applyFont="1" applyBorder="1" applyAlignment="1">
      <alignment vertical="center"/>
    </xf>
    <xf numFmtId="176" fontId="1" fillId="0" borderId="4" xfId="1" applyNumberFormat="1" applyFont="1" applyBorder="1" applyAlignment="1" applyProtection="1">
      <alignment horizontal="left" vertical="center" wrapText="1"/>
      <protection locked="0"/>
    </xf>
    <xf numFmtId="176" fontId="11" fillId="0" borderId="0" xfId="0" applyNumberFormat="1" applyFont="1" applyAlignment="1">
      <alignment vertical="center"/>
    </xf>
    <xf numFmtId="176" fontId="12" fillId="0" borderId="0" xfId="0" applyNumberFormat="1" applyFont="1" applyAlignment="1">
      <alignment horizontal="left" vertical="center"/>
    </xf>
    <xf numFmtId="176" fontId="12" fillId="0" borderId="0" xfId="0" applyNumberFormat="1" applyFont="1" applyAlignment="1">
      <alignment vertical="center"/>
    </xf>
    <xf numFmtId="176" fontId="13" fillId="0" borderId="0" xfId="0" applyNumberFormat="1" applyFont="1" applyAlignment="1">
      <alignment vertical="center"/>
    </xf>
    <xf numFmtId="176" fontId="1" fillId="0" borderId="21" xfId="1" applyNumberFormat="1" applyFont="1" applyBorder="1" applyAlignment="1">
      <alignment horizontal="right" vertical="center"/>
    </xf>
    <xf numFmtId="176" fontId="1" fillId="0" borderId="23" xfId="1" applyNumberFormat="1" applyFont="1" applyBorder="1" applyAlignment="1">
      <alignment horizontal="right" vertical="center"/>
    </xf>
    <xf numFmtId="0" fontId="0" fillId="0" borderId="0" xfId="0" applyAlignment="1">
      <alignment wrapText="1"/>
    </xf>
    <xf numFmtId="0" fontId="1" fillId="2" borderId="0" xfId="0" applyFont="1" applyFill="1" applyAlignment="1">
      <alignment vertical="center"/>
    </xf>
    <xf numFmtId="0" fontId="10" fillId="2" borderId="0" xfId="0" applyFont="1" applyFill="1" applyAlignment="1">
      <alignment vertical="center"/>
    </xf>
    <xf numFmtId="0" fontId="16" fillId="2" borderId="0" xfId="0" applyFont="1" applyFill="1" applyAlignment="1">
      <alignment vertical="center"/>
    </xf>
    <xf numFmtId="0" fontId="15" fillId="2" borderId="0" xfId="0" applyFont="1" applyFill="1" applyAlignment="1">
      <alignment vertical="center"/>
    </xf>
    <xf numFmtId="0" fontId="10" fillId="2" borderId="0" xfId="0" applyFont="1" applyFill="1" applyAlignment="1">
      <alignment horizontal="left" vertical="center"/>
    </xf>
    <xf numFmtId="0" fontId="10" fillId="2" borderId="0" xfId="0" applyFont="1" applyFill="1" applyAlignment="1">
      <alignment horizontal="center" vertical="center"/>
    </xf>
    <xf numFmtId="0" fontId="1" fillId="2" borderId="9" xfId="0" applyFont="1" applyFill="1" applyBorder="1" applyAlignment="1">
      <alignment vertical="center"/>
    </xf>
    <xf numFmtId="0" fontId="1" fillId="2" borderId="11" xfId="0" applyFont="1" applyFill="1" applyBorder="1" applyAlignment="1">
      <alignment vertical="center"/>
    </xf>
    <xf numFmtId="0" fontId="17" fillId="2" borderId="0" xfId="0" applyFont="1" applyFill="1" applyAlignment="1">
      <alignment vertical="center"/>
    </xf>
    <xf numFmtId="38" fontId="1" fillId="2" borderId="0" xfId="1" applyFont="1" applyFill="1" applyAlignment="1">
      <alignment vertical="center"/>
    </xf>
    <xf numFmtId="0" fontId="18" fillId="4" borderId="0" xfId="0" applyFont="1" applyFill="1"/>
    <xf numFmtId="0" fontId="0" fillId="0" borderId="0" xfId="0" applyAlignment="1">
      <alignment horizontal="left"/>
    </xf>
    <xf numFmtId="38" fontId="10" fillId="2" borderId="0" xfId="1" applyFont="1" applyFill="1" applyAlignment="1">
      <alignment vertical="center"/>
    </xf>
    <xf numFmtId="38" fontId="1" fillId="2" borderId="0" xfId="0" applyNumberFormat="1" applyFont="1" applyFill="1" applyAlignment="1">
      <alignment vertical="center"/>
    </xf>
    <xf numFmtId="0" fontId="11" fillId="2" borderId="0" xfId="0" applyFont="1" applyFill="1" applyAlignment="1">
      <alignment vertical="center"/>
    </xf>
    <xf numFmtId="176" fontId="1" fillId="0" borderId="4" xfId="1" applyNumberFormat="1" applyFont="1" applyBorder="1" applyAlignment="1" applyProtection="1">
      <alignment horizontal="right" vertical="center"/>
      <protection locked="0"/>
    </xf>
    <xf numFmtId="176" fontId="1" fillId="0" borderId="18" xfId="1" applyNumberFormat="1" applyFont="1" applyBorder="1" applyAlignment="1" applyProtection="1">
      <alignment horizontal="right" vertical="center"/>
      <protection locked="0"/>
    </xf>
    <xf numFmtId="176" fontId="1" fillId="3" borderId="4" xfId="1" applyNumberFormat="1" applyFont="1" applyFill="1" applyBorder="1" applyAlignment="1" applyProtection="1">
      <alignment vertical="center"/>
      <protection locked="0"/>
    </xf>
    <xf numFmtId="176" fontId="1" fillId="3" borderId="18" xfId="1" applyNumberFormat="1" applyFont="1" applyFill="1" applyBorder="1" applyAlignment="1" applyProtection="1">
      <alignment horizontal="right" vertical="center"/>
      <protection locked="0"/>
    </xf>
    <xf numFmtId="0" fontId="21" fillId="2" borderId="0" xfId="2" applyFont="1" applyFill="1">
      <alignment vertical="center"/>
    </xf>
    <xf numFmtId="0" fontId="6" fillId="2" borderId="0" xfId="2" applyFill="1">
      <alignment vertical="center"/>
    </xf>
    <xf numFmtId="38" fontId="6" fillId="2" borderId="0" xfId="1" applyFont="1" applyFill="1">
      <alignment vertical="center"/>
    </xf>
    <xf numFmtId="0" fontId="8" fillId="2" borderId="0" xfId="2" applyFont="1" applyFill="1" applyAlignment="1">
      <alignment horizontal="center" vertical="center"/>
    </xf>
    <xf numFmtId="38" fontId="8" fillId="2" borderId="0" xfId="1" applyFont="1" applyFill="1" applyAlignment="1">
      <alignment horizontal="center" vertical="center"/>
    </xf>
    <xf numFmtId="38" fontId="21" fillId="2" borderId="0" xfId="1" applyFont="1" applyFill="1">
      <alignment vertical="center"/>
    </xf>
    <xf numFmtId="0" fontId="21" fillId="2" borderId="2" xfId="2" applyFont="1" applyFill="1" applyBorder="1" applyAlignment="1">
      <alignment horizontal="distributed" vertical="center" textRotation="255"/>
    </xf>
    <xf numFmtId="38" fontId="21" fillId="2" borderId="2" xfId="1" applyFont="1" applyFill="1" applyBorder="1" applyAlignment="1">
      <alignment horizontal="center" vertical="center" justifyLastLine="1"/>
    </xf>
    <xf numFmtId="0" fontId="21" fillId="2" borderId="2" xfId="2" applyFont="1" applyFill="1" applyBorder="1" applyAlignment="1">
      <alignment horizontal="center" vertical="center" wrapText="1" justifyLastLine="1"/>
    </xf>
    <xf numFmtId="0" fontId="21" fillId="2" borderId="0" xfId="2" applyFont="1" applyFill="1" applyAlignment="1">
      <alignment horizontal="center" vertical="center"/>
    </xf>
    <xf numFmtId="0" fontId="8" fillId="2" borderId="0" xfId="2" applyFont="1" applyFill="1">
      <alignment vertical="center"/>
    </xf>
    <xf numFmtId="38" fontId="21" fillId="2" borderId="14" xfId="1" applyFont="1" applyFill="1" applyBorder="1" applyAlignment="1">
      <alignment horizontal="center" vertical="center" wrapText="1"/>
    </xf>
    <xf numFmtId="177" fontId="21" fillId="2" borderId="2" xfId="1" applyNumberFormat="1" applyFont="1" applyFill="1" applyBorder="1" applyAlignment="1">
      <alignment horizontal="right" vertical="center"/>
    </xf>
    <xf numFmtId="177" fontId="21" fillId="2" borderId="13" xfId="1" applyNumberFormat="1" applyFont="1" applyFill="1" applyBorder="1" applyAlignment="1">
      <alignment horizontal="right" vertical="center"/>
    </xf>
    <xf numFmtId="177" fontId="21" fillId="2" borderId="4" xfId="1" applyNumberFormat="1" applyFont="1" applyFill="1" applyBorder="1" applyAlignment="1">
      <alignment horizontal="right" vertical="center"/>
    </xf>
    <xf numFmtId="0" fontId="20" fillId="2" borderId="0" xfId="2" applyFont="1" applyFill="1" applyAlignment="1">
      <alignment vertical="center" wrapText="1" shrinkToFit="1"/>
    </xf>
    <xf numFmtId="0" fontId="13" fillId="2" borderId="0" xfId="0" applyFont="1" applyFill="1" applyAlignment="1">
      <alignment vertical="center"/>
    </xf>
    <xf numFmtId="0" fontId="20" fillId="2" borderId="0" xfId="2" applyFont="1" applyFill="1">
      <alignment vertical="center"/>
    </xf>
    <xf numFmtId="38" fontId="20" fillId="2" borderId="0" xfId="1" applyFont="1" applyFill="1" applyAlignment="1">
      <alignment vertical="center"/>
    </xf>
    <xf numFmtId="0" fontId="13" fillId="2" borderId="0" xfId="0" applyFont="1" applyFill="1" applyAlignment="1">
      <alignment horizontal="right" vertical="center"/>
    </xf>
    <xf numFmtId="0" fontId="23" fillId="2" borderId="0" xfId="2" applyFont="1" applyFill="1">
      <alignment vertical="center"/>
    </xf>
    <xf numFmtId="38" fontId="23" fillId="2" borderId="0" xfId="1" applyFont="1" applyFill="1" applyAlignment="1">
      <alignment vertical="center"/>
    </xf>
    <xf numFmtId="0" fontId="23" fillId="2" borderId="0" xfId="2" applyFont="1" applyFill="1" applyAlignment="1">
      <alignment vertical="center" wrapText="1" shrinkToFit="1"/>
    </xf>
    <xf numFmtId="0" fontId="3" fillId="2" borderId="0" xfId="0" applyFont="1" applyFill="1" applyAlignment="1">
      <alignment vertical="center"/>
    </xf>
    <xf numFmtId="0" fontId="23" fillId="2" borderId="0" xfId="2" applyFont="1" applyFill="1" applyAlignment="1">
      <alignment horizontal="center" vertical="center"/>
    </xf>
    <xf numFmtId="38" fontId="23" fillId="2" borderId="0" xfId="1" applyFont="1" applyFill="1" applyAlignment="1">
      <alignment horizontal="center" vertical="center"/>
    </xf>
    <xf numFmtId="177" fontId="21" fillId="3" borderId="21" xfId="1" applyNumberFormat="1" applyFont="1" applyFill="1" applyBorder="1" applyAlignment="1" applyProtection="1">
      <alignment horizontal="right" vertical="center"/>
      <protection locked="0"/>
    </xf>
    <xf numFmtId="177" fontId="21" fillId="3" borderId="21" xfId="1" applyNumberFormat="1" applyFont="1" applyFill="1" applyBorder="1" applyProtection="1">
      <alignment vertical="center"/>
      <protection locked="0"/>
    </xf>
    <xf numFmtId="177" fontId="21" fillId="3" borderId="4" xfId="1" applyNumberFormat="1" applyFont="1" applyFill="1" applyBorder="1" applyProtection="1">
      <alignment vertical="center"/>
      <protection locked="0"/>
    </xf>
    <xf numFmtId="177" fontId="21" fillId="3" borderId="23" xfId="1" applyNumberFormat="1" applyFont="1" applyFill="1" applyBorder="1" applyProtection="1">
      <alignment vertical="center"/>
      <protection locked="0"/>
    </xf>
    <xf numFmtId="0" fontId="21" fillId="3" borderId="14" xfId="2" applyFont="1" applyFill="1" applyBorder="1" applyAlignment="1" applyProtection="1">
      <alignment vertical="center" shrinkToFit="1"/>
      <protection locked="0"/>
    </xf>
    <xf numFmtId="0" fontId="6" fillId="2" borderId="0" xfId="2" applyFill="1" applyAlignment="1">
      <alignment vertical="center" wrapText="1"/>
    </xf>
    <xf numFmtId="0" fontId="8" fillId="2" borderId="0" xfId="2" applyFont="1" applyFill="1" applyAlignment="1">
      <alignment horizontal="center" vertical="center" wrapText="1"/>
    </xf>
    <xf numFmtId="0" fontId="21" fillId="2" borderId="0" xfId="2" applyFont="1" applyFill="1" applyAlignment="1">
      <alignment vertical="center" wrapText="1"/>
    </xf>
    <xf numFmtId="0" fontId="20" fillId="2" borderId="2" xfId="2" applyFont="1" applyFill="1" applyBorder="1" applyAlignment="1">
      <alignment vertical="center" wrapText="1"/>
    </xf>
    <xf numFmtId="0" fontId="20" fillId="3" borderId="21" xfId="2" applyFont="1" applyFill="1" applyBorder="1" applyAlignment="1" applyProtection="1">
      <alignment horizontal="left" vertical="center" wrapText="1"/>
      <protection locked="0"/>
    </xf>
    <xf numFmtId="0" fontId="20" fillId="3" borderId="23" xfId="2" applyFont="1" applyFill="1" applyBorder="1" applyAlignment="1" applyProtection="1">
      <alignment horizontal="left" vertical="center" wrapText="1"/>
      <protection locked="0"/>
    </xf>
    <xf numFmtId="0" fontId="21" fillId="2" borderId="4" xfId="2" applyFont="1" applyFill="1" applyBorder="1" applyAlignment="1">
      <alignment horizontal="center" vertical="center" wrapText="1"/>
    </xf>
    <xf numFmtId="0" fontId="20" fillId="3" borderId="4" xfId="2" applyFont="1" applyFill="1" applyBorder="1" applyAlignment="1" applyProtection="1">
      <alignment horizontal="left" vertical="center" wrapText="1"/>
      <protection locked="0"/>
    </xf>
    <xf numFmtId="0" fontId="20" fillId="3" borderId="21" xfId="2" applyFont="1" applyFill="1" applyBorder="1" applyAlignment="1" applyProtection="1">
      <alignment vertical="center" wrapText="1"/>
      <protection locked="0"/>
    </xf>
    <xf numFmtId="0" fontId="20" fillId="3" borderId="23" xfId="2" applyFont="1" applyFill="1" applyBorder="1" applyAlignment="1" applyProtection="1">
      <alignment vertical="center" wrapText="1"/>
      <protection locked="0"/>
    </xf>
    <xf numFmtId="0" fontId="21" fillId="2" borderId="10" xfId="2" applyFont="1" applyFill="1" applyBorder="1" applyAlignment="1">
      <alignment vertical="center" wrapText="1"/>
    </xf>
    <xf numFmtId="0" fontId="21" fillId="3" borderId="23" xfId="2" applyFont="1" applyFill="1" applyBorder="1" applyAlignment="1" applyProtection="1">
      <alignment vertical="center" wrapText="1"/>
      <protection locked="0"/>
    </xf>
    <xf numFmtId="0" fontId="1" fillId="2" borderId="1" xfId="0" applyFont="1" applyFill="1" applyBorder="1" applyAlignment="1">
      <alignment horizontal="center" vertical="center" shrinkToFit="1"/>
    </xf>
    <xf numFmtId="176" fontId="1" fillId="0" borderId="33" xfId="1" applyNumberFormat="1" applyFont="1" applyBorder="1" applyAlignment="1">
      <alignment vertical="center"/>
    </xf>
    <xf numFmtId="176" fontId="10" fillId="0" borderId="3" xfId="0" applyNumberFormat="1" applyFont="1" applyBorder="1" applyAlignment="1">
      <alignment horizontal="center" vertical="center" wrapText="1"/>
    </xf>
    <xf numFmtId="176" fontId="1" fillId="3" borderId="4" xfId="1" applyNumberFormat="1" applyFont="1" applyFill="1" applyBorder="1" applyAlignment="1">
      <alignment horizontal="right" vertical="center"/>
    </xf>
    <xf numFmtId="176" fontId="1" fillId="3" borderId="18" xfId="1" applyNumberFormat="1" applyFont="1" applyFill="1" applyBorder="1" applyAlignment="1">
      <alignment horizontal="right" vertical="center"/>
    </xf>
    <xf numFmtId="0" fontId="21" fillId="2" borderId="1" xfId="2" applyFont="1" applyFill="1" applyBorder="1" applyAlignment="1">
      <alignment vertical="center" wrapText="1"/>
    </xf>
    <xf numFmtId="0" fontId="21" fillId="2" borderId="4" xfId="2" applyFont="1" applyFill="1" applyBorder="1" applyAlignment="1">
      <alignment vertical="center" wrapText="1"/>
    </xf>
    <xf numFmtId="38" fontId="1" fillId="2" borderId="0" xfId="1" applyFont="1" applyFill="1" applyBorder="1" applyAlignment="1" applyProtection="1">
      <alignment horizontal="center" vertical="center"/>
    </xf>
    <xf numFmtId="38" fontId="1" fillId="2" borderId="0" xfId="1" applyFont="1" applyFill="1" applyBorder="1" applyAlignment="1" applyProtection="1">
      <alignment vertical="center"/>
    </xf>
    <xf numFmtId="0" fontId="1" fillId="2" borderId="11" xfId="0" applyFont="1" applyFill="1" applyBorder="1" applyAlignment="1">
      <alignment vertical="center" shrinkToFit="1"/>
    </xf>
    <xf numFmtId="0" fontId="12" fillId="2" borderId="0" xfId="0" applyFont="1" applyFill="1" applyAlignment="1">
      <alignment vertical="center"/>
    </xf>
    <xf numFmtId="0" fontId="12" fillId="0" borderId="0" xfId="0" applyFont="1" applyAlignment="1">
      <alignment horizontal="left" vertical="center"/>
    </xf>
    <xf numFmtId="176" fontId="1" fillId="0" borderId="3" xfId="1" applyNumberFormat="1" applyFont="1" applyBorder="1" applyAlignment="1">
      <alignment horizontal="left" vertical="center" wrapText="1"/>
    </xf>
    <xf numFmtId="176" fontId="1" fillId="0" borderId="4" xfId="1" applyNumberFormat="1" applyFont="1" applyBorder="1" applyAlignment="1">
      <alignment horizontal="left" vertical="center" wrapText="1"/>
    </xf>
    <xf numFmtId="176" fontId="1" fillId="0" borderId="16" xfId="1" applyNumberFormat="1" applyFont="1" applyBorder="1" applyAlignment="1">
      <alignment horizontal="center" vertical="center"/>
    </xf>
    <xf numFmtId="176" fontId="1" fillId="0" borderId="17" xfId="1" applyNumberFormat="1" applyFont="1" applyBorder="1" applyAlignment="1">
      <alignment horizontal="center" vertical="center"/>
    </xf>
    <xf numFmtId="176" fontId="1" fillId="0" borderId="34" xfId="1" applyNumberFormat="1" applyFont="1" applyBorder="1" applyAlignment="1">
      <alignment horizontal="center" vertical="center"/>
    </xf>
    <xf numFmtId="176" fontId="1" fillId="0" borderId="35" xfId="1" applyNumberFormat="1" applyFont="1" applyBorder="1" applyAlignment="1">
      <alignment horizontal="center" vertical="center"/>
    </xf>
    <xf numFmtId="176" fontId="1" fillId="0" borderId="28" xfId="1" applyNumberFormat="1" applyFont="1" applyBorder="1" applyAlignment="1">
      <alignment horizontal="center" vertical="center"/>
    </xf>
    <xf numFmtId="176" fontId="1" fillId="0" borderId="29" xfId="1" applyNumberFormat="1" applyFont="1" applyBorder="1" applyAlignment="1">
      <alignment horizontal="center" vertical="center"/>
    </xf>
    <xf numFmtId="176" fontId="1" fillId="0" borderId="27" xfId="1" applyNumberFormat="1" applyFont="1" applyBorder="1" applyAlignment="1">
      <alignment horizontal="center" vertical="center"/>
    </xf>
    <xf numFmtId="176" fontId="1" fillId="0" borderId="30" xfId="1" applyNumberFormat="1" applyFont="1" applyBorder="1" applyAlignment="1">
      <alignment horizontal="center" vertical="center"/>
    </xf>
    <xf numFmtId="176" fontId="1" fillId="0" borderId="31" xfId="1" applyNumberFormat="1" applyFont="1" applyBorder="1" applyAlignment="1">
      <alignment horizontal="center" vertical="center"/>
    </xf>
    <xf numFmtId="176" fontId="1" fillId="0" borderId="25" xfId="1" applyNumberFormat="1" applyFont="1" applyFill="1" applyBorder="1" applyAlignment="1" applyProtection="1">
      <alignment horizontal="center" vertical="center" wrapText="1" shrinkToFit="1"/>
      <protection locked="0"/>
    </xf>
    <xf numFmtId="176" fontId="1" fillId="0" borderId="26" xfId="1" applyNumberFormat="1" applyFont="1" applyFill="1" applyBorder="1" applyAlignment="1" applyProtection="1">
      <alignment horizontal="center" vertical="center" wrapText="1" shrinkToFit="1"/>
      <protection locked="0"/>
    </xf>
    <xf numFmtId="176" fontId="1" fillId="0" borderId="33" xfId="1" applyNumberFormat="1" applyFont="1" applyFill="1" applyBorder="1" applyAlignment="1" applyProtection="1">
      <alignment horizontal="center" vertical="center" wrapText="1" shrinkToFit="1"/>
      <protection locked="0"/>
    </xf>
    <xf numFmtId="176" fontId="1" fillId="0" borderId="2" xfId="1" applyNumberFormat="1" applyFont="1" applyBorder="1" applyAlignment="1" applyProtection="1">
      <alignment horizontal="center" vertical="center"/>
      <protection locked="0"/>
    </xf>
    <xf numFmtId="176" fontId="1" fillId="0" borderId="4" xfId="1" applyNumberFormat="1" applyFont="1" applyBorder="1" applyAlignment="1" applyProtection="1">
      <alignment horizontal="center" vertical="center"/>
      <protection locked="0"/>
    </xf>
    <xf numFmtId="176" fontId="1" fillId="0" borderId="3" xfId="1" applyNumberFormat="1" applyFont="1" applyBorder="1" applyAlignment="1" applyProtection="1">
      <alignment horizontal="center" vertical="center"/>
      <protection locked="0"/>
    </xf>
    <xf numFmtId="176" fontId="1" fillId="0" borderId="2" xfId="0" applyNumberFormat="1" applyFont="1" applyBorder="1" applyAlignment="1">
      <alignment horizontal="center" vertical="center"/>
    </xf>
    <xf numFmtId="176" fontId="1" fillId="0" borderId="3" xfId="0" applyNumberFormat="1" applyFont="1" applyBorder="1" applyAlignment="1">
      <alignment horizontal="center" vertical="center"/>
    </xf>
    <xf numFmtId="176" fontId="1" fillId="0" borderId="4" xfId="0" applyNumberFormat="1" applyFont="1" applyBorder="1" applyAlignment="1">
      <alignment horizontal="center" vertical="center"/>
    </xf>
    <xf numFmtId="176" fontId="5" fillId="0" borderId="0" xfId="0" applyNumberFormat="1" applyFont="1" applyAlignment="1">
      <alignment horizontal="center" vertical="center"/>
    </xf>
    <xf numFmtId="176" fontId="1" fillId="0" borderId="5" xfId="0" applyNumberFormat="1" applyFont="1" applyBorder="1" applyAlignment="1">
      <alignment horizontal="center" vertical="center" wrapText="1"/>
    </xf>
    <xf numFmtId="176" fontId="1" fillId="0" borderId="8" xfId="0" applyNumberFormat="1" applyFont="1" applyBorder="1" applyAlignment="1">
      <alignment horizontal="center" vertical="center"/>
    </xf>
    <xf numFmtId="176" fontId="1" fillId="0" borderId="13" xfId="0" applyNumberFormat="1" applyFont="1" applyBorder="1" applyAlignment="1">
      <alignment horizontal="center" vertical="center"/>
    </xf>
    <xf numFmtId="176" fontId="1" fillId="3" borderId="14" xfId="0" applyNumberFormat="1" applyFont="1" applyFill="1" applyBorder="1" applyAlignment="1" applyProtection="1">
      <alignment horizontal="left" vertical="center" shrinkToFit="1"/>
      <protection locked="0"/>
    </xf>
    <xf numFmtId="176" fontId="1" fillId="0" borderId="5" xfId="0" applyNumberFormat="1" applyFont="1" applyBorder="1" applyAlignment="1">
      <alignment horizontal="center" vertical="center"/>
    </xf>
    <xf numFmtId="0" fontId="19" fillId="2" borderId="1" xfId="0" applyFont="1" applyFill="1" applyBorder="1" applyAlignment="1">
      <alignment horizontal="center" vertical="center"/>
    </xf>
    <xf numFmtId="0" fontId="1" fillId="3" borderId="9" xfId="0" applyFont="1" applyFill="1" applyBorder="1" applyAlignment="1" applyProtection="1">
      <alignment horizontal="left" vertical="center" shrinkToFit="1"/>
      <protection locked="0"/>
    </xf>
    <xf numFmtId="0" fontId="1" fillId="3" borderId="11" xfId="0" applyFont="1" applyFill="1" applyBorder="1" applyAlignment="1" applyProtection="1">
      <alignment horizontal="left" vertical="center" shrinkToFit="1"/>
      <protection locked="0"/>
    </xf>
    <xf numFmtId="0" fontId="1" fillId="3" borderId="9" xfId="0" applyFont="1" applyFill="1" applyBorder="1" applyAlignment="1" applyProtection="1">
      <alignment horizontal="center" vertical="center"/>
      <protection locked="0"/>
    </xf>
    <xf numFmtId="0" fontId="1" fillId="2" borderId="10" xfId="0" applyFont="1" applyFill="1" applyBorder="1" applyAlignment="1">
      <alignment horizontal="left" vertical="center"/>
    </xf>
    <xf numFmtId="0" fontId="1" fillId="2" borderId="9" xfId="0" applyFont="1" applyFill="1" applyBorder="1" applyAlignment="1">
      <alignment horizontal="left" vertical="center"/>
    </xf>
    <xf numFmtId="0" fontId="1" fillId="3" borderId="9" xfId="0" applyFont="1" applyFill="1" applyBorder="1" applyAlignment="1" applyProtection="1">
      <alignment vertical="center" shrinkToFit="1"/>
      <protection locked="0"/>
    </xf>
    <xf numFmtId="0" fontId="1" fillId="3" borderId="11" xfId="0" applyFont="1" applyFill="1" applyBorder="1" applyAlignment="1" applyProtection="1">
      <alignment vertical="center" shrinkToFit="1"/>
      <protection locked="0"/>
    </xf>
    <xf numFmtId="0" fontId="1" fillId="2" borderId="10" xfId="0" applyFont="1" applyFill="1" applyBorder="1" applyAlignment="1">
      <alignment horizontal="center" vertical="center" shrinkToFit="1"/>
    </xf>
    <xf numFmtId="0" fontId="1" fillId="2" borderId="9" xfId="0" applyFont="1" applyFill="1" applyBorder="1" applyAlignment="1">
      <alignment horizontal="center" vertical="center" shrinkToFit="1"/>
    </xf>
    <xf numFmtId="0" fontId="1" fillId="2" borderId="11" xfId="0" applyFont="1" applyFill="1" applyBorder="1" applyAlignment="1">
      <alignment horizontal="center" vertical="center" shrinkToFit="1"/>
    </xf>
    <xf numFmtId="0" fontId="1" fillId="2" borderId="10"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 xfId="0" applyFont="1" applyFill="1" applyBorder="1" applyAlignment="1">
      <alignment horizontal="center" vertical="center"/>
    </xf>
    <xf numFmtId="0" fontId="1" fillId="3" borderId="1" xfId="0" applyFont="1" applyFill="1" applyBorder="1" applyAlignment="1" applyProtection="1">
      <alignment horizontal="center" vertical="center"/>
      <protection locked="0"/>
    </xf>
    <xf numFmtId="0" fontId="1" fillId="3" borderId="1" xfId="0" applyFont="1" applyFill="1" applyBorder="1" applyAlignment="1" applyProtection="1">
      <alignment vertical="center" shrinkToFit="1"/>
      <protection locked="0"/>
    </xf>
    <xf numFmtId="0" fontId="1" fillId="3" borderId="1" xfId="0" applyFont="1" applyFill="1" applyBorder="1" applyAlignment="1" applyProtection="1">
      <alignment horizontal="left" vertical="center"/>
      <protection locked="0"/>
    </xf>
    <xf numFmtId="0" fontId="1" fillId="2" borderId="11" xfId="0" applyFont="1" applyFill="1" applyBorder="1" applyAlignment="1">
      <alignment horizontal="left" vertical="center"/>
    </xf>
    <xf numFmtId="38" fontId="1" fillId="3" borderId="9" xfId="1" applyFont="1" applyFill="1" applyBorder="1" applyAlignment="1" applyProtection="1">
      <alignment vertical="center"/>
      <protection locked="0"/>
    </xf>
    <xf numFmtId="38" fontId="1" fillId="3" borderId="10" xfId="1" applyFont="1" applyFill="1" applyBorder="1" applyAlignment="1" applyProtection="1">
      <alignment vertical="center"/>
      <protection locked="0"/>
    </xf>
    <xf numFmtId="0" fontId="1" fillId="2" borderId="1" xfId="0" applyFont="1" applyFill="1" applyBorder="1" applyAlignment="1">
      <alignment horizontal="left" vertical="center"/>
    </xf>
    <xf numFmtId="0" fontId="1" fillId="2" borderId="9" xfId="0" applyFont="1" applyFill="1" applyBorder="1" applyAlignment="1">
      <alignment vertical="center"/>
    </xf>
    <xf numFmtId="0" fontId="1" fillId="2" borderId="11" xfId="0" applyFont="1" applyFill="1" applyBorder="1" applyAlignment="1">
      <alignment vertical="center"/>
    </xf>
    <xf numFmtId="38" fontId="1" fillId="2" borderId="10" xfId="1" applyFont="1" applyFill="1" applyBorder="1" applyAlignment="1">
      <alignment vertical="center"/>
    </xf>
    <xf numFmtId="38" fontId="1" fillId="2" borderId="9" xfId="1" applyFont="1" applyFill="1" applyBorder="1" applyAlignment="1">
      <alignment vertical="center"/>
    </xf>
    <xf numFmtId="0" fontId="14" fillId="2" borderId="0" xfId="0" applyFont="1" applyFill="1" applyAlignment="1">
      <alignment horizontal="center" vertical="center"/>
    </xf>
    <xf numFmtId="0" fontId="1" fillId="2" borderId="1" xfId="0" applyFont="1" applyFill="1" applyBorder="1" applyAlignment="1">
      <alignment horizontal="center" vertical="center" shrinkToFit="1"/>
    </xf>
    <xf numFmtId="0" fontId="1" fillId="3" borderId="1" xfId="0" applyFont="1" applyFill="1" applyBorder="1" applyAlignment="1" applyProtection="1">
      <alignment horizontal="left" vertical="center" shrinkToFit="1"/>
      <protection locked="0"/>
    </xf>
    <xf numFmtId="0" fontId="1" fillId="2" borderId="5" xfId="0" applyFont="1" applyFill="1" applyBorder="1" applyAlignment="1">
      <alignment horizontal="center" vertical="center" wrapText="1" shrinkToFit="1"/>
    </xf>
    <xf numFmtId="0" fontId="1" fillId="2" borderId="6" xfId="0" applyFont="1" applyFill="1" applyBorder="1" applyAlignment="1">
      <alignment horizontal="center" vertical="center" shrinkToFit="1"/>
    </xf>
    <xf numFmtId="0" fontId="1" fillId="2" borderId="7" xfId="0" applyFont="1" applyFill="1" applyBorder="1" applyAlignment="1">
      <alignment horizontal="center" vertical="center" shrinkToFit="1"/>
    </xf>
    <xf numFmtId="0" fontId="1" fillId="2" borderId="8" xfId="0" applyFont="1" applyFill="1" applyBorder="1" applyAlignment="1">
      <alignment horizontal="center" vertical="center" shrinkToFit="1"/>
    </xf>
    <xf numFmtId="0" fontId="1" fillId="2" borderId="0" xfId="0" applyFont="1" applyFill="1" applyAlignment="1">
      <alignment horizontal="center" vertical="center" shrinkToFit="1"/>
    </xf>
    <xf numFmtId="0" fontId="1" fillId="2" borderId="12" xfId="0" applyFont="1" applyFill="1" applyBorder="1" applyAlignment="1">
      <alignment horizontal="center" vertical="center" shrinkToFit="1"/>
    </xf>
    <xf numFmtId="0" fontId="1" fillId="2" borderId="13" xfId="0" applyFont="1" applyFill="1" applyBorder="1" applyAlignment="1">
      <alignment horizontal="center" vertical="center" shrinkToFit="1"/>
    </xf>
    <xf numFmtId="0" fontId="1" fillId="2" borderId="14" xfId="0" applyFont="1" applyFill="1" applyBorder="1" applyAlignment="1">
      <alignment horizontal="center" vertical="center" shrinkToFit="1"/>
    </xf>
    <xf numFmtId="0" fontId="1" fillId="2" borderId="15" xfId="0" applyFont="1" applyFill="1" applyBorder="1" applyAlignment="1">
      <alignment horizontal="center" vertical="center" shrinkToFit="1"/>
    </xf>
    <xf numFmtId="38" fontId="1" fillId="3" borderId="10" xfId="1" applyFont="1" applyFill="1" applyBorder="1" applyAlignment="1" applyProtection="1">
      <alignment vertical="center" shrinkToFit="1"/>
      <protection locked="0"/>
    </xf>
    <xf numFmtId="38" fontId="1" fillId="3" borderId="9" xfId="1" applyFont="1" applyFill="1" applyBorder="1" applyAlignment="1" applyProtection="1">
      <alignment vertical="center" shrinkToFit="1"/>
      <protection locked="0"/>
    </xf>
    <xf numFmtId="0" fontId="1" fillId="2" borderId="9" xfId="0" applyFont="1" applyFill="1" applyBorder="1" applyAlignment="1">
      <alignment horizontal="left" vertical="center" shrinkToFit="1"/>
    </xf>
    <xf numFmtId="0" fontId="1" fillId="2" borderId="11" xfId="0" applyFont="1" applyFill="1" applyBorder="1" applyAlignment="1">
      <alignment horizontal="left" vertical="center" shrinkToFit="1"/>
    </xf>
    <xf numFmtId="38" fontId="1" fillId="2" borderId="18" xfId="1" applyFont="1" applyFill="1" applyBorder="1" applyAlignment="1" applyProtection="1">
      <alignment horizontal="center" vertical="center"/>
    </xf>
    <xf numFmtId="38" fontId="1" fillId="2" borderId="1" xfId="1" applyFont="1" applyFill="1" applyBorder="1" applyAlignment="1" applyProtection="1">
      <alignment horizontal="center" vertical="center"/>
    </xf>
    <xf numFmtId="38" fontId="1" fillId="3" borderId="19" xfId="1" applyFont="1" applyFill="1" applyBorder="1" applyAlignment="1" applyProtection="1">
      <alignment vertical="center"/>
      <protection locked="0"/>
    </xf>
    <xf numFmtId="38" fontId="1" fillId="3" borderId="20" xfId="1" applyFont="1" applyFill="1" applyBorder="1" applyAlignment="1" applyProtection="1">
      <alignment vertical="center"/>
      <protection locked="0"/>
    </xf>
    <xf numFmtId="38" fontId="1" fillId="2" borderId="20" xfId="1" applyFont="1" applyFill="1" applyBorder="1" applyAlignment="1" applyProtection="1">
      <alignment horizontal="center" vertical="center"/>
    </xf>
    <xf numFmtId="38" fontId="1" fillId="2" borderId="36" xfId="1" applyFont="1" applyFill="1" applyBorder="1" applyAlignment="1" applyProtection="1">
      <alignment horizontal="center" vertical="center"/>
    </xf>
    <xf numFmtId="38" fontId="1" fillId="2" borderId="9" xfId="1" applyFont="1" applyFill="1" applyBorder="1" applyAlignment="1" applyProtection="1">
      <alignment horizontal="center" vertical="center"/>
    </xf>
    <xf numFmtId="38" fontId="1" fillId="2" borderId="11" xfId="1" applyFont="1" applyFill="1" applyBorder="1" applyAlignment="1" applyProtection="1">
      <alignment horizontal="center" vertical="center"/>
    </xf>
    <xf numFmtId="38" fontId="1" fillId="2" borderId="4" xfId="1" applyFont="1" applyFill="1" applyBorder="1" applyAlignment="1" applyProtection="1">
      <alignment horizontal="center"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0" xfId="0" applyFont="1" applyFill="1" applyAlignment="1">
      <alignment horizontal="center" vertical="center"/>
    </xf>
    <xf numFmtId="38" fontId="1" fillId="3" borderId="11" xfId="1" applyFont="1" applyFill="1" applyBorder="1" applyAlignment="1" applyProtection="1">
      <alignment vertical="center"/>
      <protection locked="0"/>
    </xf>
    <xf numFmtId="38" fontId="1" fillId="2" borderId="10" xfId="1" applyFont="1" applyFill="1" applyBorder="1" applyAlignment="1" applyProtection="1">
      <alignment horizontal="center" vertical="center"/>
    </xf>
    <xf numFmtId="38" fontId="1" fillId="2" borderId="10" xfId="1" applyFont="1" applyFill="1" applyBorder="1" applyAlignment="1" applyProtection="1">
      <alignment vertical="center"/>
    </xf>
    <xf numFmtId="38" fontId="1" fillId="2" borderId="9" xfId="1" applyFont="1" applyFill="1" applyBorder="1" applyAlignment="1" applyProtection="1">
      <alignment vertical="center"/>
    </xf>
    <xf numFmtId="38" fontId="1" fillId="3" borderId="13" xfId="1" applyFont="1" applyFill="1" applyBorder="1" applyAlignment="1" applyProtection="1">
      <alignment vertical="center"/>
      <protection locked="0"/>
    </xf>
    <xf numFmtId="38" fontId="1" fillId="3" borderId="14" xfId="1" applyFont="1" applyFill="1" applyBorder="1" applyAlignment="1" applyProtection="1">
      <alignment vertical="center"/>
      <protection locked="0"/>
    </xf>
    <xf numFmtId="38" fontId="1" fillId="2" borderId="14" xfId="1" applyFont="1" applyFill="1" applyBorder="1" applyAlignment="1" applyProtection="1">
      <alignment horizontal="center" vertical="center"/>
    </xf>
    <xf numFmtId="38" fontId="1" fillId="2" borderId="15" xfId="1" applyFont="1" applyFill="1" applyBorder="1" applyAlignment="1" applyProtection="1">
      <alignment horizontal="center" vertical="center"/>
    </xf>
    <xf numFmtId="0" fontId="1" fillId="3"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0" fillId="2" borderId="0" xfId="0" applyFont="1" applyFill="1" applyAlignment="1">
      <alignment horizontal="right" vertical="center"/>
    </xf>
    <xf numFmtId="177" fontId="1" fillId="2" borderId="10" xfId="1" applyNumberFormat="1" applyFont="1" applyFill="1" applyBorder="1" applyAlignment="1">
      <alignment vertical="center"/>
    </xf>
    <xf numFmtId="177" fontId="1" fillId="2" borderId="9" xfId="1" applyNumberFormat="1" applyFont="1" applyFill="1" applyBorder="1" applyAlignment="1">
      <alignment vertical="center"/>
    </xf>
    <xf numFmtId="0" fontId="1" fillId="2" borderId="2" xfId="0" applyFont="1" applyFill="1" applyBorder="1" applyAlignment="1">
      <alignment horizontal="left" vertical="center"/>
    </xf>
    <xf numFmtId="177" fontId="1" fillId="3" borderId="10" xfId="1" applyNumberFormat="1" applyFont="1" applyFill="1" applyBorder="1" applyAlignment="1" applyProtection="1">
      <alignment vertical="center"/>
      <protection locked="0"/>
    </xf>
    <xf numFmtId="177" fontId="1" fillId="3" borderId="9" xfId="1" applyNumberFormat="1" applyFont="1" applyFill="1" applyBorder="1" applyAlignment="1" applyProtection="1">
      <alignment vertical="center"/>
      <protection locked="0"/>
    </xf>
    <xf numFmtId="0" fontId="1" fillId="3" borderId="10" xfId="0" applyFont="1" applyFill="1" applyBorder="1" applyAlignment="1" applyProtection="1">
      <alignment vertical="center"/>
      <protection locked="0"/>
    </xf>
    <xf numFmtId="0" fontId="1" fillId="3" borderId="9" xfId="0" applyFont="1" applyFill="1" applyBorder="1" applyAlignment="1" applyProtection="1">
      <alignment vertical="center"/>
      <protection locked="0"/>
    </xf>
    <xf numFmtId="0" fontId="1" fillId="3" borderId="5" xfId="0" applyFont="1" applyFill="1" applyBorder="1" applyAlignment="1" applyProtection="1">
      <alignment horizontal="left" vertical="top" shrinkToFit="1"/>
      <protection locked="0"/>
    </xf>
    <xf numFmtId="0" fontId="1" fillId="3" borderId="6" xfId="0" applyFont="1" applyFill="1" applyBorder="1" applyAlignment="1" applyProtection="1">
      <alignment horizontal="left" vertical="top" shrinkToFit="1"/>
      <protection locked="0"/>
    </xf>
    <xf numFmtId="0" fontId="1" fillId="3" borderId="7" xfId="0" applyFont="1" applyFill="1" applyBorder="1" applyAlignment="1" applyProtection="1">
      <alignment horizontal="left" vertical="top" shrinkToFit="1"/>
      <protection locked="0"/>
    </xf>
    <xf numFmtId="0" fontId="1" fillId="3" borderId="13" xfId="0" applyFont="1" applyFill="1" applyBorder="1" applyAlignment="1" applyProtection="1">
      <alignment horizontal="left" vertical="top" shrinkToFit="1"/>
      <protection locked="0"/>
    </xf>
    <xf numFmtId="0" fontId="1" fillId="3" borderId="14" xfId="0" applyFont="1" applyFill="1" applyBorder="1" applyAlignment="1" applyProtection="1">
      <alignment horizontal="left" vertical="top" shrinkToFit="1"/>
      <protection locked="0"/>
    </xf>
    <xf numFmtId="0" fontId="1" fillId="3" borderId="15" xfId="0" applyFont="1" applyFill="1" applyBorder="1" applyAlignment="1" applyProtection="1">
      <alignment horizontal="left" vertical="top" shrinkToFit="1"/>
      <protection locked="0"/>
    </xf>
    <xf numFmtId="0" fontId="1" fillId="2" borderId="3" xfId="0" applyFont="1" applyFill="1" applyBorder="1" applyAlignment="1">
      <alignment horizontal="left" vertical="center"/>
    </xf>
    <xf numFmtId="0" fontId="1" fillId="2" borderId="4" xfId="0" applyFont="1" applyFill="1" applyBorder="1" applyAlignment="1">
      <alignment horizontal="left" vertical="center"/>
    </xf>
    <xf numFmtId="0" fontId="1" fillId="2" borderId="7"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12" xfId="0" applyFont="1" applyFill="1" applyBorder="1" applyAlignment="1">
      <alignment horizontal="center" vertical="center"/>
    </xf>
    <xf numFmtId="178" fontId="1" fillId="2" borderId="4" xfId="1" applyNumberFormat="1" applyFont="1" applyFill="1" applyBorder="1" applyAlignment="1">
      <alignment vertical="center"/>
    </xf>
    <xf numFmtId="0" fontId="1" fillId="2" borderId="25" xfId="0" applyFont="1" applyFill="1" applyBorder="1" applyAlignment="1">
      <alignment horizontal="center" vertical="center"/>
    </xf>
    <xf numFmtId="0" fontId="1" fillId="2" borderId="26" xfId="0" applyFont="1" applyFill="1" applyBorder="1" applyAlignment="1">
      <alignment horizontal="center" vertical="center"/>
    </xf>
    <xf numFmtId="0" fontId="1" fillId="2" borderId="33" xfId="0" applyFont="1" applyFill="1" applyBorder="1" applyAlignment="1">
      <alignment horizontal="center" vertical="center"/>
    </xf>
    <xf numFmtId="178" fontId="1" fillId="3" borderId="1" xfId="1" applyNumberFormat="1" applyFont="1" applyFill="1" applyBorder="1" applyAlignment="1" applyProtection="1">
      <alignment vertical="center"/>
      <protection locked="0"/>
    </xf>
    <xf numFmtId="0" fontId="1" fillId="3" borderId="18" xfId="0" applyFont="1" applyFill="1" applyBorder="1" applyAlignment="1" applyProtection="1">
      <alignment horizontal="center" vertical="center"/>
      <protection locked="0"/>
    </xf>
    <xf numFmtId="178" fontId="1" fillId="3" borderId="18" xfId="1" applyNumberFormat="1" applyFont="1" applyFill="1" applyBorder="1" applyAlignment="1" applyProtection="1">
      <alignment vertical="center"/>
      <protection locked="0"/>
    </xf>
    <xf numFmtId="0" fontId="1" fillId="3" borderId="10" xfId="0" applyFont="1" applyFill="1" applyBorder="1" applyAlignment="1" applyProtection="1">
      <alignment vertical="center" shrinkToFit="1"/>
      <protection locked="0"/>
    </xf>
    <xf numFmtId="178" fontId="1" fillId="2" borderId="10" xfId="1" applyNumberFormat="1" applyFont="1" applyFill="1" applyBorder="1" applyAlignment="1">
      <alignment vertical="center"/>
    </xf>
    <xf numFmtId="178" fontId="1" fillId="2" borderId="9" xfId="1" applyNumberFormat="1" applyFont="1" applyFill="1" applyBorder="1" applyAlignment="1">
      <alignment vertical="center"/>
    </xf>
    <xf numFmtId="0" fontId="1" fillId="2" borderId="2" xfId="0" applyFont="1" applyFill="1" applyBorder="1" applyAlignment="1">
      <alignment horizontal="center" vertical="center" shrinkToFit="1"/>
    </xf>
    <xf numFmtId="0" fontId="1" fillId="2" borderId="4" xfId="0" applyFont="1" applyFill="1" applyBorder="1" applyAlignment="1">
      <alignment horizontal="center" vertical="center" shrinkToFit="1"/>
    </xf>
    <xf numFmtId="0" fontId="21" fillId="2" borderId="0" xfId="2" applyFont="1" applyFill="1">
      <alignment vertical="center"/>
    </xf>
    <xf numFmtId="0" fontId="21" fillId="2" borderId="2" xfId="2" applyFont="1" applyFill="1" applyBorder="1" applyAlignment="1">
      <alignment horizontal="center" vertical="center" textRotation="255"/>
    </xf>
    <xf numFmtId="0" fontId="21" fillId="2" borderId="3" xfId="2" applyFont="1" applyFill="1" applyBorder="1" applyAlignment="1">
      <alignment horizontal="center" vertical="center" textRotation="255"/>
    </xf>
    <xf numFmtId="0" fontId="21" fillId="2" borderId="4" xfId="2" applyFont="1" applyFill="1" applyBorder="1" applyAlignment="1">
      <alignment horizontal="center" vertical="center" textRotation="255"/>
    </xf>
    <xf numFmtId="0" fontId="21" fillId="2" borderId="10" xfId="2" applyFont="1" applyFill="1" applyBorder="1" applyAlignment="1">
      <alignment horizontal="center" vertical="center" justifyLastLine="1"/>
    </xf>
    <xf numFmtId="0" fontId="21" fillId="2" borderId="11" xfId="2" applyFont="1" applyFill="1" applyBorder="1" applyAlignment="1">
      <alignment horizontal="center" vertical="center" justifyLastLine="1"/>
    </xf>
    <xf numFmtId="0" fontId="22" fillId="2" borderId="0" xfId="2" applyFont="1" applyFill="1" applyAlignment="1">
      <alignment horizontal="center" vertical="center"/>
    </xf>
    <xf numFmtId="177" fontId="13" fillId="2" borderId="10" xfId="1" applyNumberFormat="1" applyFont="1" applyFill="1" applyBorder="1" applyAlignment="1">
      <alignment vertical="center"/>
    </xf>
    <xf numFmtId="177" fontId="13" fillId="2" borderId="9" xfId="1" applyNumberFormat="1" applyFont="1" applyFill="1" applyBorder="1" applyAlignment="1">
      <alignment vertical="center"/>
    </xf>
    <xf numFmtId="177" fontId="13" fillId="2" borderId="11" xfId="1" applyNumberFormat="1" applyFont="1" applyFill="1" applyBorder="1" applyAlignment="1">
      <alignment vertical="center"/>
    </xf>
    <xf numFmtId="179" fontId="13" fillId="2" borderId="10" xfId="1" applyNumberFormat="1" applyFont="1" applyFill="1" applyBorder="1" applyAlignment="1">
      <alignment vertical="center"/>
    </xf>
    <xf numFmtId="179" fontId="13" fillId="2" borderId="9" xfId="1" applyNumberFormat="1" applyFont="1" applyFill="1" applyBorder="1" applyAlignment="1">
      <alignment vertical="center"/>
    </xf>
    <xf numFmtId="179" fontId="13" fillId="2" borderId="11" xfId="1" applyNumberFormat="1" applyFont="1" applyFill="1" applyBorder="1" applyAlignment="1">
      <alignment vertical="center"/>
    </xf>
    <xf numFmtId="0" fontId="13" fillId="2" borderId="1" xfId="0" applyFont="1" applyFill="1" applyBorder="1" applyAlignment="1">
      <alignment horizontal="center" vertical="center"/>
    </xf>
    <xf numFmtId="0" fontId="13" fillId="3" borderId="14" xfId="0" applyFont="1" applyFill="1" applyBorder="1" applyAlignment="1" applyProtection="1">
      <alignment horizontal="center" vertical="center" shrinkToFit="1"/>
      <protection locked="0"/>
    </xf>
    <xf numFmtId="38" fontId="21" fillId="2" borderId="14" xfId="1" applyFont="1" applyFill="1" applyBorder="1" applyAlignment="1">
      <alignment horizontal="center" vertical="center" wrapText="1"/>
    </xf>
    <xf numFmtId="38" fontId="13" fillId="3" borderId="10" xfId="1" applyFont="1" applyFill="1" applyBorder="1" applyAlignment="1" applyProtection="1">
      <alignment vertical="center" shrinkToFit="1"/>
      <protection locked="0"/>
    </xf>
    <xf numFmtId="38" fontId="13" fillId="3" borderId="9" xfId="1" applyFont="1" applyFill="1" applyBorder="1" applyAlignment="1" applyProtection="1">
      <alignment vertical="center" shrinkToFit="1"/>
      <protection locked="0"/>
    </xf>
    <xf numFmtId="38" fontId="13" fillId="3" borderId="11" xfId="1" applyFont="1" applyFill="1" applyBorder="1" applyAlignment="1" applyProtection="1">
      <alignment vertical="center" shrinkToFit="1"/>
      <protection locked="0"/>
    </xf>
    <xf numFmtId="0" fontId="13" fillId="3" borderId="1" xfId="0" applyFont="1" applyFill="1" applyBorder="1" applyAlignment="1" applyProtection="1">
      <alignment horizontal="center" vertical="center" shrinkToFit="1"/>
      <protection locked="0"/>
    </xf>
    <xf numFmtId="177" fontId="13" fillId="3" borderId="1" xfId="1" applyNumberFormat="1" applyFont="1" applyFill="1" applyBorder="1" applyAlignment="1" applyProtection="1">
      <alignment vertical="center" shrinkToFit="1"/>
      <protection locked="0"/>
    </xf>
    <xf numFmtId="0" fontId="13" fillId="3" borderId="1" xfId="0" applyFont="1" applyFill="1" applyBorder="1" applyAlignment="1" applyProtection="1">
      <alignment vertical="center" shrinkToFit="1"/>
      <protection locked="0"/>
    </xf>
  </cellXfs>
  <cellStyles count="3">
    <cellStyle name="桁区切り" xfId="1" builtinId="6"/>
    <cellStyle name="標準" xfId="0" builtinId="0"/>
    <cellStyle name="標準 2" xfId="2" xr:uid="{00000000-0005-0000-0000-000002000000}"/>
  </cellStyles>
  <dxfs count="2">
    <dxf>
      <font>
        <color theme="0"/>
      </font>
    </dxf>
    <dxf>
      <font>
        <color theme="0"/>
      </font>
    </dxf>
  </dxfs>
  <tableStyles count="0" defaultTableStyle="TableStyleMedium2" defaultPivotStyle="PivotStyleLight16"/>
  <colors>
    <mruColors>
      <color rgb="FFCCFF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2C4DD-5AC7-4EA6-878E-57A216ED38DA}">
  <sheetPr>
    <tabColor rgb="FFFF0000"/>
  </sheetPr>
  <dimension ref="A1"/>
  <sheetViews>
    <sheetView workbookViewId="0">
      <selection activeCell="E18" sqref="E18"/>
    </sheetView>
  </sheetViews>
  <sheetFormatPr defaultRowHeight="18" x14ac:dyDescent="0.45"/>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AF1738-7130-4494-B8E5-2C393AE361AD}">
  <sheetPr>
    <tabColor rgb="FFFFFF00"/>
    <pageSetUpPr fitToPage="1"/>
  </sheetPr>
  <dimension ref="A1:M23"/>
  <sheetViews>
    <sheetView tabSelected="1" view="pageBreakPreview" topLeftCell="A2" zoomScaleNormal="100" zoomScaleSheetLayoutView="100" workbookViewId="0">
      <selection activeCell="H2" sqref="H2"/>
    </sheetView>
  </sheetViews>
  <sheetFormatPr defaultColWidth="8.69921875" defaultRowHeight="13.2" x14ac:dyDescent="0.45"/>
  <cols>
    <col min="1" max="1" width="14.09765625" style="41" bestFit="1" customWidth="1"/>
    <col min="2" max="2" width="9.3984375" style="41" bestFit="1" customWidth="1"/>
    <col min="3" max="3" width="17" style="41" customWidth="1"/>
    <col min="4" max="4" width="7.69921875" style="41" bestFit="1" customWidth="1"/>
    <col min="5" max="5" width="14.09765625" style="41" bestFit="1" customWidth="1"/>
    <col min="6" max="11" width="13" style="41" bestFit="1" customWidth="1"/>
    <col min="12" max="12" width="9.69921875" style="41" bestFit="1" customWidth="1"/>
    <col min="13" max="16384" width="8.69921875" style="41"/>
  </cols>
  <sheetData>
    <row r="1" spans="1:12" s="2" customFormat="1" ht="14.4" x14ac:dyDescent="0.45">
      <c r="A1" s="1" t="s">
        <v>190</v>
      </c>
      <c r="B1" s="1"/>
      <c r="C1" s="1"/>
      <c r="D1" s="1"/>
      <c r="E1" s="1"/>
      <c r="F1" s="1"/>
      <c r="G1" s="1"/>
      <c r="H1" s="1"/>
      <c r="I1" s="1"/>
      <c r="J1" s="1"/>
      <c r="K1" s="1"/>
      <c r="L1" s="1"/>
    </row>
    <row r="2" spans="1:12" s="2" customFormat="1" ht="14.4" x14ac:dyDescent="0.45">
      <c r="A2" s="1"/>
      <c r="B2" s="1"/>
      <c r="C2" s="1"/>
      <c r="D2" s="1"/>
      <c r="E2" s="1"/>
      <c r="F2" s="1"/>
      <c r="G2" s="1"/>
      <c r="I2" s="1"/>
      <c r="J2" s="1"/>
      <c r="K2" s="1"/>
      <c r="L2" s="1"/>
    </row>
    <row r="3" spans="1:12" s="2" customFormat="1" ht="21" x14ac:dyDescent="0.45">
      <c r="A3" s="139" t="s">
        <v>189</v>
      </c>
      <c r="B3" s="139"/>
      <c r="C3" s="139"/>
      <c r="D3" s="139"/>
      <c r="E3" s="139"/>
      <c r="F3" s="139"/>
      <c r="G3" s="139"/>
      <c r="H3" s="139"/>
      <c r="I3" s="139"/>
      <c r="J3" s="139"/>
      <c r="K3" s="139"/>
      <c r="L3" s="139"/>
    </row>
    <row r="4" spans="1:12" s="2" customFormat="1" ht="21" x14ac:dyDescent="0.45">
      <c r="A4" s="3"/>
      <c r="B4" s="3"/>
      <c r="C4" s="3"/>
      <c r="D4" s="3"/>
      <c r="E4" s="3"/>
      <c r="F4" s="3"/>
      <c r="G4" s="3"/>
      <c r="H4" s="3"/>
      <c r="I4" s="3"/>
      <c r="J4" s="3"/>
      <c r="K4" s="3"/>
      <c r="L4" s="3"/>
    </row>
    <row r="5" spans="1:12" s="2" customFormat="1" ht="21" x14ac:dyDescent="0.45">
      <c r="A5" s="3"/>
      <c r="B5" s="3"/>
      <c r="C5" s="3"/>
      <c r="F5" s="3"/>
      <c r="G5" s="4" t="s">
        <v>20</v>
      </c>
      <c r="H5" s="143"/>
      <c r="I5" s="143"/>
      <c r="J5" s="143"/>
      <c r="K5" s="143"/>
      <c r="L5" s="143"/>
    </row>
    <row r="6" spans="1:12" s="2" customFormat="1" ht="14.4" x14ac:dyDescent="0.45">
      <c r="A6" s="1"/>
      <c r="B6" s="1"/>
      <c r="C6" s="5"/>
      <c r="D6" s="5"/>
      <c r="E6" s="1"/>
      <c r="G6" s="1"/>
      <c r="H6" s="1"/>
      <c r="I6" s="1"/>
      <c r="J6" s="1"/>
      <c r="K6" s="1"/>
      <c r="L6" s="1"/>
    </row>
    <row r="7" spans="1:12" s="2" customFormat="1" ht="14.4" x14ac:dyDescent="0.45">
      <c r="A7" s="144" t="s">
        <v>21</v>
      </c>
      <c r="B7" s="140" t="s">
        <v>29</v>
      </c>
      <c r="C7" s="8" t="s">
        <v>12</v>
      </c>
      <c r="D7" s="8" t="s">
        <v>15</v>
      </c>
      <c r="E7" s="6" t="s">
        <v>269</v>
      </c>
      <c r="F7" s="8" t="s">
        <v>13</v>
      </c>
      <c r="G7" s="7" t="s">
        <v>14</v>
      </c>
      <c r="H7" s="8" t="s">
        <v>11</v>
      </c>
      <c r="I7" s="7" t="s">
        <v>16</v>
      </c>
      <c r="J7" s="8" t="s">
        <v>196</v>
      </c>
      <c r="K7" s="7" t="s">
        <v>16</v>
      </c>
      <c r="L7" s="136" t="s">
        <v>191</v>
      </c>
    </row>
    <row r="8" spans="1:12" s="2" customFormat="1" ht="14.4" x14ac:dyDescent="0.45">
      <c r="A8" s="141"/>
      <c r="B8" s="141"/>
      <c r="C8" s="11" t="s">
        <v>268</v>
      </c>
      <c r="D8" s="11"/>
      <c r="E8" s="9" t="s">
        <v>30</v>
      </c>
      <c r="F8" s="11"/>
      <c r="G8" s="12" t="s">
        <v>34</v>
      </c>
      <c r="H8" s="11" t="s">
        <v>17</v>
      </c>
      <c r="I8" s="10" t="s">
        <v>198</v>
      </c>
      <c r="J8" s="11" t="s">
        <v>197</v>
      </c>
      <c r="K8" s="10" t="s">
        <v>18</v>
      </c>
      <c r="L8" s="137"/>
    </row>
    <row r="9" spans="1:12" s="2" customFormat="1" ht="14.4" x14ac:dyDescent="0.45">
      <c r="A9" s="141"/>
      <c r="B9" s="141"/>
      <c r="C9" s="11"/>
      <c r="D9" s="11"/>
      <c r="E9" s="9" t="s">
        <v>31</v>
      </c>
      <c r="F9" s="11"/>
      <c r="G9" s="12" t="s">
        <v>35</v>
      </c>
      <c r="H9" s="11" t="s">
        <v>19</v>
      </c>
      <c r="I9" s="12" t="s">
        <v>38</v>
      </c>
      <c r="J9" s="109"/>
      <c r="K9" s="12" t="s">
        <v>199</v>
      </c>
      <c r="L9" s="137"/>
    </row>
    <row r="10" spans="1:12" s="2" customFormat="1" ht="14.4" x14ac:dyDescent="0.45">
      <c r="A10" s="142"/>
      <c r="B10" s="142"/>
      <c r="C10" s="14" t="s">
        <v>26</v>
      </c>
      <c r="D10" s="14" t="s">
        <v>27</v>
      </c>
      <c r="E10" s="14" t="s">
        <v>28</v>
      </c>
      <c r="F10" s="14" t="s">
        <v>32</v>
      </c>
      <c r="G10" s="13" t="s">
        <v>33</v>
      </c>
      <c r="H10" s="14" t="s">
        <v>36</v>
      </c>
      <c r="I10" s="13" t="s">
        <v>37</v>
      </c>
      <c r="J10" s="14" t="s">
        <v>195</v>
      </c>
      <c r="K10" s="13" t="s">
        <v>200</v>
      </c>
      <c r="L10" s="138"/>
    </row>
    <row r="11" spans="1:12" s="2" customFormat="1" ht="14.4" x14ac:dyDescent="0.45">
      <c r="A11" s="15"/>
      <c r="B11" s="16"/>
      <c r="C11" s="18" t="s">
        <v>0</v>
      </c>
      <c r="D11" s="18"/>
      <c r="E11" s="18" t="s">
        <v>0</v>
      </c>
      <c r="F11" s="18" t="s">
        <v>0</v>
      </c>
      <c r="G11" s="17" t="s">
        <v>0</v>
      </c>
      <c r="H11" s="18" t="s">
        <v>0</v>
      </c>
      <c r="I11" s="17" t="s">
        <v>0</v>
      </c>
      <c r="J11" s="18" t="s">
        <v>0</v>
      </c>
      <c r="K11" s="17" t="s">
        <v>0</v>
      </c>
      <c r="L11" s="18"/>
    </row>
    <row r="12" spans="1:12" s="2" customFormat="1" ht="28.8" x14ac:dyDescent="0.45">
      <c r="A12" s="119" t="s">
        <v>192</v>
      </c>
      <c r="B12" s="19" t="s">
        <v>24</v>
      </c>
      <c r="C12" s="42">
        <f>'別紙8-1'!C16</f>
        <v>0</v>
      </c>
      <c r="D12" s="20" t="s">
        <v>2</v>
      </c>
      <c r="E12" s="21">
        <f>C12*0.9</f>
        <v>0</v>
      </c>
      <c r="F12" s="121"/>
      <c r="G12" s="125"/>
      <c r="H12" s="121"/>
      <c r="I12" s="123"/>
      <c r="J12" s="121"/>
      <c r="K12" s="128"/>
      <c r="L12" s="135"/>
    </row>
    <row r="13" spans="1:12" s="2" customFormat="1" ht="38.4" customHeight="1" x14ac:dyDescent="0.45">
      <c r="A13" s="119"/>
      <c r="B13" s="22" t="s">
        <v>25</v>
      </c>
      <c r="C13" s="43">
        <f>'別紙8-1'!C23</f>
        <v>0</v>
      </c>
      <c r="D13" s="23" t="s">
        <v>3</v>
      </c>
      <c r="E13" s="24">
        <f>C13</f>
        <v>0</v>
      </c>
      <c r="F13" s="122"/>
      <c r="G13" s="126"/>
      <c r="H13" s="122"/>
      <c r="I13" s="124"/>
      <c r="J13" s="122"/>
      <c r="K13" s="129"/>
      <c r="L13" s="134"/>
    </row>
    <row r="14" spans="1:12" s="2" customFormat="1" ht="38.4" customHeight="1" x14ac:dyDescent="0.45">
      <c r="A14" s="120"/>
      <c r="B14" s="25" t="s">
        <v>22</v>
      </c>
      <c r="C14" s="26"/>
      <c r="D14" s="26"/>
      <c r="E14" s="27">
        <f>SUM(E12:E13)</f>
        <v>0</v>
      </c>
      <c r="F14" s="28">
        <f>'別紙7-1'!Q78*1000</f>
        <v>0</v>
      </c>
      <c r="G14" s="28">
        <f>MIN(E14,F14)</f>
        <v>0</v>
      </c>
      <c r="H14" s="62"/>
      <c r="I14" s="29">
        <f>ROUNDDOWN(G14-H14,-3)</f>
        <v>0</v>
      </c>
      <c r="J14" s="110"/>
      <c r="K14" s="29">
        <f>MIN(I14:J14)</f>
        <v>0</v>
      </c>
      <c r="L14" s="60"/>
    </row>
    <row r="15" spans="1:12" s="2" customFormat="1" ht="38.4" customHeight="1" x14ac:dyDescent="0.45">
      <c r="A15" s="119" t="s">
        <v>193</v>
      </c>
      <c r="B15" s="19" t="s">
        <v>24</v>
      </c>
      <c r="C15" s="42">
        <f>'別紙8-2'!C16</f>
        <v>0</v>
      </c>
      <c r="D15" s="20" t="s">
        <v>2</v>
      </c>
      <c r="E15" s="21">
        <f>C15*0.9</f>
        <v>0</v>
      </c>
      <c r="F15" s="127"/>
      <c r="G15" s="121"/>
      <c r="H15" s="121"/>
      <c r="I15" s="125"/>
      <c r="J15" s="121"/>
      <c r="K15" s="128"/>
      <c r="L15" s="133"/>
    </row>
    <row r="16" spans="1:12" s="2" customFormat="1" ht="38.4" customHeight="1" x14ac:dyDescent="0.45">
      <c r="A16" s="119"/>
      <c r="B16" s="22" t="s">
        <v>25</v>
      </c>
      <c r="C16" s="43">
        <f>'別紙8-2'!C23</f>
        <v>0</v>
      </c>
      <c r="D16" s="23" t="s">
        <v>3</v>
      </c>
      <c r="E16" s="24">
        <f>C16</f>
        <v>0</v>
      </c>
      <c r="F16" s="122"/>
      <c r="G16" s="122"/>
      <c r="H16" s="122"/>
      <c r="I16" s="126"/>
      <c r="J16" s="122"/>
      <c r="K16" s="129"/>
      <c r="L16" s="134"/>
    </row>
    <row r="17" spans="1:13" s="2" customFormat="1" ht="38.4" customHeight="1" x14ac:dyDescent="0.45">
      <c r="A17" s="120"/>
      <c r="B17" s="25" t="s">
        <v>22</v>
      </c>
      <c r="C17" s="26"/>
      <c r="D17" s="26"/>
      <c r="E17" s="27">
        <f>SUM(E15:E16)</f>
        <v>0</v>
      </c>
      <c r="F17" s="28">
        <f>'別紙7-2'!Q72*1000</f>
        <v>0</v>
      </c>
      <c r="G17" s="28">
        <f>MIN(E17,F17)</f>
        <v>0</v>
      </c>
      <c r="H17" s="62"/>
      <c r="I17" s="29">
        <f>ROUNDDOWN(G17-H17,-3)</f>
        <v>0</v>
      </c>
      <c r="J17" s="110"/>
      <c r="K17" s="29">
        <f t="shared" ref="K17" si="0">MIN(I17:J17)</f>
        <v>0</v>
      </c>
      <c r="L17" s="60"/>
    </row>
    <row r="18" spans="1:13" s="2" customFormat="1" ht="47.4" customHeight="1" thickBot="1" x14ac:dyDescent="0.5">
      <c r="A18" s="30" t="s">
        <v>194</v>
      </c>
      <c r="B18" s="31" t="s">
        <v>22</v>
      </c>
      <c r="C18" s="35">
        <f>'別紙8-3'!A11</f>
        <v>0</v>
      </c>
      <c r="D18" s="33" t="s">
        <v>3</v>
      </c>
      <c r="E18" s="34">
        <f>C18</f>
        <v>0</v>
      </c>
      <c r="F18" s="35">
        <f>'別紙7-3'!Q48*1000</f>
        <v>0</v>
      </c>
      <c r="G18" s="32">
        <f>MIN(E18,F18)</f>
        <v>0</v>
      </c>
      <c r="H18" s="63"/>
      <c r="I18" s="32">
        <f>ROUNDDOWN(G18-H18,-3)</f>
        <v>0</v>
      </c>
      <c r="J18" s="111"/>
      <c r="K18" s="32">
        <f>MIN(I18:J18)</f>
        <v>0</v>
      </c>
      <c r="L18" s="61"/>
    </row>
    <row r="19" spans="1:13" s="2" customFormat="1" ht="38.4" customHeight="1" thickTop="1" x14ac:dyDescent="0.45">
      <c r="A19" s="130" t="s">
        <v>23</v>
      </c>
      <c r="B19" s="131"/>
      <c r="C19" s="131"/>
      <c r="D19" s="131"/>
      <c r="E19" s="131"/>
      <c r="F19" s="131"/>
      <c r="G19" s="131"/>
      <c r="H19" s="131"/>
      <c r="I19" s="132"/>
      <c r="J19" s="36">
        <f>SUM(J14,J17,J18)</f>
        <v>0</v>
      </c>
      <c r="K19" s="108">
        <f>SUM(K14,K17,K18)</f>
        <v>0</v>
      </c>
      <c r="L19" s="37"/>
      <c r="M19" s="38"/>
    </row>
    <row r="20" spans="1:13" x14ac:dyDescent="0.45">
      <c r="A20" s="39" t="s">
        <v>1</v>
      </c>
      <c r="B20" s="39"/>
      <c r="C20" s="40"/>
      <c r="D20" s="39"/>
      <c r="E20" s="39"/>
      <c r="F20" s="39"/>
      <c r="G20" s="39"/>
      <c r="H20" s="39"/>
      <c r="I20" s="39"/>
      <c r="J20" s="39"/>
      <c r="K20" s="39"/>
      <c r="L20" s="39"/>
    </row>
    <row r="21" spans="1:13" x14ac:dyDescent="0.45">
      <c r="A21" s="118" t="s">
        <v>270</v>
      </c>
      <c r="B21" s="118"/>
      <c r="C21" s="118"/>
      <c r="D21" s="118"/>
      <c r="E21" s="118"/>
      <c r="F21" s="118"/>
      <c r="G21" s="118"/>
      <c r="H21" s="118"/>
      <c r="I21" s="118"/>
      <c r="J21" s="118"/>
      <c r="K21" s="118"/>
      <c r="L21" s="118"/>
    </row>
    <row r="22" spans="1:13" x14ac:dyDescent="0.45">
      <c r="A22" s="118" t="s">
        <v>201</v>
      </c>
      <c r="B22" s="118"/>
      <c r="C22" s="118"/>
      <c r="D22" s="118"/>
      <c r="E22" s="118"/>
      <c r="F22" s="118"/>
      <c r="G22" s="118"/>
      <c r="H22" s="118"/>
      <c r="I22" s="118"/>
      <c r="J22" s="118"/>
      <c r="K22" s="118"/>
      <c r="L22" s="118"/>
    </row>
    <row r="23" spans="1:13" x14ac:dyDescent="0.45">
      <c r="A23" s="118" t="s">
        <v>202</v>
      </c>
      <c r="B23" s="118"/>
      <c r="C23" s="118"/>
      <c r="D23" s="118"/>
      <c r="E23" s="118"/>
      <c r="F23" s="118"/>
      <c r="G23" s="118"/>
      <c r="H23" s="118"/>
      <c r="I23" s="118"/>
      <c r="J23" s="118"/>
      <c r="K23" s="118"/>
      <c r="L23" s="118"/>
    </row>
  </sheetData>
  <sheetProtection sheet="1" formatCells="0" formatColumns="0" formatRows="0"/>
  <mergeCells count="25">
    <mergeCell ref="L15:L16"/>
    <mergeCell ref="L12:L13"/>
    <mergeCell ref="J12:J13"/>
    <mergeCell ref="L7:L10"/>
    <mergeCell ref="A3:L3"/>
    <mergeCell ref="B7:B10"/>
    <mergeCell ref="H5:L5"/>
    <mergeCell ref="A7:A10"/>
    <mergeCell ref="G12:G13"/>
    <mergeCell ref="A23:L23"/>
    <mergeCell ref="A22:L22"/>
    <mergeCell ref="A21:L21"/>
    <mergeCell ref="A15:A17"/>
    <mergeCell ref="A12:A14"/>
    <mergeCell ref="G15:G16"/>
    <mergeCell ref="H12:H13"/>
    <mergeCell ref="H15:H16"/>
    <mergeCell ref="I12:I13"/>
    <mergeCell ref="I15:I16"/>
    <mergeCell ref="F15:F16"/>
    <mergeCell ref="F12:F13"/>
    <mergeCell ref="J15:J16"/>
    <mergeCell ref="K12:K13"/>
    <mergeCell ref="K15:K16"/>
    <mergeCell ref="A19:I19"/>
  </mergeCells>
  <phoneticPr fontId="2"/>
  <printOptions horizontalCentered="1"/>
  <pageMargins left="0.59055118110236227" right="0.59055118110236227" top="0.78740157480314965" bottom="0.39370078740157483" header="0.31496062992125984" footer="0.31496062992125984"/>
  <pageSetup paperSize="9" scale="8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F29AFC-727C-4A49-8C88-2441A90C9244}">
  <sheetPr>
    <tabColor rgb="FFFFFF00"/>
    <pageSetUpPr fitToPage="1"/>
  </sheetPr>
  <dimension ref="A1:AK83"/>
  <sheetViews>
    <sheetView view="pageBreakPreview" topLeftCell="A61" zoomScale="130" zoomScaleNormal="110" zoomScaleSheetLayoutView="130" workbookViewId="0">
      <selection activeCell="Q78" sqref="Q78:W78"/>
    </sheetView>
  </sheetViews>
  <sheetFormatPr defaultColWidth="2.3984375" defaultRowHeight="14.4" x14ac:dyDescent="0.45"/>
  <cols>
    <col min="1" max="1" width="2.3984375" style="45" customWidth="1"/>
    <col min="2" max="33" width="2.3984375" style="45"/>
    <col min="34" max="34" width="2.3984375" style="45" customWidth="1"/>
    <col min="35" max="36" width="2.3984375" style="46"/>
    <col min="37" max="16384" width="2.3984375" style="45"/>
  </cols>
  <sheetData>
    <row r="1" spans="1:34" x14ac:dyDescent="0.45">
      <c r="A1" s="45" t="s">
        <v>203</v>
      </c>
    </row>
    <row r="3" spans="1:34" ht="16.2" x14ac:dyDescent="0.45">
      <c r="A3" s="171" t="s">
        <v>204</v>
      </c>
      <c r="B3" s="171"/>
      <c r="C3" s="171"/>
      <c r="D3" s="171"/>
      <c r="E3" s="171"/>
      <c r="F3" s="171"/>
      <c r="G3" s="171"/>
      <c r="H3" s="171"/>
      <c r="I3" s="171"/>
      <c r="J3" s="171"/>
      <c r="K3" s="171"/>
      <c r="L3" s="171"/>
      <c r="M3" s="171"/>
      <c r="N3" s="171"/>
      <c r="O3" s="171"/>
      <c r="P3" s="171"/>
      <c r="Q3" s="171"/>
      <c r="R3" s="171"/>
      <c r="S3" s="171"/>
      <c r="T3" s="171"/>
      <c r="U3" s="171"/>
      <c r="V3" s="171"/>
      <c r="W3" s="171"/>
      <c r="X3" s="171"/>
      <c r="Y3" s="171"/>
      <c r="Z3" s="171"/>
      <c r="AA3" s="171"/>
      <c r="AB3" s="171"/>
      <c r="AC3" s="171"/>
      <c r="AD3" s="171"/>
      <c r="AE3" s="171"/>
      <c r="AF3" s="171"/>
      <c r="AG3" s="171"/>
    </row>
    <row r="4" spans="1:34" ht="16.2" x14ac:dyDescent="0.45">
      <c r="A4" s="171" t="s">
        <v>47</v>
      </c>
      <c r="B4" s="171"/>
      <c r="C4" s="171"/>
      <c r="D4" s="171"/>
      <c r="E4" s="171"/>
      <c r="F4" s="171"/>
      <c r="G4" s="171"/>
      <c r="H4" s="171"/>
      <c r="I4" s="171"/>
      <c r="J4" s="171"/>
      <c r="K4" s="171"/>
      <c r="L4" s="171"/>
      <c r="M4" s="171"/>
      <c r="N4" s="171"/>
      <c r="O4" s="171"/>
      <c r="P4" s="171"/>
      <c r="Q4" s="171"/>
      <c r="R4" s="171"/>
      <c r="S4" s="171"/>
      <c r="T4" s="171"/>
      <c r="U4" s="171"/>
      <c r="V4" s="171"/>
      <c r="W4" s="171"/>
      <c r="X4" s="171"/>
      <c r="Y4" s="171"/>
      <c r="Z4" s="171"/>
      <c r="AA4" s="171"/>
      <c r="AB4" s="171"/>
      <c r="AC4" s="171"/>
      <c r="AD4" s="171"/>
      <c r="AE4" s="171"/>
      <c r="AF4" s="171"/>
      <c r="AG4" s="171"/>
    </row>
    <row r="6" spans="1:34" ht="16.2" x14ac:dyDescent="0.45">
      <c r="A6" s="174" t="s">
        <v>100</v>
      </c>
      <c r="B6" s="175"/>
      <c r="C6" s="175"/>
      <c r="D6" s="176"/>
      <c r="E6" s="153" t="s">
        <v>99</v>
      </c>
      <c r="F6" s="154"/>
      <c r="G6" s="154"/>
      <c r="H6" s="154"/>
      <c r="I6" s="154"/>
      <c r="J6" s="154"/>
      <c r="K6" s="155"/>
      <c r="L6" s="173"/>
      <c r="M6" s="173"/>
      <c r="N6" s="173"/>
      <c r="O6" s="173"/>
      <c r="P6" s="173"/>
      <c r="Q6" s="173"/>
      <c r="R6" s="173"/>
      <c r="S6" s="173"/>
      <c r="T6" s="173"/>
      <c r="U6" s="173"/>
      <c r="V6" s="173"/>
      <c r="W6" s="173"/>
      <c r="X6" s="173"/>
      <c r="Y6" s="173"/>
      <c r="Z6" s="173"/>
      <c r="AA6" s="173"/>
      <c r="AB6" s="173"/>
      <c r="AC6" s="173"/>
      <c r="AD6" s="173"/>
      <c r="AE6" s="173"/>
      <c r="AF6" s="173"/>
      <c r="AG6" s="173"/>
      <c r="AH6" s="53"/>
    </row>
    <row r="7" spans="1:34" ht="16.2" x14ac:dyDescent="0.45">
      <c r="A7" s="177"/>
      <c r="B7" s="178"/>
      <c r="C7" s="178"/>
      <c r="D7" s="179"/>
      <c r="E7" s="153" t="s">
        <v>39</v>
      </c>
      <c r="F7" s="154"/>
      <c r="G7" s="154"/>
      <c r="H7" s="154"/>
      <c r="I7" s="154"/>
      <c r="J7" s="154"/>
      <c r="K7" s="155"/>
      <c r="L7" s="173"/>
      <c r="M7" s="173"/>
      <c r="N7" s="173"/>
      <c r="O7" s="173"/>
      <c r="P7" s="173"/>
      <c r="Q7" s="173"/>
      <c r="R7" s="173"/>
      <c r="S7" s="173"/>
      <c r="T7" s="173"/>
      <c r="U7" s="173"/>
      <c r="V7" s="173"/>
      <c r="W7" s="173"/>
      <c r="X7" s="173"/>
      <c r="Y7" s="173"/>
      <c r="Z7" s="173"/>
      <c r="AA7" s="173"/>
      <c r="AB7" s="173"/>
      <c r="AC7" s="173"/>
      <c r="AD7" s="173"/>
      <c r="AE7" s="173"/>
      <c r="AF7" s="173"/>
      <c r="AG7" s="173"/>
      <c r="AH7" s="53"/>
    </row>
    <row r="8" spans="1:34" ht="16.2" x14ac:dyDescent="0.45">
      <c r="A8" s="177"/>
      <c r="B8" s="178"/>
      <c r="C8" s="178"/>
      <c r="D8" s="179"/>
      <c r="E8" s="153" t="s">
        <v>40</v>
      </c>
      <c r="F8" s="154"/>
      <c r="G8" s="154"/>
      <c r="H8" s="154"/>
      <c r="I8" s="154"/>
      <c r="J8" s="154"/>
      <c r="K8" s="155"/>
      <c r="L8" s="173"/>
      <c r="M8" s="173"/>
      <c r="N8" s="173"/>
      <c r="O8" s="173"/>
      <c r="P8" s="173"/>
      <c r="Q8" s="173"/>
      <c r="R8" s="173"/>
      <c r="S8" s="173"/>
      <c r="T8" s="173"/>
      <c r="U8" s="173"/>
      <c r="V8" s="173"/>
      <c r="W8" s="173"/>
      <c r="X8" s="173"/>
      <c r="Y8" s="173"/>
      <c r="Z8" s="173"/>
      <c r="AA8" s="173"/>
      <c r="AB8" s="173"/>
      <c r="AC8" s="173"/>
      <c r="AD8" s="173"/>
      <c r="AE8" s="173"/>
      <c r="AF8" s="173"/>
      <c r="AG8" s="173"/>
      <c r="AH8" s="53"/>
    </row>
    <row r="9" spans="1:34" ht="16.2" x14ac:dyDescent="0.45">
      <c r="A9" s="180"/>
      <c r="B9" s="181"/>
      <c r="C9" s="181"/>
      <c r="D9" s="182"/>
      <c r="E9" s="153" t="s">
        <v>262</v>
      </c>
      <c r="F9" s="154"/>
      <c r="G9" s="154"/>
      <c r="H9" s="154"/>
      <c r="I9" s="154"/>
      <c r="J9" s="154"/>
      <c r="K9" s="155"/>
      <c r="L9" s="183"/>
      <c r="M9" s="184"/>
      <c r="N9" s="184"/>
      <c r="O9" s="184"/>
      <c r="P9" s="184"/>
      <c r="Q9" s="184"/>
      <c r="R9" s="184"/>
      <c r="S9" s="184"/>
      <c r="T9" s="185" t="s">
        <v>263</v>
      </c>
      <c r="U9" s="185"/>
      <c r="V9" s="185"/>
      <c r="W9" s="185"/>
      <c r="X9" s="185"/>
      <c r="Y9" s="185"/>
      <c r="Z9" s="185"/>
      <c r="AA9" s="185"/>
      <c r="AB9" s="185"/>
      <c r="AC9" s="185"/>
      <c r="AD9" s="185"/>
      <c r="AE9" s="185"/>
      <c r="AF9" s="185"/>
      <c r="AG9" s="186"/>
      <c r="AH9" s="53"/>
    </row>
    <row r="10" spans="1:34" ht="16.2" x14ac:dyDescent="0.45">
      <c r="A10" s="172" t="s">
        <v>43</v>
      </c>
      <c r="B10" s="172"/>
      <c r="C10" s="172"/>
      <c r="D10" s="172"/>
      <c r="E10" s="172" t="s">
        <v>45</v>
      </c>
      <c r="F10" s="172"/>
      <c r="G10" s="172"/>
      <c r="H10" s="172"/>
      <c r="I10" s="172"/>
      <c r="J10" s="172"/>
      <c r="K10" s="172"/>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53"/>
    </row>
    <row r="11" spans="1:34" ht="16.2" x14ac:dyDescent="0.45">
      <c r="A11" s="172"/>
      <c r="B11" s="172"/>
      <c r="C11" s="172"/>
      <c r="D11" s="172"/>
      <c r="E11" s="172" t="s">
        <v>46</v>
      </c>
      <c r="F11" s="172"/>
      <c r="G11" s="172"/>
      <c r="H11" s="172"/>
      <c r="I11" s="172"/>
      <c r="J11" s="172"/>
      <c r="K11" s="172"/>
      <c r="L11" s="173"/>
      <c r="M11" s="173"/>
      <c r="N11" s="173"/>
      <c r="O11" s="173"/>
      <c r="P11" s="173"/>
      <c r="Q11" s="173"/>
      <c r="R11" s="173"/>
      <c r="S11" s="173"/>
      <c r="T11" s="173"/>
      <c r="U11" s="173"/>
      <c r="V11" s="173"/>
      <c r="W11" s="173"/>
      <c r="X11" s="173"/>
      <c r="Y11" s="173"/>
      <c r="Z11" s="173"/>
      <c r="AA11" s="173"/>
      <c r="AB11" s="173"/>
      <c r="AC11" s="173"/>
      <c r="AD11" s="173"/>
      <c r="AE11" s="173"/>
      <c r="AF11" s="173"/>
      <c r="AG11" s="173"/>
      <c r="AH11" s="53"/>
    </row>
    <row r="12" spans="1:34" ht="16.2" x14ac:dyDescent="0.45">
      <c r="A12" s="172" t="s">
        <v>44</v>
      </c>
      <c r="B12" s="172"/>
      <c r="C12" s="172"/>
      <c r="D12" s="172"/>
      <c r="E12" s="172" t="s">
        <v>41</v>
      </c>
      <c r="F12" s="172"/>
      <c r="G12" s="172"/>
      <c r="H12" s="172"/>
      <c r="I12" s="172"/>
      <c r="J12" s="172"/>
      <c r="K12" s="172"/>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53"/>
    </row>
    <row r="13" spans="1:34" ht="16.2" x14ac:dyDescent="0.45">
      <c r="A13" s="172"/>
      <c r="B13" s="172"/>
      <c r="C13" s="172"/>
      <c r="D13" s="172"/>
      <c r="E13" s="172" t="s">
        <v>42</v>
      </c>
      <c r="F13" s="172"/>
      <c r="G13" s="172"/>
      <c r="H13" s="172"/>
      <c r="I13" s="172"/>
      <c r="J13" s="172"/>
      <c r="K13" s="172"/>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53"/>
    </row>
    <row r="15" spans="1:34" x14ac:dyDescent="0.45">
      <c r="A15" s="47" t="s">
        <v>48</v>
      </c>
      <c r="U15" s="145" t="s">
        <v>120</v>
      </c>
      <c r="V15" s="145"/>
      <c r="W15" s="145"/>
      <c r="X15" s="145"/>
      <c r="Y15" s="145"/>
      <c r="Z15" s="145"/>
      <c r="AA15" s="145"/>
      <c r="AB15" s="145"/>
      <c r="AC15" s="145"/>
      <c r="AD15" s="145"/>
      <c r="AE15" s="145"/>
      <c r="AF15" s="145" t="str">
        <f>IF(OR(AI17="×",AI20="×",AI21="×",AI22="×",AI26="×",AI27="×",AI28="×"),"","〇")</f>
        <v/>
      </c>
      <c r="AG15" s="145"/>
      <c r="AH15" s="59" t="s">
        <v>137</v>
      </c>
    </row>
    <row r="16" spans="1:34" x14ac:dyDescent="0.45">
      <c r="A16" s="47" t="s">
        <v>208</v>
      </c>
    </row>
    <row r="17" spans="1:36" x14ac:dyDescent="0.45">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I17" s="46" t="str">
        <f>IF(B17=リスト!A2,"〇","×")</f>
        <v>×</v>
      </c>
      <c r="AJ17" s="46" t="s">
        <v>121</v>
      </c>
    </row>
    <row r="19" spans="1:36" x14ac:dyDescent="0.45">
      <c r="A19" s="47" t="s">
        <v>118</v>
      </c>
    </row>
    <row r="20" spans="1:36" x14ac:dyDescent="0.45">
      <c r="B20" s="159" t="s">
        <v>65</v>
      </c>
      <c r="C20" s="159"/>
      <c r="D20" s="159"/>
      <c r="E20" s="159"/>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48" t="e">
        <f>VLOOKUP(F20,リスト!A$6:B$10,2,FALSE)</f>
        <v>#N/A</v>
      </c>
      <c r="AI20" s="46" t="str">
        <f>IF(F20="","×","〇")</f>
        <v>×</v>
      </c>
      <c r="AJ20" s="46" t="s">
        <v>122</v>
      </c>
    </row>
    <row r="21" spans="1:36" x14ac:dyDescent="0.45">
      <c r="B21" s="159" t="s">
        <v>66</v>
      </c>
      <c r="C21" s="159"/>
      <c r="D21" s="159"/>
      <c r="E21" s="159"/>
      <c r="F21" s="161"/>
      <c r="G21" s="161"/>
      <c r="H21" s="161"/>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I21" s="46" t="str">
        <f>IF(F21="","×","〇")</f>
        <v>×</v>
      </c>
      <c r="AJ21" s="46" t="s">
        <v>122</v>
      </c>
    </row>
    <row r="22" spans="1:36" x14ac:dyDescent="0.45">
      <c r="B22" s="159" t="s">
        <v>67</v>
      </c>
      <c r="C22" s="159"/>
      <c r="D22" s="159"/>
      <c r="E22" s="159"/>
      <c r="F22" s="162"/>
      <c r="G22" s="162"/>
      <c r="H22" s="162"/>
      <c r="I22" s="162"/>
      <c r="J22" s="162"/>
      <c r="K22" s="162"/>
      <c r="L22" s="162"/>
      <c r="M22" s="162"/>
      <c r="N22" s="162"/>
      <c r="O22" s="162"/>
      <c r="P22" s="162"/>
      <c r="Q22" s="162"/>
      <c r="R22" s="162"/>
      <c r="S22" s="162"/>
      <c r="T22" s="162"/>
      <c r="U22" s="162"/>
      <c r="V22" s="162"/>
      <c r="W22" s="162"/>
      <c r="X22" s="162"/>
      <c r="Y22" s="162"/>
      <c r="Z22" s="162"/>
      <c r="AA22" s="162"/>
      <c r="AB22" s="162"/>
      <c r="AC22" s="162"/>
      <c r="AD22" s="162"/>
      <c r="AE22" s="162"/>
      <c r="AF22" s="162"/>
      <c r="AG22" s="162"/>
      <c r="AI22" s="46" t="str">
        <f>IF(AND(F21=リスト!A32,F22=""),"×","〇")</f>
        <v>〇</v>
      </c>
      <c r="AJ22" s="46" t="s">
        <v>123</v>
      </c>
    </row>
    <row r="23" spans="1:36" s="46" customFormat="1" ht="10.8" x14ac:dyDescent="0.45">
      <c r="B23" s="49" t="s">
        <v>248</v>
      </c>
      <c r="D23" s="50"/>
      <c r="E23" s="50"/>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row>
    <row r="25" spans="1:36" x14ac:dyDescent="0.45">
      <c r="A25" s="47" t="s">
        <v>61</v>
      </c>
    </row>
    <row r="26" spans="1:36" x14ac:dyDescent="0.45">
      <c r="B26" s="166" t="s">
        <v>62</v>
      </c>
      <c r="C26" s="166"/>
      <c r="D26" s="166"/>
      <c r="E26" s="166"/>
      <c r="F26" s="166"/>
      <c r="G26" s="166"/>
      <c r="H26" s="166"/>
      <c r="I26" s="166"/>
      <c r="J26" s="166"/>
      <c r="K26" s="166"/>
      <c r="L26" s="166"/>
      <c r="M26" s="166"/>
      <c r="N26" s="166"/>
      <c r="O26" s="166"/>
      <c r="P26" s="166"/>
      <c r="Q26" s="165"/>
      <c r="R26" s="164"/>
      <c r="S26" s="164"/>
      <c r="T26" s="164"/>
      <c r="U26" s="164"/>
      <c r="V26" s="164"/>
      <c r="W26" s="164"/>
      <c r="X26" s="164"/>
      <c r="Y26" s="164"/>
      <c r="Z26" s="164"/>
      <c r="AA26" s="164"/>
      <c r="AB26" s="164"/>
      <c r="AC26" s="164"/>
      <c r="AD26" s="164"/>
      <c r="AE26" s="150" t="s">
        <v>64</v>
      </c>
      <c r="AF26" s="150"/>
      <c r="AG26" s="163"/>
      <c r="AI26" s="46" t="str">
        <f>IF(F20=リスト!A6,IF(AND(Q26&gt;=1000,Q26&lt;2000),"〇","×"),"〇")</f>
        <v>〇</v>
      </c>
      <c r="AJ26" s="46" t="s">
        <v>124</v>
      </c>
    </row>
    <row r="27" spans="1:36" x14ac:dyDescent="0.45">
      <c r="B27" s="166" t="s">
        <v>63</v>
      </c>
      <c r="C27" s="166"/>
      <c r="D27" s="166"/>
      <c r="E27" s="166"/>
      <c r="F27" s="166"/>
      <c r="G27" s="166"/>
      <c r="H27" s="166"/>
      <c r="I27" s="166"/>
      <c r="J27" s="166"/>
      <c r="K27" s="166"/>
      <c r="L27" s="166"/>
      <c r="M27" s="166"/>
      <c r="N27" s="166"/>
      <c r="O27" s="166"/>
      <c r="P27" s="166"/>
      <c r="Q27" s="165"/>
      <c r="R27" s="164"/>
      <c r="S27" s="164"/>
      <c r="T27" s="164"/>
      <c r="U27" s="164"/>
      <c r="V27" s="164"/>
      <c r="W27" s="164"/>
      <c r="X27" s="164"/>
      <c r="Y27" s="164"/>
      <c r="Z27" s="164"/>
      <c r="AA27" s="164"/>
      <c r="AB27" s="164"/>
      <c r="AC27" s="164"/>
      <c r="AD27" s="164"/>
      <c r="AE27" s="150" t="s">
        <v>64</v>
      </c>
      <c r="AF27" s="150"/>
      <c r="AG27" s="163"/>
      <c r="AI27" s="46" t="str">
        <f>IF(F20=リスト!A7,IF(AND(Q26&lt;1000,Q27&gt;=500),"〇","×"),"〇")</f>
        <v>〇</v>
      </c>
      <c r="AJ27" s="46" t="s">
        <v>125</v>
      </c>
    </row>
    <row r="28" spans="1:36" x14ac:dyDescent="0.45">
      <c r="B28" s="166" t="s">
        <v>59</v>
      </c>
      <c r="C28" s="166"/>
      <c r="D28" s="166"/>
      <c r="E28" s="166"/>
      <c r="F28" s="166"/>
      <c r="G28" s="166"/>
      <c r="H28" s="166"/>
      <c r="I28" s="166"/>
      <c r="J28" s="166"/>
      <c r="K28" s="166"/>
      <c r="L28" s="166"/>
      <c r="M28" s="166"/>
      <c r="N28" s="166"/>
      <c r="O28" s="166"/>
      <c r="P28" s="166"/>
      <c r="Q28" s="165"/>
      <c r="R28" s="164"/>
      <c r="S28" s="164"/>
      <c r="T28" s="164"/>
      <c r="U28" s="164"/>
      <c r="V28" s="164"/>
      <c r="W28" s="164"/>
      <c r="X28" s="164"/>
      <c r="Y28" s="164"/>
      <c r="Z28" s="164"/>
      <c r="AA28" s="164"/>
      <c r="AB28" s="164"/>
      <c r="AC28" s="164"/>
      <c r="AD28" s="164"/>
      <c r="AE28" s="164"/>
      <c r="AF28" s="164"/>
      <c r="AG28" s="200"/>
      <c r="AI28" s="46" t="str">
        <f>IF(OR(F20=リスト!A8,F20=リスト!A9),IF(OR(F21=リスト!A21,F21=リスト!A28,F21=リスト!A30,F21=リスト!A31),"〇",IF(Q28="","×","〇")),"〇")</f>
        <v>〇</v>
      </c>
      <c r="AJ28" s="46" t="s">
        <v>128</v>
      </c>
    </row>
    <row r="29" spans="1:36" s="46" customFormat="1" ht="10.8" x14ac:dyDescent="0.45">
      <c r="B29" s="49" t="s">
        <v>126</v>
      </c>
      <c r="D29" s="50"/>
      <c r="E29" s="50"/>
      <c r="F29" s="49"/>
      <c r="G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row>
    <row r="30" spans="1:36" s="46" customFormat="1" ht="10.8" x14ac:dyDescent="0.45">
      <c r="B30" s="49" t="s">
        <v>127</v>
      </c>
      <c r="D30" s="50"/>
      <c r="E30" s="50"/>
      <c r="F30" s="49"/>
      <c r="G30" s="49"/>
      <c r="H30" s="49"/>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row>
    <row r="31" spans="1:36" s="46" customFormat="1" ht="10.8" x14ac:dyDescent="0.45">
      <c r="B31" s="49" t="s">
        <v>249</v>
      </c>
      <c r="D31" s="50"/>
      <c r="E31" s="50"/>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row>
    <row r="33" spans="1:37" x14ac:dyDescent="0.45">
      <c r="A33" s="47" t="s">
        <v>119</v>
      </c>
      <c r="U33" s="145" t="s">
        <v>187</v>
      </c>
      <c r="V33" s="145"/>
      <c r="W33" s="145"/>
      <c r="X33" s="145"/>
      <c r="Y33" s="145"/>
      <c r="Z33" s="145"/>
      <c r="AA33" s="145"/>
      <c r="AB33" s="145"/>
      <c r="AC33" s="145"/>
      <c r="AD33" s="145"/>
      <c r="AE33" s="145"/>
      <c r="AF33" s="145" t="str">
        <f>IF(OR(AI35="×",AI38="×",AI42="×",AI48="×",AI49="×",AI50="×"),"","〇")</f>
        <v/>
      </c>
      <c r="AG33" s="145"/>
      <c r="AH33" s="59" t="s">
        <v>137</v>
      </c>
    </row>
    <row r="34" spans="1:37" x14ac:dyDescent="0.45">
      <c r="A34" s="47" t="s">
        <v>209</v>
      </c>
    </row>
    <row r="35" spans="1:37" x14ac:dyDescent="0.45">
      <c r="B35" s="159" t="s">
        <v>46</v>
      </c>
      <c r="C35" s="159"/>
      <c r="D35" s="159"/>
      <c r="E35" s="160"/>
      <c r="F35" s="160"/>
      <c r="G35" s="160"/>
      <c r="H35" s="160"/>
      <c r="I35" s="160"/>
      <c r="J35" s="160"/>
      <c r="K35" s="160"/>
      <c r="L35" s="160"/>
      <c r="M35" s="160"/>
      <c r="N35" s="160"/>
      <c r="O35" s="160"/>
      <c r="P35" s="160"/>
      <c r="Q35" s="160"/>
      <c r="R35" s="159" t="s">
        <v>68</v>
      </c>
      <c r="S35" s="159"/>
      <c r="T35" s="159"/>
      <c r="U35" s="160"/>
      <c r="V35" s="160"/>
      <c r="W35" s="160"/>
      <c r="X35" s="160"/>
      <c r="Y35" s="160"/>
      <c r="Z35" s="160"/>
      <c r="AA35" s="160"/>
      <c r="AB35" s="160"/>
      <c r="AC35" s="160"/>
      <c r="AD35" s="160"/>
      <c r="AE35" s="160"/>
      <c r="AF35" s="160"/>
      <c r="AG35" s="160"/>
      <c r="AI35" s="46" t="str">
        <f>IF(OR(E35="",U35=""),"×","〇")</f>
        <v>×</v>
      </c>
      <c r="AJ35" s="46" t="s">
        <v>129</v>
      </c>
    </row>
    <row r="37" spans="1:37" x14ac:dyDescent="0.45">
      <c r="A37" s="47" t="s">
        <v>213</v>
      </c>
    </row>
    <row r="38" spans="1:37" x14ac:dyDescent="0.45">
      <c r="B38" s="149" t="s">
        <v>205</v>
      </c>
      <c r="C38" s="150"/>
      <c r="D38" s="150"/>
      <c r="E38" s="150"/>
      <c r="F38" s="150"/>
      <c r="G38" s="150"/>
      <c r="H38" s="150"/>
      <c r="I38" s="150"/>
      <c r="J38" s="150"/>
      <c r="K38" s="150"/>
      <c r="L38" s="164"/>
      <c r="M38" s="164"/>
      <c r="N38" s="164"/>
      <c r="O38" s="164"/>
      <c r="P38" s="157" t="s">
        <v>69</v>
      </c>
      <c r="Q38" s="158"/>
      <c r="R38" s="149" t="s">
        <v>72</v>
      </c>
      <c r="S38" s="150"/>
      <c r="T38" s="150"/>
      <c r="U38" s="150"/>
      <c r="V38" s="150"/>
      <c r="W38" s="150"/>
      <c r="X38" s="150"/>
      <c r="Y38" s="150"/>
      <c r="Z38" s="150"/>
      <c r="AA38" s="150"/>
      <c r="AB38" s="164"/>
      <c r="AC38" s="164"/>
      <c r="AD38" s="164"/>
      <c r="AE38" s="164"/>
      <c r="AF38" s="157" t="s">
        <v>70</v>
      </c>
      <c r="AG38" s="158"/>
      <c r="AI38" s="46" t="str">
        <f>IF(OR(L38="",AB38="",I39=""),"×","〇")</f>
        <v>×</v>
      </c>
      <c r="AJ38" s="46" t="s">
        <v>130</v>
      </c>
    </row>
    <row r="39" spans="1:37" x14ac:dyDescent="0.45">
      <c r="B39" s="149" t="s">
        <v>73</v>
      </c>
      <c r="C39" s="150"/>
      <c r="D39" s="150"/>
      <c r="E39" s="150"/>
      <c r="F39" s="150"/>
      <c r="G39" s="150"/>
      <c r="H39" s="150"/>
      <c r="I39" s="151"/>
      <c r="J39" s="151"/>
      <c r="K39" s="151"/>
      <c r="L39" s="151"/>
      <c r="M39" s="151"/>
      <c r="N39" s="151"/>
      <c r="O39" s="151"/>
      <c r="P39" s="151"/>
      <c r="Q39" s="151"/>
      <c r="R39" s="151"/>
      <c r="S39" s="151"/>
      <c r="T39" s="151"/>
      <c r="U39" s="151"/>
      <c r="V39" s="151"/>
      <c r="W39" s="151"/>
      <c r="X39" s="151"/>
      <c r="Y39" s="151"/>
      <c r="Z39" s="151"/>
      <c r="AA39" s="151"/>
      <c r="AB39" s="151"/>
      <c r="AC39" s="151"/>
      <c r="AD39" s="151"/>
      <c r="AE39" s="151"/>
      <c r="AF39" s="151"/>
      <c r="AG39" s="152"/>
    </row>
    <row r="41" spans="1:37" x14ac:dyDescent="0.45">
      <c r="A41" s="47" t="s">
        <v>71</v>
      </c>
    </row>
    <row r="42" spans="1:37" x14ac:dyDescent="0.45">
      <c r="B42" s="156" t="s">
        <v>77</v>
      </c>
      <c r="C42" s="157"/>
      <c r="D42" s="157"/>
      <c r="E42" s="157"/>
      <c r="F42" s="157"/>
      <c r="G42" s="157"/>
      <c r="H42" s="156" t="s">
        <v>78</v>
      </c>
      <c r="I42" s="157"/>
      <c r="J42" s="157"/>
      <c r="K42" s="157"/>
      <c r="L42" s="157"/>
      <c r="M42" s="157"/>
      <c r="N42" s="158"/>
      <c r="O42" s="148"/>
      <c r="P42" s="148"/>
      <c r="Q42" s="148"/>
      <c r="R42" s="148"/>
      <c r="S42" s="148"/>
      <c r="T42" s="157" t="s">
        <v>74</v>
      </c>
      <c r="U42" s="157"/>
      <c r="V42" s="148"/>
      <c r="W42" s="148"/>
      <c r="X42" s="157" t="s">
        <v>75</v>
      </c>
      <c r="Y42" s="157"/>
      <c r="Z42" s="148"/>
      <c r="AA42" s="148"/>
      <c r="AB42" s="157" t="s">
        <v>76</v>
      </c>
      <c r="AC42" s="157"/>
      <c r="AD42" s="51"/>
      <c r="AE42" s="51"/>
      <c r="AF42" s="51"/>
      <c r="AG42" s="52"/>
      <c r="AI42" s="46" t="str">
        <f>IF(OR(O42="",R42="",V42="",Z42="",O45=""),"×","〇")</f>
        <v>×</v>
      </c>
      <c r="AJ42" s="46" t="s">
        <v>132</v>
      </c>
    </row>
    <row r="43" spans="1:37" x14ac:dyDescent="0.45">
      <c r="B43" s="196" t="s">
        <v>206</v>
      </c>
      <c r="C43" s="197"/>
      <c r="D43" s="197"/>
      <c r="E43" s="197"/>
      <c r="F43" s="197"/>
      <c r="G43" s="197"/>
      <c r="H43" s="156" t="s">
        <v>79</v>
      </c>
      <c r="I43" s="157"/>
      <c r="J43" s="157"/>
      <c r="K43" s="157"/>
      <c r="L43" s="157"/>
      <c r="M43" s="157"/>
      <c r="N43" s="158"/>
      <c r="O43" s="148"/>
      <c r="P43" s="148"/>
      <c r="Q43" s="148"/>
      <c r="R43" s="148"/>
      <c r="S43" s="148"/>
      <c r="T43" s="157" t="s">
        <v>74</v>
      </c>
      <c r="U43" s="157"/>
      <c r="V43" s="148"/>
      <c r="W43" s="148"/>
      <c r="X43" s="157" t="s">
        <v>75</v>
      </c>
      <c r="Y43" s="157"/>
      <c r="Z43" s="148"/>
      <c r="AA43" s="148"/>
      <c r="AB43" s="157" t="s">
        <v>76</v>
      </c>
      <c r="AC43" s="157"/>
      <c r="AD43" s="51"/>
      <c r="AE43" s="51"/>
      <c r="AF43" s="51"/>
      <c r="AG43" s="52"/>
    </row>
    <row r="44" spans="1:37" x14ac:dyDescent="0.45">
      <c r="B44" s="198"/>
      <c r="C44" s="199"/>
      <c r="D44" s="199"/>
      <c r="E44" s="199"/>
      <c r="F44" s="199"/>
      <c r="G44" s="199"/>
      <c r="H44" s="156" t="s">
        <v>80</v>
      </c>
      <c r="I44" s="157"/>
      <c r="J44" s="157"/>
      <c r="K44" s="157"/>
      <c r="L44" s="157"/>
      <c r="M44" s="157"/>
      <c r="N44" s="158"/>
      <c r="O44" s="146"/>
      <c r="P44" s="146"/>
      <c r="Q44" s="146"/>
      <c r="R44" s="146"/>
      <c r="S44" s="146"/>
      <c r="T44" s="146"/>
      <c r="U44" s="146"/>
      <c r="V44" s="146"/>
      <c r="W44" s="146"/>
      <c r="X44" s="146"/>
      <c r="Y44" s="146"/>
      <c r="Z44" s="146"/>
      <c r="AA44" s="146"/>
      <c r="AB44" s="146"/>
      <c r="AC44" s="146"/>
      <c r="AD44" s="146"/>
      <c r="AE44" s="146"/>
      <c r="AF44" s="146"/>
      <c r="AG44" s="147"/>
    </row>
    <row r="45" spans="1:37" x14ac:dyDescent="0.45">
      <c r="B45" s="153" t="s">
        <v>207</v>
      </c>
      <c r="C45" s="154"/>
      <c r="D45" s="154"/>
      <c r="E45" s="154"/>
      <c r="F45" s="154"/>
      <c r="G45" s="154"/>
      <c r="H45" s="154"/>
      <c r="I45" s="154"/>
      <c r="J45" s="154"/>
      <c r="K45" s="154"/>
      <c r="L45" s="154"/>
      <c r="M45" s="154"/>
      <c r="N45" s="155"/>
      <c r="O45" s="146"/>
      <c r="P45" s="146"/>
      <c r="Q45" s="146"/>
      <c r="R45" s="146"/>
      <c r="S45" s="146"/>
      <c r="T45" s="146"/>
      <c r="U45" s="146"/>
      <c r="V45" s="146"/>
      <c r="W45" s="146"/>
      <c r="X45" s="146"/>
      <c r="Y45" s="146"/>
      <c r="Z45" s="146"/>
      <c r="AA45" s="146"/>
      <c r="AB45" s="146"/>
      <c r="AC45" s="146"/>
      <c r="AD45" s="146"/>
      <c r="AE45" s="146"/>
      <c r="AF45" s="146"/>
      <c r="AG45" s="147"/>
    </row>
    <row r="47" spans="1:37" x14ac:dyDescent="0.45">
      <c r="A47" s="47" t="s">
        <v>210</v>
      </c>
    </row>
    <row r="48" spans="1:37" x14ac:dyDescent="0.45">
      <c r="B48" s="166" t="s">
        <v>82</v>
      </c>
      <c r="C48" s="166"/>
      <c r="D48" s="166"/>
      <c r="E48" s="166"/>
      <c r="F48" s="166"/>
      <c r="G48" s="166"/>
      <c r="H48" s="166"/>
      <c r="I48" s="166"/>
      <c r="J48" s="166"/>
      <c r="K48" s="166"/>
      <c r="L48" s="166"/>
      <c r="M48" s="166"/>
      <c r="N48" s="166"/>
      <c r="O48" s="166"/>
      <c r="P48" s="166"/>
      <c r="Q48" s="166"/>
      <c r="R48" s="166"/>
      <c r="S48" s="166"/>
      <c r="T48" s="166"/>
      <c r="U48" s="166"/>
      <c r="V48" s="166"/>
      <c r="W48" s="166"/>
      <c r="X48" s="166"/>
      <c r="Y48" s="166"/>
      <c r="Z48" s="166"/>
      <c r="AA48" s="166"/>
      <c r="AB48" s="165"/>
      <c r="AC48" s="164"/>
      <c r="AD48" s="164"/>
      <c r="AE48" s="167" t="s">
        <v>81</v>
      </c>
      <c r="AF48" s="167"/>
      <c r="AG48" s="168"/>
      <c r="AI48" s="46" t="str">
        <f>IF(OR(SUM(AB48,AB49)=0,AB50="",AB50&lt;=720),"×","〇")</f>
        <v>×</v>
      </c>
      <c r="AJ48" s="46" t="s">
        <v>133</v>
      </c>
      <c r="AK48" s="58"/>
    </row>
    <row r="49" spans="1:36" x14ac:dyDescent="0.45">
      <c r="B49" s="166" t="s">
        <v>83</v>
      </c>
      <c r="C49" s="166"/>
      <c r="D49" s="166"/>
      <c r="E49" s="166"/>
      <c r="F49" s="166"/>
      <c r="G49" s="166"/>
      <c r="H49" s="166"/>
      <c r="I49" s="166"/>
      <c r="J49" s="166"/>
      <c r="K49" s="166"/>
      <c r="L49" s="166"/>
      <c r="M49" s="166"/>
      <c r="N49" s="166"/>
      <c r="O49" s="166"/>
      <c r="P49" s="166"/>
      <c r="Q49" s="166"/>
      <c r="R49" s="166"/>
      <c r="S49" s="166"/>
      <c r="T49" s="166"/>
      <c r="U49" s="166"/>
      <c r="V49" s="166"/>
      <c r="W49" s="166"/>
      <c r="X49" s="166"/>
      <c r="Y49" s="166"/>
      <c r="Z49" s="166"/>
      <c r="AA49" s="166"/>
      <c r="AB49" s="165"/>
      <c r="AC49" s="164"/>
      <c r="AD49" s="164"/>
      <c r="AE49" s="167" t="s">
        <v>70</v>
      </c>
      <c r="AF49" s="167"/>
      <c r="AG49" s="168"/>
      <c r="AI49" s="46" t="str">
        <f>IF(AND(AB50&gt;960,OR(AB49="",AB49=0)),"×","〇")</f>
        <v>〇</v>
      </c>
      <c r="AJ49" s="46" t="s">
        <v>134</v>
      </c>
    </row>
    <row r="50" spans="1:36" x14ac:dyDescent="0.45">
      <c r="B50" s="166" t="s">
        <v>136</v>
      </c>
      <c r="C50" s="166"/>
      <c r="D50" s="166"/>
      <c r="E50" s="166"/>
      <c r="F50" s="166"/>
      <c r="G50" s="166"/>
      <c r="H50" s="166"/>
      <c r="I50" s="166"/>
      <c r="J50" s="166"/>
      <c r="K50" s="166"/>
      <c r="L50" s="166"/>
      <c r="M50" s="166"/>
      <c r="N50" s="166"/>
      <c r="O50" s="166"/>
      <c r="P50" s="166"/>
      <c r="Q50" s="166"/>
      <c r="R50" s="166"/>
      <c r="S50" s="166"/>
      <c r="T50" s="166"/>
      <c r="U50" s="166"/>
      <c r="V50" s="166"/>
      <c r="W50" s="166"/>
      <c r="X50" s="166"/>
      <c r="Y50" s="166"/>
      <c r="Z50" s="166"/>
      <c r="AA50" s="166"/>
      <c r="AB50" s="165"/>
      <c r="AC50" s="164"/>
      <c r="AD50" s="164"/>
      <c r="AE50" s="167" t="s">
        <v>91</v>
      </c>
      <c r="AF50" s="167"/>
      <c r="AG50" s="168"/>
      <c r="AI50" s="46" t="str">
        <f>IF(AND(AB49&gt;0,AB50&lt;=960),"×","〇")</f>
        <v>〇</v>
      </c>
      <c r="AJ50" s="46" t="s">
        <v>135</v>
      </c>
    </row>
    <row r="53" spans="1:36" x14ac:dyDescent="0.45">
      <c r="A53" s="47" t="s">
        <v>188</v>
      </c>
    </row>
    <row r="54" spans="1:36" x14ac:dyDescent="0.45">
      <c r="A54" s="47" t="s">
        <v>231</v>
      </c>
    </row>
    <row r="55" spans="1:36" s="54" customFormat="1" ht="15" thickBot="1" x14ac:dyDescent="0.5">
      <c r="B55" s="187" t="s">
        <v>84</v>
      </c>
      <c r="C55" s="187"/>
      <c r="D55" s="187"/>
      <c r="E55" s="187"/>
      <c r="F55" s="187"/>
      <c r="G55" s="189"/>
      <c r="H55" s="190"/>
      <c r="I55" s="190"/>
      <c r="J55" s="190"/>
      <c r="K55" s="191" t="s">
        <v>86</v>
      </c>
      <c r="L55" s="192"/>
      <c r="M55" s="188" t="s">
        <v>232</v>
      </c>
      <c r="N55" s="188"/>
      <c r="O55" s="188"/>
      <c r="P55" s="188"/>
      <c r="Q55" s="188"/>
      <c r="R55" s="165"/>
      <c r="S55" s="164"/>
      <c r="T55" s="164"/>
      <c r="U55" s="164"/>
      <c r="V55" s="193" t="s">
        <v>86</v>
      </c>
      <c r="W55" s="194"/>
      <c r="X55" s="201" t="s">
        <v>233</v>
      </c>
      <c r="Y55" s="193"/>
      <c r="Z55" s="193"/>
      <c r="AA55" s="194"/>
      <c r="AB55" s="202">
        <f>SUM(G55,R55)</f>
        <v>0</v>
      </c>
      <c r="AC55" s="203"/>
      <c r="AD55" s="203"/>
      <c r="AE55" s="203"/>
      <c r="AF55" s="193" t="s">
        <v>86</v>
      </c>
      <c r="AG55" s="194"/>
      <c r="AI55" s="57"/>
      <c r="AJ55" s="57"/>
    </row>
    <row r="56" spans="1:36" s="54" customFormat="1" ht="15" thickTop="1" x14ac:dyDescent="0.45">
      <c r="B56" s="195" t="s">
        <v>85</v>
      </c>
      <c r="C56" s="195"/>
      <c r="D56" s="195"/>
      <c r="E56" s="195"/>
      <c r="F56" s="195"/>
      <c r="G56" s="204"/>
      <c r="H56" s="205"/>
      <c r="I56" s="205"/>
      <c r="J56" s="205"/>
      <c r="K56" s="206" t="s">
        <v>86</v>
      </c>
      <c r="L56" s="207"/>
      <c r="M56" s="114"/>
      <c r="N56" s="114"/>
      <c r="O56" s="114"/>
      <c r="P56" s="114"/>
      <c r="Q56" s="114"/>
      <c r="R56" s="114"/>
      <c r="S56" s="114"/>
      <c r="T56" s="114"/>
      <c r="U56" s="114"/>
      <c r="V56" s="114"/>
      <c r="W56" s="114"/>
      <c r="X56" s="114"/>
      <c r="Y56" s="114"/>
      <c r="Z56" s="114"/>
      <c r="AA56" s="114"/>
      <c r="AB56" s="115"/>
      <c r="AC56" s="115"/>
      <c r="AD56" s="115"/>
      <c r="AE56" s="115"/>
      <c r="AF56" s="114"/>
      <c r="AG56" s="114"/>
      <c r="AI56" s="57"/>
      <c r="AJ56" s="57"/>
    </row>
    <row r="57" spans="1:36" s="46" customFormat="1" ht="10.8" x14ac:dyDescent="0.45">
      <c r="B57" s="46" t="s">
        <v>234</v>
      </c>
    </row>
    <row r="58" spans="1:36" s="46" customFormat="1" ht="10.8" x14ac:dyDescent="0.45">
      <c r="B58" s="46" t="s">
        <v>235</v>
      </c>
    </row>
    <row r="60" spans="1:36" x14ac:dyDescent="0.45">
      <c r="A60" s="47" t="s">
        <v>87</v>
      </c>
    </row>
    <row r="61" spans="1:36" x14ac:dyDescent="0.45">
      <c r="B61" s="156" t="s">
        <v>88</v>
      </c>
      <c r="C61" s="157"/>
      <c r="D61" s="157"/>
      <c r="E61" s="157"/>
      <c r="F61" s="158"/>
      <c r="G61" s="208"/>
      <c r="H61" s="148"/>
      <c r="I61" s="148"/>
      <c r="J61" s="209"/>
      <c r="K61" s="156" t="s">
        <v>78</v>
      </c>
      <c r="L61" s="157"/>
      <c r="M61" s="157"/>
      <c r="N61" s="157"/>
      <c r="O61" s="157"/>
      <c r="P61" s="157"/>
      <c r="Q61" s="158"/>
      <c r="R61" s="148"/>
      <c r="S61" s="148"/>
      <c r="T61" s="148"/>
      <c r="U61" s="148"/>
      <c r="V61" s="148"/>
      <c r="W61" s="157" t="s">
        <v>74</v>
      </c>
      <c r="X61" s="157"/>
      <c r="Y61" s="148"/>
      <c r="Z61" s="148"/>
      <c r="AA61" s="157" t="s">
        <v>75</v>
      </c>
      <c r="AB61" s="157"/>
      <c r="AC61" s="148"/>
      <c r="AD61" s="148"/>
      <c r="AE61" s="157" t="s">
        <v>76</v>
      </c>
      <c r="AF61" s="158"/>
    </row>
    <row r="63" spans="1:36" x14ac:dyDescent="0.45">
      <c r="A63" s="47" t="s">
        <v>92</v>
      </c>
    </row>
    <row r="64" spans="1:36" x14ac:dyDescent="0.45">
      <c r="B64" s="208"/>
      <c r="C64" s="209"/>
      <c r="D64" s="149" t="s">
        <v>93</v>
      </c>
      <c r="E64" s="150"/>
      <c r="F64" s="150"/>
      <c r="G64" s="150"/>
      <c r="H64" s="150"/>
      <c r="I64" s="150"/>
      <c r="J64" s="163"/>
      <c r="K64" s="45" t="s">
        <v>97</v>
      </c>
      <c r="L64" s="156" t="s">
        <v>255</v>
      </c>
      <c r="M64" s="157"/>
      <c r="N64" s="157"/>
      <c r="O64" s="157"/>
      <c r="P64" s="158"/>
      <c r="Q64" s="165"/>
      <c r="R64" s="164"/>
      <c r="S64" s="116" t="s">
        <v>256</v>
      </c>
      <c r="T64" s="166" t="s">
        <v>257</v>
      </c>
      <c r="U64" s="166"/>
      <c r="V64" s="166"/>
      <c r="W64" s="166"/>
      <c r="X64" s="166"/>
      <c r="Y64" s="166"/>
      <c r="Z64" s="166"/>
      <c r="AA64" s="166"/>
      <c r="AB64" s="166"/>
      <c r="AC64" s="165"/>
      <c r="AD64" s="164"/>
      <c r="AE64" s="164"/>
      <c r="AF64" s="157" t="s">
        <v>91</v>
      </c>
      <c r="AG64" s="158"/>
    </row>
    <row r="65" spans="1:33" x14ac:dyDescent="0.45">
      <c r="B65" s="208"/>
      <c r="C65" s="209"/>
      <c r="D65" s="149" t="s">
        <v>94</v>
      </c>
      <c r="E65" s="150"/>
      <c r="F65" s="150"/>
      <c r="G65" s="150"/>
      <c r="H65" s="150"/>
      <c r="I65" s="150"/>
      <c r="J65" s="163"/>
      <c r="K65" s="45" t="s">
        <v>97</v>
      </c>
      <c r="L65" s="156" t="s">
        <v>255</v>
      </c>
      <c r="M65" s="157"/>
      <c r="N65" s="157"/>
      <c r="O65" s="157"/>
      <c r="P65" s="158"/>
      <c r="Q65" s="165"/>
      <c r="R65" s="164"/>
      <c r="S65" s="116" t="s">
        <v>256</v>
      </c>
      <c r="T65" s="166" t="s">
        <v>257</v>
      </c>
      <c r="U65" s="166"/>
      <c r="V65" s="166"/>
      <c r="W65" s="166"/>
      <c r="X65" s="166"/>
      <c r="Y65" s="166"/>
      <c r="Z65" s="166"/>
      <c r="AA65" s="166"/>
      <c r="AB65" s="166"/>
      <c r="AC65" s="165"/>
      <c r="AD65" s="164"/>
      <c r="AE65" s="164"/>
      <c r="AF65" s="157" t="s">
        <v>91</v>
      </c>
      <c r="AG65" s="158"/>
    </row>
    <row r="66" spans="1:33" x14ac:dyDescent="0.45">
      <c r="B66" s="208"/>
      <c r="C66" s="209"/>
      <c r="D66" s="149" t="s">
        <v>95</v>
      </c>
      <c r="E66" s="150"/>
      <c r="F66" s="150"/>
      <c r="G66" s="150"/>
      <c r="H66" s="150"/>
      <c r="I66" s="150"/>
      <c r="J66" s="163"/>
      <c r="L66" s="46" t="s">
        <v>259</v>
      </c>
    </row>
    <row r="67" spans="1:33" x14ac:dyDescent="0.45">
      <c r="B67" s="208"/>
      <c r="C67" s="209"/>
      <c r="D67" s="149" t="s">
        <v>96</v>
      </c>
      <c r="E67" s="150"/>
      <c r="F67" s="150"/>
      <c r="G67" s="150"/>
      <c r="H67" s="150"/>
      <c r="I67" s="150"/>
      <c r="J67" s="163"/>
      <c r="O67" s="46"/>
    </row>
    <row r="68" spans="1:33" x14ac:dyDescent="0.45">
      <c r="B68" s="208"/>
      <c r="C68" s="209"/>
      <c r="D68" s="149" t="s">
        <v>258</v>
      </c>
      <c r="E68" s="150"/>
      <c r="F68" s="150"/>
      <c r="G68" s="150"/>
      <c r="H68" s="150"/>
      <c r="I68" s="150"/>
      <c r="J68" s="163"/>
    </row>
    <row r="70" spans="1:33" x14ac:dyDescent="0.45">
      <c r="A70" s="47" t="s">
        <v>211</v>
      </c>
    </row>
    <row r="71" spans="1:33" x14ac:dyDescent="0.45">
      <c r="B71" s="166" t="s">
        <v>264</v>
      </c>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66"/>
      <c r="AB71" s="165"/>
      <c r="AC71" s="164"/>
      <c r="AD71" s="164"/>
      <c r="AE71" s="167" t="s">
        <v>70</v>
      </c>
      <c r="AF71" s="167"/>
      <c r="AG71" s="168"/>
    </row>
    <row r="72" spans="1:33" x14ac:dyDescent="0.45">
      <c r="B72" s="166" t="s">
        <v>265</v>
      </c>
      <c r="C72" s="166"/>
      <c r="D72" s="166"/>
      <c r="E72" s="166"/>
      <c r="F72" s="166"/>
      <c r="G72" s="166"/>
      <c r="H72" s="166"/>
      <c r="I72" s="166"/>
      <c r="J72" s="166"/>
      <c r="K72" s="166"/>
      <c r="L72" s="166"/>
      <c r="M72" s="166"/>
      <c r="N72" s="166"/>
      <c r="O72" s="166"/>
      <c r="P72" s="166"/>
      <c r="Q72" s="166"/>
      <c r="R72" s="166"/>
      <c r="S72" s="166"/>
      <c r="T72" s="166"/>
      <c r="U72" s="166"/>
      <c r="V72" s="166"/>
      <c r="W72" s="166"/>
      <c r="X72" s="166"/>
      <c r="Y72" s="166"/>
      <c r="Z72" s="166"/>
      <c r="AA72" s="166"/>
      <c r="AB72" s="165"/>
      <c r="AC72" s="164"/>
      <c r="AD72" s="164"/>
      <c r="AE72" s="167" t="s">
        <v>70</v>
      </c>
      <c r="AF72" s="167"/>
      <c r="AG72" s="168"/>
    </row>
    <row r="73" spans="1:33" x14ac:dyDescent="0.45">
      <c r="B73" s="166" t="s">
        <v>98</v>
      </c>
      <c r="C73" s="166"/>
      <c r="D73" s="166"/>
      <c r="E73" s="166"/>
      <c r="F73" s="166"/>
      <c r="G73" s="166"/>
      <c r="H73" s="166"/>
      <c r="I73" s="166"/>
      <c r="J73" s="166"/>
      <c r="K73" s="166"/>
      <c r="L73" s="166"/>
      <c r="M73" s="166"/>
      <c r="N73" s="166"/>
      <c r="O73" s="166"/>
      <c r="P73" s="166"/>
      <c r="Q73" s="166"/>
      <c r="R73" s="166"/>
      <c r="S73" s="166"/>
      <c r="T73" s="166"/>
      <c r="U73" s="166"/>
      <c r="V73" s="166"/>
      <c r="W73" s="166"/>
      <c r="X73" s="166"/>
      <c r="Y73" s="166"/>
      <c r="Z73" s="166"/>
      <c r="AA73" s="166"/>
      <c r="AB73" s="169" t="str">
        <f>IFERROR(AB71/AB72*10,"")</f>
        <v/>
      </c>
      <c r="AC73" s="170"/>
      <c r="AD73" s="170"/>
      <c r="AE73" s="167" t="s">
        <v>70</v>
      </c>
      <c r="AF73" s="167"/>
      <c r="AG73" s="168"/>
    </row>
    <row r="75" spans="1:33" x14ac:dyDescent="0.45">
      <c r="A75" s="47" t="s">
        <v>102</v>
      </c>
    </row>
    <row r="76" spans="1:33" x14ac:dyDescent="0.45">
      <c r="B76" s="166" t="s">
        <v>104</v>
      </c>
      <c r="C76" s="166"/>
      <c r="D76" s="166"/>
      <c r="E76" s="166"/>
      <c r="F76" s="166"/>
      <c r="G76" s="166"/>
      <c r="H76" s="166"/>
      <c r="I76" s="166"/>
      <c r="J76" s="166"/>
      <c r="K76" s="166"/>
      <c r="L76" s="166"/>
      <c r="M76" s="166"/>
      <c r="N76" s="166"/>
      <c r="O76" s="166"/>
      <c r="P76" s="166"/>
      <c r="Q76" s="165"/>
      <c r="R76" s="164"/>
      <c r="S76" s="164"/>
      <c r="T76" s="164"/>
      <c r="U76" s="164"/>
      <c r="V76" s="164"/>
      <c r="W76" s="164"/>
      <c r="X76" s="167" t="s">
        <v>106</v>
      </c>
      <c r="Y76" s="167"/>
      <c r="Z76" s="168"/>
    </row>
    <row r="77" spans="1:33" x14ac:dyDescent="0.45">
      <c r="B77" s="166" t="s">
        <v>103</v>
      </c>
      <c r="C77" s="166"/>
      <c r="D77" s="166"/>
      <c r="E77" s="166"/>
      <c r="F77" s="166"/>
      <c r="G77" s="166"/>
      <c r="H77" s="166"/>
      <c r="I77" s="166"/>
      <c r="J77" s="166"/>
      <c r="K77" s="166"/>
      <c r="L77" s="166"/>
      <c r="M77" s="166"/>
      <c r="N77" s="166"/>
      <c r="O77" s="166"/>
      <c r="P77" s="166"/>
      <c r="Q77" s="211">
        <f>IF(F21=リスト!A23,G56,IF(G55="",0,IF(G55&lt;20,20,G55)))</f>
        <v>0</v>
      </c>
      <c r="R77" s="212"/>
      <c r="S77" s="212"/>
      <c r="T77" s="212"/>
      <c r="U77" s="212"/>
      <c r="V77" s="212"/>
      <c r="W77" s="212"/>
      <c r="X77" s="167" t="s">
        <v>107</v>
      </c>
      <c r="Y77" s="167"/>
      <c r="Z77" s="168"/>
    </row>
    <row r="78" spans="1:33" x14ac:dyDescent="0.45">
      <c r="B78" s="166" t="s">
        <v>105</v>
      </c>
      <c r="C78" s="166"/>
      <c r="D78" s="166"/>
      <c r="E78" s="166"/>
      <c r="F78" s="166"/>
      <c r="G78" s="166"/>
      <c r="H78" s="166"/>
      <c r="I78" s="166"/>
      <c r="J78" s="166"/>
      <c r="K78" s="166"/>
      <c r="L78" s="166"/>
      <c r="M78" s="166"/>
      <c r="N78" s="166"/>
      <c r="O78" s="166"/>
      <c r="P78" s="166"/>
      <c r="Q78" s="211">
        <f>Q76*Q77</f>
        <v>0</v>
      </c>
      <c r="R78" s="212"/>
      <c r="S78" s="212"/>
      <c r="T78" s="212"/>
      <c r="U78" s="212"/>
      <c r="V78" s="212"/>
      <c r="W78" s="212"/>
      <c r="X78" s="167" t="s">
        <v>106</v>
      </c>
      <c r="Y78" s="167"/>
      <c r="Z78" s="168"/>
    </row>
    <row r="79" spans="1:33" s="46" customFormat="1" ht="10.8" x14ac:dyDescent="0.45">
      <c r="B79" s="46" t="s">
        <v>108</v>
      </c>
    </row>
    <row r="80" spans="1:33" s="46" customFormat="1" ht="10.8" x14ac:dyDescent="0.45">
      <c r="C80" s="210" t="s">
        <v>109</v>
      </c>
      <c r="D80" s="210"/>
      <c r="E80" s="210"/>
      <c r="F80" s="46" t="s">
        <v>110</v>
      </c>
    </row>
    <row r="81" spans="3:6" s="46" customFormat="1" ht="10.8" x14ac:dyDescent="0.45">
      <c r="C81" s="210" t="s">
        <v>111</v>
      </c>
      <c r="D81" s="210"/>
      <c r="E81" s="210"/>
      <c r="F81" s="46" t="s">
        <v>260</v>
      </c>
    </row>
    <row r="82" spans="3:6" s="46" customFormat="1" ht="10.8" x14ac:dyDescent="0.45">
      <c r="F82" s="46" t="s">
        <v>266</v>
      </c>
    </row>
    <row r="83" spans="3:6" s="117" customFormat="1" ht="12" x14ac:dyDescent="0.45">
      <c r="F83" s="117" t="s">
        <v>267</v>
      </c>
    </row>
  </sheetData>
  <sheetProtection sheet="1" formatCells="0" formatColumns="0" formatRows="0"/>
  <mergeCells count="146">
    <mergeCell ref="C80:E80"/>
    <mergeCell ref="C81:E81"/>
    <mergeCell ref="B77:P77"/>
    <mergeCell ref="B76:P76"/>
    <mergeCell ref="B78:P78"/>
    <mergeCell ref="Q78:W78"/>
    <mergeCell ref="Q77:W77"/>
    <mergeCell ref="Q76:W76"/>
    <mergeCell ref="X76:Z76"/>
    <mergeCell ref="X77:Z77"/>
    <mergeCell ref="X78:Z78"/>
    <mergeCell ref="B64:C64"/>
    <mergeCell ref="B65:C65"/>
    <mergeCell ref="B61:F61"/>
    <mergeCell ref="G61:J61"/>
    <mergeCell ref="K61:Q61"/>
    <mergeCell ref="R61:T61"/>
    <mergeCell ref="U61:V61"/>
    <mergeCell ref="B68:C68"/>
    <mergeCell ref="B66:C66"/>
    <mergeCell ref="B67:C67"/>
    <mergeCell ref="D64:J64"/>
    <mergeCell ref="L64:P64"/>
    <mergeCell ref="Q64:R64"/>
    <mergeCell ref="T64:AB64"/>
    <mergeCell ref="D65:J65"/>
    <mergeCell ref="L65:P65"/>
    <mergeCell ref="Q65:R65"/>
    <mergeCell ref="D66:J66"/>
    <mergeCell ref="D67:J67"/>
    <mergeCell ref="D68:J68"/>
    <mergeCell ref="AC61:AD61"/>
    <mergeCell ref="AE61:AF61"/>
    <mergeCell ref="X55:AA55"/>
    <mergeCell ref="AB55:AE55"/>
    <mergeCell ref="AF55:AG55"/>
    <mergeCell ref="Y61:Z61"/>
    <mergeCell ref="AA61:AB61"/>
    <mergeCell ref="W61:X61"/>
    <mergeCell ref="B49:AA49"/>
    <mergeCell ref="B50:AA50"/>
    <mergeCell ref="G56:J56"/>
    <mergeCell ref="K56:L56"/>
    <mergeCell ref="AE48:AG48"/>
    <mergeCell ref="AE49:AG49"/>
    <mergeCell ref="AE50:AG50"/>
    <mergeCell ref="B48:AA48"/>
    <mergeCell ref="AB48:AD48"/>
    <mergeCell ref="AB49:AD49"/>
    <mergeCell ref="AB50:AD50"/>
    <mergeCell ref="AF15:AG15"/>
    <mergeCell ref="B28:P28"/>
    <mergeCell ref="B27:P27"/>
    <mergeCell ref="B26:P26"/>
    <mergeCell ref="Q28:AG28"/>
    <mergeCell ref="Q27:AD27"/>
    <mergeCell ref="B17:AG17"/>
    <mergeCell ref="B20:E20"/>
    <mergeCell ref="B21:E21"/>
    <mergeCell ref="T42:U42"/>
    <mergeCell ref="V42:W42"/>
    <mergeCell ref="X42:Y42"/>
    <mergeCell ref="Z42:AA42"/>
    <mergeCell ref="AB42:AC42"/>
    <mergeCell ref="O43:Q43"/>
    <mergeCell ref="R43:S43"/>
    <mergeCell ref="T43:U43"/>
    <mergeCell ref="AC64:AE64"/>
    <mergeCell ref="AF64:AG64"/>
    <mergeCell ref="T65:AB65"/>
    <mergeCell ref="AC65:AE65"/>
    <mergeCell ref="AF65:AG65"/>
    <mergeCell ref="B35:D35"/>
    <mergeCell ref="E35:Q35"/>
    <mergeCell ref="B55:F55"/>
    <mergeCell ref="M55:Q55"/>
    <mergeCell ref="G55:J55"/>
    <mergeCell ref="K55:L55"/>
    <mergeCell ref="R55:U55"/>
    <mergeCell ref="V55:W55"/>
    <mergeCell ref="B38:K38"/>
    <mergeCell ref="H42:N42"/>
    <mergeCell ref="V43:W43"/>
    <mergeCell ref="L38:O38"/>
    <mergeCell ref="B56:F56"/>
    <mergeCell ref="X43:Y43"/>
    <mergeCell ref="B43:G44"/>
    <mergeCell ref="B42:G42"/>
    <mergeCell ref="Z43:AA43"/>
    <mergeCell ref="AB43:AC43"/>
    <mergeCell ref="R42:S42"/>
    <mergeCell ref="A3:AG3"/>
    <mergeCell ref="A12:D13"/>
    <mergeCell ref="A10:D11"/>
    <mergeCell ref="E13:K13"/>
    <mergeCell ref="E12:K12"/>
    <mergeCell ref="E11:K11"/>
    <mergeCell ref="E10:K10"/>
    <mergeCell ref="L13:AG13"/>
    <mergeCell ref="A4:AG4"/>
    <mergeCell ref="L6:AG6"/>
    <mergeCell ref="L8:AG8"/>
    <mergeCell ref="L10:AG10"/>
    <mergeCell ref="L11:AG11"/>
    <mergeCell ref="L12:AG12"/>
    <mergeCell ref="A6:D9"/>
    <mergeCell ref="E6:K6"/>
    <mergeCell ref="E7:K7"/>
    <mergeCell ref="E8:K8"/>
    <mergeCell ref="L7:AG7"/>
    <mergeCell ref="E9:K9"/>
    <mergeCell ref="L9:S9"/>
    <mergeCell ref="T9:AG9"/>
    <mergeCell ref="B71:AA71"/>
    <mergeCell ref="AB71:AD71"/>
    <mergeCell ref="AE71:AG71"/>
    <mergeCell ref="B72:AA72"/>
    <mergeCell ref="AB72:AD72"/>
    <mergeCell ref="AE72:AG72"/>
    <mergeCell ref="B73:AA73"/>
    <mergeCell ref="AB73:AD73"/>
    <mergeCell ref="AE73:AG73"/>
    <mergeCell ref="U15:AE15"/>
    <mergeCell ref="U33:AE33"/>
    <mergeCell ref="O44:AG44"/>
    <mergeCell ref="O45:AG45"/>
    <mergeCell ref="O42:Q42"/>
    <mergeCell ref="B39:H39"/>
    <mergeCell ref="I39:AG39"/>
    <mergeCell ref="AF33:AG33"/>
    <mergeCell ref="B45:N45"/>
    <mergeCell ref="H44:N44"/>
    <mergeCell ref="R35:T35"/>
    <mergeCell ref="U35:AG35"/>
    <mergeCell ref="H43:N43"/>
    <mergeCell ref="B22:E22"/>
    <mergeCell ref="F20:AG20"/>
    <mergeCell ref="F21:AG21"/>
    <mergeCell ref="F22:AG22"/>
    <mergeCell ref="AE27:AG27"/>
    <mergeCell ref="AE26:AG26"/>
    <mergeCell ref="AF38:AG38"/>
    <mergeCell ref="AB38:AE38"/>
    <mergeCell ref="R38:AA38"/>
    <mergeCell ref="P38:Q38"/>
    <mergeCell ref="Q26:AD26"/>
  </mergeCells>
  <phoneticPr fontId="2"/>
  <dataValidations count="2">
    <dataValidation type="list" allowBlank="1" showInputMessage="1" showErrorMessage="1" sqref="F21:AG21" xr:uid="{B1DE268E-1433-4461-9ECD-E1A14A0B7E17}">
      <formula1>INDIRECT($AH$20)</formula1>
    </dataValidation>
    <dataValidation type="list" allowBlank="1" showInputMessage="1" showErrorMessage="1" sqref="B64:C68" xr:uid="{C8B025D3-F997-4A58-A7F1-1DCE712E27EB}">
      <formula1>"〇"</formula1>
    </dataValidation>
  </dataValidations>
  <pageMargins left="0.78740157480314965" right="0.78740157480314965" top="0.59055118110236227" bottom="0.39370078740157483" header="0.31496062992125984" footer="0.31496062992125984"/>
  <pageSetup paperSize="9" scale="98" fitToHeight="0" orientation="portrait" r:id="rId1"/>
  <rowBreaks count="1" manualBreakCount="1">
    <brk id="52" max="32" man="1"/>
  </rowBreaks>
  <extLst>
    <ext xmlns:x14="http://schemas.microsoft.com/office/spreadsheetml/2009/9/main" uri="{CCE6A557-97BC-4b89-ADB6-D9C93CAAB3DF}">
      <x14:dataValidations xmlns:xm="http://schemas.microsoft.com/office/excel/2006/main" count="5">
        <x14:dataValidation type="list" allowBlank="1" showInputMessage="1" showErrorMessage="1" xr:uid="{3410A09E-EF33-44AC-A7F5-32193B9D29B6}">
          <x14:formula1>
            <xm:f>リスト!$A$2:$A$3</xm:f>
          </x14:formula1>
          <xm:sqref>B17:AG17</xm:sqref>
        </x14:dataValidation>
        <x14:dataValidation type="list" allowBlank="1" showInputMessage="1" showErrorMessage="1" xr:uid="{F8A88D94-9696-4BA3-B4D4-F2B741EE08CC}">
          <x14:formula1>
            <xm:f>リスト!$A$6:$A$10</xm:f>
          </x14:formula1>
          <xm:sqref>F20:AG20</xm:sqref>
        </x14:dataValidation>
        <x14:dataValidation type="list" allowBlank="1" showInputMessage="1" showErrorMessage="1" xr:uid="{CF0AA940-A267-4955-87D1-6A49D17051D0}">
          <x14:formula1>
            <xm:f>リスト!$A$43:$A$44</xm:f>
          </x14:formula1>
          <xm:sqref>G61:J61</xm:sqref>
        </x14:dataValidation>
        <x14:dataValidation type="list" allowBlank="1" showInputMessage="1" showErrorMessage="1" xr:uid="{45D16808-72A0-44A5-95FA-86E272E56AAD}">
          <x14:formula1>
            <xm:f>リスト!$A$47:$A$48</xm:f>
          </x14:formula1>
          <xm:sqref>Q76:W76</xm:sqref>
        </x14:dataValidation>
        <x14:dataValidation type="list" allowBlank="1" showInputMessage="1" showErrorMessage="1" xr:uid="{29B48754-686F-4862-A7CA-9DFE94431815}">
          <x14:formula1>
            <xm:f>リスト!$A$39:$A$40</xm:f>
          </x14:formula1>
          <xm:sqref>O42:Q43 R61:T61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5E2F2-D4EA-476E-AD42-E5EEF7E91F06}">
  <sheetPr>
    <tabColor rgb="FFFFFF00"/>
    <pageSetUpPr fitToPage="1"/>
  </sheetPr>
  <dimension ref="A1:AK77"/>
  <sheetViews>
    <sheetView view="pageBreakPreview" topLeftCell="A64" zoomScale="130" zoomScaleNormal="110" zoomScaleSheetLayoutView="130" workbookViewId="0">
      <selection activeCell="Q72" sqref="Q72:W72"/>
    </sheetView>
  </sheetViews>
  <sheetFormatPr defaultColWidth="2.3984375" defaultRowHeight="14.4" x14ac:dyDescent="0.45"/>
  <cols>
    <col min="1" max="1" width="2.3984375" style="45" customWidth="1"/>
    <col min="2" max="33" width="2.3984375" style="45"/>
    <col min="34" max="34" width="2.3984375" style="45" customWidth="1"/>
    <col min="35" max="36" width="2.3984375" style="46"/>
    <col min="37" max="16384" width="2.3984375" style="45"/>
  </cols>
  <sheetData>
    <row r="1" spans="1:37" x14ac:dyDescent="0.45">
      <c r="A1" s="45" t="s">
        <v>215</v>
      </c>
    </row>
    <row r="3" spans="1:37" ht="16.2" x14ac:dyDescent="0.45">
      <c r="A3" s="171" t="s">
        <v>204</v>
      </c>
      <c r="B3" s="171"/>
      <c r="C3" s="171"/>
      <c r="D3" s="171"/>
      <c r="E3" s="171"/>
      <c r="F3" s="171"/>
      <c r="G3" s="171"/>
      <c r="H3" s="171"/>
      <c r="I3" s="171"/>
      <c r="J3" s="171"/>
      <c r="K3" s="171"/>
      <c r="L3" s="171"/>
      <c r="M3" s="171"/>
      <c r="N3" s="171"/>
      <c r="O3" s="171"/>
      <c r="P3" s="171"/>
      <c r="Q3" s="171"/>
      <c r="R3" s="171"/>
      <c r="S3" s="171"/>
      <c r="T3" s="171"/>
      <c r="U3" s="171"/>
      <c r="V3" s="171"/>
      <c r="W3" s="171"/>
      <c r="X3" s="171"/>
      <c r="Y3" s="171"/>
      <c r="Z3" s="171"/>
      <c r="AA3" s="171"/>
      <c r="AB3" s="171"/>
      <c r="AC3" s="171"/>
      <c r="AD3" s="171"/>
      <c r="AE3" s="171"/>
      <c r="AF3" s="171"/>
      <c r="AG3" s="171"/>
    </row>
    <row r="4" spans="1:37" ht="16.2" x14ac:dyDescent="0.45">
      <c r="A4" s="171" t="s">
        <v>138</v>
      </c>
      <c r="B4" s="171"/>
      <c r="C4" s="171"/>
      <c r="D4" s="171"/>
      <c r="E4" s="171"/>
      <c r="F4" s="171"/>
      <c r="G4" s="171"/>
      <c r="H4" s="171"/>
      <c r="I4" s="171"/>
      <c r="J4" s="171"/>
      <c r="K4" s="171"/>
      <c r="L4" s="171"/>
      <c r="M4" s="171"/>
      <c r="N4" s="171"/>
      <c r="O4" s="171"/>
      <c r="P4" s="171"/>
      <c r="Q4" s="171"/>
      <c r="R4" s="171"/>
      <c r="S4" s="171"/>
      <c r="T4" s="171"/>
      <c r="U4" s="171"/>
      <c r="V4" s="171"/>
      <c r="W4" s="171"/>
      <c r="X4" s="171"/>
      <c r="Y4" s="171"/>
      <c r="Z4" s="171"/>
      <c r="AA4" s="171"/>
      <c r="AB4" s="171"/>
      <c r="AC4" s="171"/>
      <c r="AD4" s="171"/>
      <c r="AE4" s="171"/>
      <c r="AF4" s="171"/>
      <c r="AG4" s="171"/>
    </row>
    <row r="6" spans="1:37" ht="16.2" x14ac:dyDescent="0.45">
      <c r="A6" s="174" t="s">
        <v>100</v>
      </c>
      <c r="B6" s="175"/>
      <c r="C6" s="175"/>
      <c r="D6" s="176"/>
      <c r="E6" s="153" t="s">
        <v>99</v>
      </c>
      <c r="F6" s="154"/>
      <c r="G6" s="154"/>
      <c r="H6" s="154"/>
      <c r="I6" s="154"/>
      <c r="J6" s="154"/>
      <c r="K6" s="155"/>
      <c r="L6" s="173"/>
      <c r="M6" s="173"/>
      <c r="N6" s="173"/>
      <c r="O6" s="173"/>
      <c r="P6" s="173"/>
      <c r="Q6" s="173"/>
      <c r="R6" s="173"/>
      <c r="S6" s="173"/>
      <c r="T6" s="173"/>
      <c r="U6" s="173"/>
      <c r="V6" s="173"/>
      <c r="W6" s="173"/>
      <c r="X6" s="173"/>
      <c r="Y6" s="173"/>
      <c r="Z6" s="173"/>
      <c r="AA6" s="173"/>
      <c r="AB6" s="173"/>
      <c r="AC6" s="173"/>
      <c r="AD6" s="173"/>
      <c r="AE6" s="173"/>
      <c r="AF6" s="173"/>
      <c r="AG6" s="173"/>
      <c r="AH6" s="53"/>
    </row>
    <row r="7" spans="1:37" ht="16.2" x14ac:dyDescent="0.45">
      <c r="A7" s="177"/>
      <c r="B7" s="178"/>
      <c r="C7" s="178"/>
      <c r="D7" s="179"/>
      <c r="E7" s="153" t="s">
        <v>39</v>
      </c>
      <c r="F7" s="154"/>
      <c r="G7" s="154"/>
      <c r="H7" s="154"/>
      <c r="I7" s="154"/>
      <c r="J7" s="154"/>
      <c r="K7" s="155"/>
      <c r="L7" s="173"/>
      <c r="M7" s="173"/>
      <c r="N7" s="173"/>
      <c r="O7" s="173"/>
      <c r="P7" s="173"/>
      <c r="Q7" s="173"/>
      <c r="R7" s="173"/>
      <c r="S7" s="173"/>
      <c r="T7" s="173"/>
      <c r="U7" s="173"/>
      <c r="V7" s="173"/>
      <c r="W7" s="173"/>
      <c r="X7" s="173"/>
      <c r="Y7" s="173"/>
      <c r="Z7" s="173"/>
      <c r="AA7" s="173"/>
      <c r="AB7" s="173"/>
      <c r="AC7" s="173"/>
      <c r="AD7" s="173"/>
      <c r="AE7" s="173"/>
      <c r="AF7" s="173"/>
      <c r="AG7" s="173"/>
      <c r="AH7" s="53"/>
    </row>
    <row r="8" spans="1:37" ht="16.2" x14ac:dyDescent="0.45">
      <c r="A8" s="177"/>
      <c r="B8" s="178"/>
      <c r="C8" s="178"/>
      <c r="D8" s="179"/>
      <c r="E8" s="153" t="s">
        <v>40</v>
      </c>
      <c r="F8" s="154"/>
      <c r="G8" s="154"/>
      <c r="H8" s="154"/>
      <c r="I8" s="154"/>
      <c r="J8" s="154"/>
      <c r="K8" s="155"/>
      <c r="L8" s="173"/>
      <c r="M8" s="173"/>
      <c r="N8" s="173"/>
      <c r="O8" s="173"/>
      <c r="P8" s="173"/>
      <c r="Q8" s="173"/>
      <c r="R8" s="173"/>
      <c r="S8" s="173"/>
      <c r="T8" s="173"/>
      <c r="U8" s="173"/>
      <c r="V8" s="173"/>
      <c r="W8" s="173"/>
      <c r="X8" s="173"/>
      <c r="Y8" s="173"/>
      <c r="Z8" s="173"/>
      <c r="AA8" s="173"/>
      <c r="AB8" s="173"/>
      <c r="AC8" s="173"/>
      <c r="AD8" s="173"/>
      <c r="AE8" s="173"/>
      <c r="AF8" s="173"/>
      <c r="AG8" s="173"/>
      <c r="AH8" s="53"/>
    </row>
    <row r="9" spans="1:37" ht="16.2" x14ac:dyDescent="0.45">
      <c r="A9" s="180"/>
      <c r="B9" s="181"/>
      <c r="C9" s="181"/>
      <c r="D9" s="182"/>
      <c r="E9" s="153" t="s">
        <v>262</v>
      </c>
      <c r="F9" s="154"/>
      <c r="G9" s="154"/>
      <c r="H9" s="154"/>
      <c r="I9" s="154"/>
      <c r="J9" s="154"/>
      <c r="K9" s="155"/>
      <c r="L9" s="183"/>
      <c r="M9" s="184"/>
      <c r="N9" s="184"/>
      <c r="O9" s="184"/>
      <c r="P9" s="184"/>
      <c r="Q9" s="184"/>
      <c r="R9" s="184"/>
      <c r="S9" s="184"/>
      <c r="T9" s="185" t="s">
        <v>263</v>
      </c>
      <c r="U9" s="185"/>
      <c r="V9" s="185"/>
      <c r="W9" s="185"/>
      <c r="X9" s="185"/>
      <c r="Y9" s="185"/>
      <c r="Z9" s="185"/>
      <c r="AA9" s="185"/>
      <c r="AB9" s="185"/>
      <c r="AC9" s="185"/>
      <c r="AD9" s="185"/>
      <c r="AE9" s="185"/>
      <c r="AF9" s="185"/>
      <c r="AG9" s="186"/>
      <c r="AH9" s="53"/>
    </row>
    <row r="10" spans="1:37" ht="16.2" x14ac:dyDescent="0.45">
      <c r="A10" s="172" t="s">
        <v>43</v>
      </c>
      <c r="B10" s="172"/>
      <c r="C10" s="172"/>
      <c r="D10" s="172"/>
      <c r="E10" s="172" t="s">
        <v>45</v>
      </c>
      <c r="F10" s="172"/>
      <c r="G10" s="172"/>
      <c r="H10" s="172"/>
      <c r="I10" s="172"/>
      <c r="J10" s="172"/>
      <c r="K10" s="172"/>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53"/>
    </row>
    <row r="11" spans="1:37" ht="16.2" x14ac:dyDescent="0.45">
      <c r="A11" s="172"/>
      <c r="B11" s="172"/>
      <c r="C11" s="172"/>
      <c r="D11" s="172"/>
      <c r="E11" s="172" t="s">
        <v>46</v>
      </c>
      <c r="F11" s="172"/>
      <c r="G11" s="172"/>
      <c r="H11" s="172"/>
      <c r="I11" s="172"/>
      <c r="J11" s="172"/>
      <c r="K11" s="172"/>
      <c r="L11" s="173"/>
      <c r="M11" s="173"/>
      <c r="N11" s="173"/>
      <c r="O11" s="173"/>
      <c r="P11" s="173"/>
      <c r="Q11" s="173"/>
      <c r="R11" s="173"/>
      <c r="S11" s="173"/>
      <c r="T11" s="173"/>
      <c r="U11" s="173"/>
      <c r="V11" s="173"/>
      <c r="W11" s="173"/>
      <c r="X11" s="173"/>
      <c r="Y11" s="173"/>
      <c r="Z11" s="173"/>
      <c r="AA11" s="173"/>
      <c r="AB11" s="173"/>
      <c r="AC11" s="173"/>
      <c r="AD11" s="173"/>
      <c r="AE11" s="173"/>
      <c r="AF11" s="173"/>
      <c r="AG11" s="173"/>
      <c r="AH11" s="53"/>
    </row>
    <row r="12" spans="1:37" ht="16.2" x14ac:dyDescent="0.45">
      <c r="A12" s="172" t="s">
        <v>44</v>
      </c>
      <c r="B12" s="172"/>
      <c r="C12" s="172"/>
      <c r="D12" s="172"/>
      <c r="E12" s="172" t="s">
        <v>41</v>
      </c>
      <c r="F12" s="172"/>
      <c r="G12" s="172"/>
      <c r="H12" s="172"/>
      <c r="I12" s="172"/>
      <c r="J12" s="172"/>
      <c r="K12" s="172"/>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53"/>
    </row>
    <row r="13" spans="1:37" ht="16.2" x14ac:dyDescent="0.45">
      <c r="A13" s="172"/>
      <c r="B13" s="172"/>
      <c r="C13" s="172"/>
      <c r="D13" s="172"/>
      <c r="E13" s="172" t="s">
        <v>42</v>
      </c>
      <c r="F13" s="172"/>
      <c r="G13" s="172"/>
      <c r="H13" s="172"/>
      <c r="I13" s="172"/>
      <c r="J13" s="172"/>
      <c r="K13" s="172"/>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53"/>
    </row>
    <row r="15" spans="1:37" s="46" customFormat="1" x14ac:dyDescent="0.45">
      <c r="A15" s="47" t="s">
        <v>48</v>
      </c>
      <c r="B15" s="45"/>
      <c r="C15" s="45"/>
      <c r="D15" s="45"/>
      <c r="E15" s="45"/>
      <c r="F15" s="45"/>
      <c r="G15" s="45"/>
      <c r="H15" s="45"/>
      <c r="I15" s="45"/>
      <c r="J15" s="45"/>
      <c r="K15" s="45"/>
      <c r="L15" s="45"/>
      <c r="M15" s="45"/>
      <c r="N15" s="45"/>
      <c r="O15" s="45"/>
      <c r="P15" s="45"/>
      <c r="Q15" s="45"/>
      <c r="R15" s="45"/>
      <c r="S15" s="45"/>
      <c r="T15" s="45"/>
      <c r="U15" s="145" t="s">
        <v>120</v>
      </c>
      <c r="V15" s="145"/>
      <c r="W15" s="145"/>
      <c r="X15" s="145"/>
      <c r="Y15" s="145"/>
      <c r="Z15" s="145"/>
      <c r="AA15" s="145"/>
      <c r="AB15" s="145"/>
      <c r="AC15" s="145"/>
      <c r="AD15" s="145"/>
      <c r="AE15" s="145"/>
      <c r="AF15" s="145" t="str">
        <f>IF(OR(AI17="×",AI21="×"),"","〇")</f>
        <v/>
      </c>
      <c r="AG15" s="145"/>
      <c r="AH15" s="59" t="s">
        <v>137</v>
      </c>
      <c r="AK15" s="45"/>
    </row>
    <row r="16" spans="1:37" s="46" customFormat="1" x14ac:dyDescent="0.45">
      <c r="A16" s="47" t="s">
        <v>212</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K16" s="45"/>
    </row>
    <row r="17" spans="1:36" x14ac:dyDescent="0.45">
      <c r="B17" s="149" t="s">
        <v>142</v>
      </c>
      <c r="C17" s="150"/>
      <c r="D17" s="150"/>
      <c r="E17" s="150"/>
      <c r="F17" s="150"/>
      <c r="G17" s="150"/>
      <c r="H17" s="150"/>
      <c r="I17" s="150"/>
      <c r="J17" s="150"/>
      <c r="K17" s="150"/>
      <c r="L17" s="150"/>
      <c r="M17" s="150"/>
      <c r="N17" s="163"/>
      <c r="O17" s="208"/>
      <c r="P17" s="148"/>
      <c r="Q17" s="148"/>
      <c r="R17" s="148"/>
      <c r="S17" s="148"/>
      <c r="T17" s="209"/>
      <c r="AI17" s="46" t="str">
        <f>IF(OR(O17="",AND(O17="なし",OR(O18="",O18=0))),"×","〇")</f>
        <v>×</v>
      </c>
      <c r="AJ17" s="46" t="s">
        <v>150</v>
      </c>
    </row>
    <row r="18" spans="1:36" x14ac:dyDescent="0.45">
      <c r="B18" s="149" t="s">
        <v>143</v>
      </c>
      <c r="C18" s="150"/>
      <c r="D18" s="150"/>
      <c r="E18" s="150"/>
      <c r="F18" s="150"/>
      <c r="G18" s="150"/>
      <c r="H18" s="150"/>
      <c r="I18" s="150"/>
      <c r="J18" s="150"/>
      <c r="K18" s="150"/>
      <c r="L18" s="150"/>
      <c r="M18" s="150"/>
      <c r="N18" s="163"/>
      <c r="O18" s="216"/>
      <c r="P18" s="217"/>
      <c r="Q18" s="217"/>
      <c r="R18" s="167" t="s">
        <v>144</v>
      </c>
      <c r="S18" s="167"/>
      <c r="T18" s="168"/>
      <c r="AI18" s="46" t="str">
        <f>IF(AND(O17="あり",O18&gt;=10),"〇","")</f>
        <v/>
      </c>
      <c r="AJ18" s="46" t="s">
        <v>151</v>
      </c>
    </row>
    <row r="20" spans="1:36" x14ac:dyDescent="0.45">
      <c r="A20" s="47" t="s">
        <v>145</v>
      </c>
    </row>
    <row r="21" spans="1:36" x14ac:dyDescent="0.45">
      <c r="B21" s="166" t="s">
        <v>146</v>
      </c>
      <c r="C21" s="166"/>
      <c r="D21" s="166"/>
      <c r="E21" s="166"/>
      <c r="F21" s="166"/>
      <c r="G21" s="166"/>
      <c r="H21" s="166"/>
      <c r="I21" s="166"/>
      <c r="J21" s="166"/>
      <c r="K21" s="166"/>
      <c r="L21" s="166"/>
      <c r="M21" s="166"/>
      <c r="N21" s="166"/>
      <c r="O21" s="166"/>
      <c r="P21" s="166"/>
      <c r="Q21" s="214"/>
      <c r="R21" s="215"/>
      <c r="S21" s="215"/>
      <c r="T21" s="215"/>
      <c r="U21" s="150" t="s">
        <v>86</v>
      </c>
      <c r="V21" s="150"/>
      <c r="W21" s="163"/>
      <c r="AI21" s="46" t="str">
        <f>IF(AI18="〇","〇",IF(AND(Q25&gt;=40,Q22&gt;=40),"〇","×"))</f>
        <v>×</v>
      </c>
      <c r="AJ21" s="46" t="s">
        <v>152</v>
      </c>
    </row>
    <row r="22" spans="1:36" x14ac:dyDescent="0.45">
      <c r="B22" s="213" t="s">
        <v>147</v>
      </c>
      <c r="C22" s="166"/>
      <c r="D22" s="166"/>
      <c r="E22" s="166"/>
      <c r="F22" s="166"/>
      <c r="G22" s="166"/>
      <c r="H22" s="166"/>
      <c r="I22" s="166"/>
      <c r="J22" s="166"/>
      <c r="K22" s="166"/>
      <c r="L22" s="166"/>
      <c r="M22" s="166"/>
      <c r="N22" s="166"/>
      <c r="O22" s="166"/>
      <c r="P22" s="166"/>
      <c r="Q22" s="211">
        <f>SUM(Q23:T24)</f>
        <v>0</v>
      </c>
      <c r="R22" s="212"/>
      <c r="S22" s="212"/>
      <c r="T22" s="212"/>
      <c r="U22" s="150" t="s">
        <v>70</v>
      </c>
      <c r="V22" s="150"/>
      <c r="W22" s="163"/>
    </row>
    <row r="23" spans="1:36" x14ac:dyDescent="0.45">
      <c r="B23" s="224"/>
      <c r="C23" s="149" t="s">
        <v>101</v>
      </c>
      <c r="D23" s="150"/>
      <c r="E23" s="150"/>
      <c r="F23" s="150"/>
      <c r="G23" s="150"/>
      <c r="H23" s="150"/>
      <c r="I23" s="150"/>
      <c r="J23" s="150"/>
      <c r="K23" s="150"/>
      <c r="L23" s="150"/>
      <c r="M23" s="150"/>
      <c r="N23" s="150"/>
      <c r="O23" s="150"/>
      <c r="P23" s="163"/>
      <c r="Q23" s="214"/>
      <c r="R23" s="215"/>
      <c r="S23" s="215"/>
      <c r="T23" s="215"/>
      <c r="U23" s="150" t="s">
        <v>70</v>
      </c>
      <c r="V23" s="150"/>
      <c r="W23" s="163"/>
    </row>
    <row r="24" spans="1:36" x14ac:dyDescent="0.45">
      <c r="B24" s="225"/>
      <c r="C24" s="149" t="s">
        <v>148</v>
      </c>
      <c r="D24" s="150"/>
      <c r="E24" s="150"/>
      <c r="F24" s="150"/>
      <c r="G24" s="150"/>
      <c r="H24" s="150"/>
      <c r="I24" s="150"/>
      <c r="J24" s="150"/>
      <c r="K24" s="150"/>
      <c r="L24" s="150"/>
      <c r="M24" s="150"/>
      <c r="N24" s="150"/>
      <c r="O24" s="150"/>
      <c r="P24" s="163"/>
      <c r="Q24" s="214"/>
      <c r="R24" s="215"/>
      <c r="S24" s="215"/>
      <c r="T24" s="215"/>
      <c r="U24" s="150" t="s">
        <v>70</v>
      </c>
      <c r="V24" s="150"/>
      <c r="W24" s="163"/>
    </row>
    <row r="25" spans="1:36" x14ac:dyDescent="0.45">
      <c r="B25" s="166" t="s">
        <v>149</v>
      </c>
      <c r="C25" s="166"/>
      <c r="D25" s="166"/>
      <c r="E25" s="166"/>
      <c r="F25" s="166"/>
      <c r="G25" s="166"/>
      <c r="H25" s="166"/>
      <c r="I25" s="166"/>
      <c r="J25" s="166"/>
      <c r="K25" s="166"/>
      <c r="L25" s="166"/>
      <c r="M25" s="166"/>
      <c r="N25" s="166"/>
      <c r="O25" s="166"/>
      <c r="P25" s="166"/>
      <c r="Q25" s="211">
        <f>IFERROR(Q22/Q21*100,0)</f>
        <v>0</v>
      </c>
      <c r="R25" s="212"/>
      <c r="S25" s="212"/>
      <c r="T25" s="212"/>
      <c r="U25" s="150" t="s">
        <v>70</v>
      </c>
      <c r="V25" s="150"/>
      <c r="W25" s="163"/>
    </row>
    <row r="27" spans="1:36" x14ac:dyDescent="0.45">
      <c r="A27" s="47" t="s">
        <v>119</v>
      </c>
      <c r="U27" s="145" t="s">
        <v>187</v>
      </c>
      <c r="V27" s="145"/>
      <c r="W27" s="145"/>
      <c r="X27" s="145"/>
      <c r="Y27" s="145"/>
      <c r="Z27" s="145"/>
      <c r="AA27" s="145"/>
      <c r="AB27" s="145"/>
      <c r="AC27" s="145"/>
      <c r="AD27" s="145"/>
      <c r="AE27" s="145"/>
      <c r="AF27" s="145" t="str">
        <f>IF(OR(AI29="×",AI32="×",AI36="×",AI44="×",AI45="×",AI46="×"),"","〇")</f>
        <v/>
      </c>
      <c r="AG27" s="145"/>
      <c r="AH27" s="59" t="s">
        <v>137</v>
      </c>
    </row>
    <row r="28" spans="1:36" x14ac:dyDescent="0.45">
      <c r="A28" s="47" t="s">
        <v>209</v>
      </c>
    </row>
    <row r="29" spans="1:36" x14ac:dyDescent="0.45">
      <c r="B29" s="159" t="s">
        <v>46</v>
      </c>
      <c r="C29" s="159"/>
      <c r="D29" s="159"/>
      <c r="E29" s="160"/>
      <c r="F29" s="160"/>
      <c r="G29" s="160"/>
      <c r="H29" s="160"/>
      <c r="I29" s="160"/>
      <c r="J29" s="160"/>
      <c r="K29" s="160"/>
      <c r="L29" s="160"/>
      <c r="M29" s="160"/>
      <c r="N29" s="160"/>
      <c r="O29" s="160"/>
      <c r="P29" s="160"/>
      <c r="Q29" s="160"/>
      <c r="R29" s="159" t="s">
        <v>68</v>
      </c>
      <c r="S29" s="159"/>
      <c r="T29" s="159"/>
      <c r="U29" s="160"/>
      <c r="V29" s="160"/>
      <c r="W29" s="160"/>
      <c r="X29" s="160"/>
      <c r="Y29" s="160"/>
      <c r="Z29" s="160"/>
      <c r="AA29" s="160"/>
      <c r="AB29" s="160"/>
      <c r="AC29" s="160"/>
      <c r="AD29" s="160"/>
      <c r="AE29" s="160"/>
      <c r="AF29" s="160"/>
      <c r="AG29" s="160"/>
      <c r="AI29" s="46" t="str">
        <f>IF(OR(E29="",U29=""),"×","〇")</f>
        <v>×</v>
      </c>
      <c r="AJ29" s="46" t="s">
        <v>129</v>
      </c>
    </row>
    <row r="31" spans="1:36" x14ac:dyDescent="0.45">
      <c r="A31" s="47" t="s">
        <v>213</v>
      </c>
    </row>
    <row r="32" spans="1:36" x14ac:dyDescent="0.45">
      <c r="B32" s="149" t="s">
        <v>205</v>
      </c>
      <c r="C32" s="150"/>
      <c r="D32" s="150"/>
      <c r="E32" s="150"/>
      <c r="F32" s="150"/>
      <c r="G32" s="150"/>
      <c r="H32" s="150"/>
      <c r="I32" s="150"/>
      <c r="J32" s="150"/>
      <c r="K32" s="150"/>
      <c r="L32" s="164"/>
      <c r="M32" s="164"/>
      <c r="N32" s="164"/>
      <c r="O32" s="164"/>
      <c r="P32" s="157" t="s">
        <v>69</v>
      </c>
      <c r="Q32" s="158"/>
      <c r="R32" s="149" t="s">
        <v>72</v>
      </c>
      <c r="S32" s="150"/>
      <c r="T32" s="150"/>
      <c r="U32" s="150"/>
      <c r="V32" s="150"/>
      <c r="W32" s="150"/>
      <c r="X32" s="150"/>
      <c r="Y32" s="150"/>
      <c r="Z32" s="150"/>
      <c r="AA32" s="150"/>
      <c r="AB32" s="164"/>
      <c r="AC32" s="164"/>
      <c r="AD32" s="164"/>
      <c r="AE32" s="164"/>
      <c r="AF32" s="157" t="s">
        <v>70</v>
      </c>
      <c r="AG32" s="158"/>
      <c r="AI32" s="46" t="str">
        <f>IF(OR(L32="",AB32="",I33=""),"×","〇")</f>
        <v>×</v>
      </c>
      <c r="AJ32" s="46" t="s">
        <v>130</v>
      </c>
    </row>
    <row r="33" spans="1:37" x14ac:dyDescent="0.45">
      <c r="B33" s="149" t="s">
        <v>73</v>
      </c>
      <c r="C33" s="150"/>
      <c r="D33" s="150"/>
      <c r="E33" s="150"/>
      <c r="F33" s="150"/>
      <c r="G33" s="150"/>
      <c r="H33" s="150"/>
      <c r="I33" s="151"/>
      <c r="J33" s="151"/>
      <c r="K33" s="151"/>
      <c r="L33" s="151"/>
      <c r="M33" s="151"/>
      <c r="N33" s="151"/>
      <c r="O33" s="151"/>
      <c r="P33" s="151"/>
      <c r="Q33" s="151"/>
      <c r="R33" s="151"/>
      <c r="S33" s="151"/>
      <c r="T33" s="151"/>
      <c r="U33" s="151"/>
      <c r="V33" s="151"/>
      <c r="W33" s="151"/>
      <c r="X33" s="151"/>
      <c r="Y33" s="151"/>
      <c r="Z33" s="151"/>
      <c r="AA33" s="151"/>
      <c r="AB33" s="151"/>
      <c r="AC33" s="151"/>
      <c r="AD33" s="151"/>
      <c r="AE33" s="151"/>
      <c r="AF33" s="151"/>
      <c r="AG33" s="152"/>
    </row>
    <row r="35" spans="1:37" x14ac:dyDescent="0.45">
      <c r="A35" s="47" t="s">
        <v>71</v>
      </c>
    </row>
    <row r="36" spans="1:37" x14ac:dyDescent="0.45">
      <c r="B36" s="156" t="s">
        <v>77</v>
      </c>
      <c r="C36" s="157"/>
      <c r="D36" s="157"/>
      <c r="E36" s="157"/>
      <c r="F36" s="157"/>
      <c r="G36" s="157"/>
      <c r="H36" s="156" t="s">
        <v>78</v>
      </c>
      <c r="I36" s="157"/>
      <c r="J36" s="157"/>
      <c r="K36" s="157"/>
      <c r="L36" s="157"/>
      <c r="M36" s="157"/>
      <c r="N36" s="158"/>
      <c r="O36" s="148"/>
      <c r="P36" s="148"/>
      <c r="Q36" s="148"/>
      <c r="R36" s="148"/>
      <c r="S36" s="148"/>
      <c r="T36" s="157" t="s">
        <v>74</v>
      </c>
      <c r="U36" s="157"/>
      <c r="V36" s="148"/>
      <c r="W36" s="148"/>
      <c r="X36" s="157" t="s">
        <v>75</v>
      </c>
      <c r="Y36" s="157"/>
      <c r="Z36" s="148"/>
      <c r="AA36" s="148"/>
      <c r="AB36" s="157" t="s">
        <v>76</v>
      </c>
      <c r="AC36" s="157"/>
      <c r="AD36" s="51"/>
      <c r="AE36" s="51"/>
      <c r="AF36" s="51"/>
      <c r="AG36" s="52"/>
      <c r="AI36" s="46" t="str">
        <f>IF(OR(O36="",R36="",V36="",Z36="",O40=""),"×","〇")</f>
        <v>×</v>
      </c>
      <c r="AJ36" s="46" t="s">
        <v>132</v>
      </c>
    </row>
    <row r="37" spans="1:37" x14ac:dyDescent="0.45">
      <c r="B37" s="196" t="s">
        <v>206</v>
      </c>
      <c r="C37" s="197"/>
      <c r="D37" s="197"/>
      <c r="E37" s="197"/>
      <c r="F37" s="197"/>
      <c r="G37" s="226"/>
      <c r="H37" s="156" t="s">
        <v>79</v>
      </c>
      <c r="I37" s="157"/>
      <c r="J37" s="157"/>
      <c r="K37" s="157"/>
      <c r="L37" s="157"/>
      <c r="M37" s="157"/>
      <c r="N37" s="158"/>
      <c r="O37" s="148"/>
      <c r="P37" s="148"/>
      <c r="Q37" s="148"/>
      <c r="R37" s="148"/>
      <c r="S37" s="148"/>
      <c r="T37" s="157" t="s">
        <v>74</v>
      </c>
      <c r="U37" s="157"/>
      <c r="V37" s="148"/>
      <c r="W37" s="148"/>
      <c r="X37" s="157" t="s">
        <v>75</v>
      </c>
      <c r="Y37" s="157"/>
      <c r="Z37" s="148"/>
      <c r="AA37" s="148"/>
      <c r="AB37" s="157" t="s">
        <v>76</v>
      </c>
      <c r="AC37" s="157"/>
      <c r="AD37" s="51"/>
      <c r="AE37" s="51"/>
      <c r="AF37" s="51"/>
      <c r="AG37" s="52"/>
    </row>
    <row r="38" spans="1:37" x14ac:dyDescent="0.45">
      <c r="B38" s="198"/>
      <c r="C38" s="199"/>
      <c r="D38" s="199"/>
      <c r="E38" s="199"/>
      <c r="F38" s="199"/>
      <c r="G38" s="230"/>
      <c r="H38" s="196" t="s">
        <v>80</v>
      </c>
      <c r="I38" s="197"/>
      <c r="J38" s="197"/>
      <c r="K38" s="197"/>
      <c r="L38" s="197"/>
      <c r="M38" s="197"/>
      <c r="N38" s="226"/>
      <c r="O38" s="218"/>
      <c r="P38" s="219"/>
      <c r="Q38" s="219"/>
      <c r="R38" s="219"/>
      <c r="S38" s="219"/>
      <c r="T38" s="219"/>
      <c r="U38" s="219"/>
      <c r="V38" s="219"/>
      <c r="W38" s="219"/>
      <c r="X38" s="219"/>
      <c r="Y38" s="219"/>
      <c r="Z38" s="219"/>
      <c r="AA38" s="219"/>
      <c r="AB38" s="219"/>
      <c r="AC38" s="219"/>
      <c r="AD38" s="219"/>
      <c r="AE38" s="219"/>
      <c r="AF38" s="219"/>
      <c r="AG38" s="220"/>
    </row>
    <row r="39" spans="1:37" x14ac:dyDescent="0.45">
      <c r="B39" s="227"/>
      <c r="C39" s="228"/>
      <c r="D39" s="228"/>
      <c r="E39" s="228"/>
      <c r="F39" s="228"/>
      <c r="G39" s="229"/>
      <c r="H39" s="227"/>
      <c r="I39" s="228"/>
      <c r="J39" s="228"/>
      <c r="K39" s="228"/>
      <c r="L39" s="228"/>
      <c r="M39" s="228"/>
      <c r="N39" s="229"/>
      <c r="O39" s="221"/>
      <c r="P39" s="222"/>
      <c r="Q39" s="222"/>
      <c r="R39" s="222"/>
      <c r="S39" s="222"/>
      <c r="T39" s="222"/>
      <c r="U39" s="222"/>
      <c r="V39" s="222"/>
      <c r="W39" s="222"/>
      <c r="X39" s="222"/>
      <c r="Y39" s="222"/>
      <c r="Z39" s="222"/>
      <c r="AA39" s="222"/>
      <c r="AB39" s="222"/>
      <c r="AC39" s="222"/>
      <c r="AD39" s="222"/>
      <c r="AE39" s="222"/>
      <c r="AF39" s="222"/>
      <c r="AG39" s="223"/>
    </row>
    <row r="40" spans="1:37" x14ac:dyDescent="0.45">
      <c r="B40" s="177" t="s">
        <v>207</v>
      </c>
      <c r="C40" s="178"/>
      <c r="D40" s="178"/>
      <c r="E40" s="178"/>
      <c r="F40" s="178"/>
      <c r="G40" s="178"/>
      <c r="H40" s="178"/>
      <c r="I40" s="178"/>
      <c r="J40" s="178"/>
      <c r="K40" s="178"/>
      <c r="L40" s="178"/>
      <c r="M40" s="178"/>
      <c r="N40" s="179"/>
      <c r="O40" s="218"/>
      <c r="P40" s="219"/>
      <c r="Q40" s="219"/>
      <c r="R40" s="219"/>
      <c r="S40" s="219"/>
      <c r="T40" s="219"/>
      <c r="U40" s="219"/>
      <c r="V40" s="219"/>
      <c r="W40" s="219"/>
      <c r="X40" s="219"/>
      <c r="Y40" s="219"/>
      <c r="Z40" s="219"/>
      <c r="AA40" s="219"/>
      <c r="AB40" s="219"/>
      <c r="AC40" s="219"/>
      <c r="AD40" s="219"/>
      <c r="AE40" s="219"/>
      <c r="AF40" s="219"/>
      <c r="AG40" s="220"/>
    </row>
    <row r="41" spans="1:37" x14ac:dyDescent="0.45">
      <c r="B41" s="180"/>
      <c r="C41" s="181"/>
      <c r="D41" s="181"/>
      <c r="E41" s="181"/>
      <c r="F41" s="181"/>
      <c r="G41" s="181"/>
      <c r="H41" s="181"/>
      <c r="I41" s="181"/>
      <c r="J41" s="181"/>
      <c r="K41" s="181"/>
      <c r="L41" s="181"/>
      <c r="M41" s="181"/>
      <c r="N41" s="182"/>
      <c r="O41" s="221"/>
      <c r="P41" s="222"/>
      <c r="Q41" s="222"/>
      <c r="R41" s="222"/>
      <c r="S41" s="222"/>
      <c r="T41" s="222"/>
      <c r="U41" s="222"/>
      <c r="V41" s="222"/>
      <c r="W41" s="222"/>
      <c r="X41" s="222"/>
      <c r="Y41" s="222"/>
      <c r="Z41" s="222"/>
      <c r="AA41" s="222"/>
      <c r="AB41" s="222"/>
      <c r="AC41" s="222"/>
      <c r="AD41" s="222"/>
      <c r="AE41" s="222"/>
      <c r="AF41" s="222"/>
      <c r="AG41" s="223"/>
    </row>
    <row r="43" spans="1:37" x14ac:dyDescent="0.45">
      <c r="A43" s="47" t="s">
        <v>214</v>
      </c>
    </row>
    <row r="44" spans="1:37" x14ac:dyDescent="0.45">
      <c r="B44" s="166" t="s">
        <v>82</v>
      </c>
      <c r="C44" s="166"/>
      <c r="D44" s="166"/>
      <c r="E44" s="166"/>
      <c r="F44" s="166"/>
      <c r="G44" s="166"/>
      <c r="H44" s="166"/>
      <c r="I44" s="166"/>
      <c r="J44" s="166"/>
      <c r="K44" s="166"/>
      <c r="L44" s="166"/>
      <c r="M44" s="166"/>
      <c r="N44" s="166"/>
      <c r="O44" s="166"/>
      <c r="P44" s="166"/>
      <c r="Q44" s="166"/>
      <c r="R44" s="166"/>
      <c r="S44" s="166"/>
      <c r="T44" s="166"/>
      <c r="U44" s="166"/>
      <c r="V44" s="166"/>
      <c r="W44" s="166"/>
      <c r="X44" s="166"/>
      <c r="Y44" s="166"/>
      <c r="Z44" s="166"/>
      <c r="AA44" s="166"/>
      <c r="AB44" s="165"/>
      <c r="AC44" s="164"/>
      <c r="AD44" s="164"/>
      <c r="AE44" s="167" t="s">
        <v>70</v>
      </c>
      <c r="AF44" s="167"/>
      <c r="AG44" s="168"/>
      <c r="AI44" s="46" t="str">
        <f>IF(OR(SUM(AB44,AB45)=0,AB46="",AB46&lt;=720),"×","〇")</f>
        <v>×</v>
      </c>
      <c r="AJ44" s="46" t="s">
        <v>133</v>
      </c>
      <c r="AK44" s="58"/>
    </row>
    <row r="45" spans="1:37" x14ac:dyDescent="0.45">
      <c r="B45" s="166" t="s">
        <v>83</v>
      </c>
      <c r="C45" s="166"/>
      <c r="D45" s="166"/>
      <c r="E45" s="166"/>
      <c r="F45" s="166"/>
      <c r="G45" s="166"/>
      <c r="H45" s="166"/>
      <c r="I45" s="166"/>
      <c r="J45" s="166"/>
      <c r="K45" s="166"/>
      <c r="L45" s="166"/>
      <c r="M45" s="166"/>
      <c r="N45" s="166"/>
      <c r="O45" s="166"/>
      <c r="P45" s="166"/>
      <c r="Q45" s="166"/>
      <c r="R45" s="166"/>
      <c r="S45" s="166"/>
      <c r="T45" s="166"/>
      <c r="U45" s="166"/>
      <c r="V45" s="166"/>
      <c r="W45" s="166"/>
      <c r="X45" s="166"/>
      <c r="Y45" s="166"/>
      <c r="Z45" s="166"/>
      <c r="AA45" s="166"/>
      <c r="AB45" s="165"/>
      <c r="AC45" s="164"/>
      <c r="AD45" s="164"/>
      <c r="AE45" s="167" t="s">
        <v>70</v>
      </c>
      <c r="AF45" s="167"/>
      <c r="AG45" s="168"/>
      <c r="AI45" s="46" t="str">
        <f>IF(AND(AB46&gt;960,OR(AB45="",AB45=0)),"×","〇")</f>
        <v>〇</v>
      </c>
      <c r="AJ45" s="46" t="s">
        <v>134</v>
      </c>
    </row>
    <row r="46" spans="1:37" x14ac:dyDescent="0.45">
      <c r="B46" s="166" t="s">
        <v>136</v>
      </c>
      <c r="C46" s="166"/>
      <c r="D46" s="166"/>
      <c r="E46" s="166"/>
      <c r="F46" s="166"/>
      <c r="G46" s="166"/>
      <c r="H46" s="166"/>
      <c r="I46" s="166"/>
      <c r="J46" s="166"/>
      <c r="K46" s="166"/>
      <c r="L46" s="166"/>
      <c r="M46" s="166"/>
      <c r="N46" s="166"/>
      <c r="O46" s="166"/>
      <c r="P46" s="166"/>
      <c r="Q46" s="166"/>
      <c r="R46" s="166"/>
      <c r="S46" s="166"/>
      <c r="T46" s="166"/>
      <c r="U46" s="166"/>
      <c r="V46" s="166"/>
      <c r="W46" s="166"/>
      <c r="X46" s="166"/>
      <c r="Y46" s="166"/>
      <c r="Z46" s="166"/>
      <c r="AA46" s="166"/>
      <c r="AB46" s="165"/>
      <c r="AC46" s="164"/>
      <c r="AD46" s="164"/>
      <c r="AE46" s="167" t="s">
        <v>91</v>
      </c>
      <c r="AF46" s="167"/>
      <c r="AG46" s="168"/>
      <c r="AI46" s="46" t="str">
        <f>IF(AND(AB45&gt;0,AB46&lt;=960),"×","〇")</f>
        <v>〇</v>
      </c>
      <c r="AJ46" s="46" t="s">
        <v>135</v>
      </c>
    </row>
    <row r="49" spans="1:36" x14ac:dyDescent="0.45">
      <c r="A49" s="47" t="s">
        <v>188</v>
      </c>
    </row>
    <row r="50" spans="1:36" x14ac:dyDescent="0.45">
      <c r="A50" s="47" t="s">
        <v>231</v>
      </c>
    </row>
    <row r="51" spans="1:36" s="54" customFormat="1" x14ac:dyDescent="0.45">
      <c r="B51" s="188" t="s">
        <v>84</v>
      </c>
      <c r="C51" s="188"/>
      <c r="D51" s="188"/>
      <c r="E51" s="188"/>
      <c r="F51" s="188"/>
      <c r="G51" s="165"/>
      <c r="H51" s="164"/>
      <c r="I51" s="164"/>
      <c r="J51" s="164"/>
      <c r="K51" s="193" t="s">
        <v>86</v>
      </c>
      <c r="L51" s="194"/>
      <c r="M51" s="188" t="s">
        <v>232</v>
      </c>
      <c r="N51" s="188"/>
      <c r="O51" s="188"/>
      <c r="P51" s="188"/>
      <c r="Q51" s="188"/>
      <c r="R51" s="165"/>
      <c r="S51" s="164"/>
      <c r="T51" s="164"/>
      <c r="U51" s="164"/>
      <c r="V51" s="193" t="s">
        <v>86</v>
      </c>
      <c r="W51" s="194"/>
      <c r="X51" s="201" t="s">
        <v>233</v>
      </c>
      <c r="Y51" s="193"/>
      <c r="Z51" s="193"/>
      <c r="AA51" s="194"/>
      <c r="AB51" s="202">
        <f>SUM(G51,R51)</f>
        <v>0</v>
      </c>
      <c r="AC51" s="203"/>
      <c r="AD51" s="203"/>
      <c r="AE51" s="203"/>
      <c r="AF51" s="193" t="s">
        <v>86</v>
      </c>
      <c r="AG51" s="194"/>
      <c r="AI51" s="57"/>
      <c r="AJ51" s="57"/>
    </row>
    <row r="52" spans="1:36" s="46" customFormat="1" ht="10.8" x14ac:dyDescent="0.45">
      <c r="B52" s="46" t="s">
        <v>234</v>
      </c>
    </row>
    <row r="54" spans="1:36" x14ac:dyDescent="0.45">
      <c r="A54" s="47" t="s">
        <v>87</v>
      </c>
    </row>
    <row r="55" spans="1:36" x14ac:dyDescent="0.45">
      <c r="B55" s="156" t="s">
        <v>88</v>
      </c>
      <c r="C55" s="157"/>
      <c r="D55" s="157"/>
      <c r="E55" s="157"/>
      <c r="F55" s="158"/>
      <c r="G55" s="208"/>
      <c r="H55" s="148"/>
      <c r="I55" s="148"/>
      <c r="J55" s="209"/>
      <c r="K55" s="156" t="s">
        <v>78</v>
      </c>
      <c r="L55" s="157"/>
      <c r="M55" s="157"/>
      <c r="N55" s="157"/>
      <c r="O55" s="157"/>
      <c r="P55" s="157"/>
      <c r="Q55" s="158"/>
      <c r="R55" s="148"/>
      <c r="S55" s="148"/>
      <c r="T55" s="148"/>
      <c r="U55" s="148"/>
      <c r="V55" s="148"/>
      <c r="W55" s="157" t="s">
        <v>74</v>
      </c>
      <c r="X55" s="157"/>
      <c r="Y55" s="148"/>
      <c r="Z55" s="148"/>
      <c r="AA55" s="157" t="s">
        <v>75</v>
      </c>
      <c r="AB55" s="157"/>
      <c r="AC55" s="148"/>
      <c r="AD55" s="148"/>
      <c r="AE55" s="157" t="s">
        <v>76</v>
      </c>
      <c r="AF55" s="158"/>
    </row>
    <row r="57" spans="1:36" x14ac:dyDescent="0.45">
      <c r="A57" s="47" t="s">
        <v>92</v>
      </c>
    </row>
    <row r="58" spans="1:36" x14ac:dyDescent="0.45">
      <c r="B58" s="208"/>
      <c r="C58" s="209"/>
      <c r="D58" s="149" t="s">
        <v>93</v>
      </c>
      <c r="E58" s="150"/>
      <c r="F58" s="150"/>
      <c r="G58" s="150"/>
      <c r="H58" s="150"/>
      <c r="I58" s="150"/>
      <c r="J58" s="163"/>
      <c r="K58" s="45" t="s">
        <v>97</v>
      </c>
      <c r="L58" s="156" t="s">
        <v>255</v>
      </c>
      <c r="M58" s="157"/>
      <c r="N58" s="157"/>
      <c r="O58" s="157"/>
      <c r="P58" s="158"/>
      <c r="Q58" s="165"/>
      <c r="R58" s="164"/>
      <c r="S58" s="116" t="s">
        <v>256</v>
      </c>
      <c r="T58" s="166" t="s">
        <v>257</v>
      </c>
      <c r="U58" s="166"/>
      <c r="V58" s="166"/>
      <c r="W58" s="166"/>
      <c r="X58" s="166"/>
      <c r="Y58" s="166"/>
      <c r="Z58" s="166"/>
      <c r="AA58" s="166"/>
      <c r="AB58" s="166"/>
      <c r="AC58" s="165"/>
      <c r="AD58" s="164"/>
      <c r="AE58" s="164"/>
      <c r="AF58" s="157" t="s">
        <v>91</v>
      </c>
      <c r="AG58" s="158"/>
    </row>
    <row r="59" spans="1:36" x14ac:dyDescent="0.45">
      <c r="B59" s="208"/>
      <c r="C59" s="209"/>
      <c r="D59" s="149" t="s">
        <v>94</v>
      </c>
      <c r="E59" s="150"/>
      <c r="F59" s="150"/>
      <c r="G59" s="150"/>
      <c r="H59" s="150"/>
      <c r="I59" s="150"/>
      <c r="J59" s="163"/>
      <c r="K59" s="45" t="s">
        <v>97</v>
      </c>
      <c r="L59" s="156" t="s">
        <v>255</v>
      </c>
      <c r="M59" s="157"/>
      <c r="N59" s="157"/>
      <c r="O59" s="157"/>
      <c r="P59" s="158"/>
      <c r="Q59" s="165"/>
      <c r="R59" s="164"/>
      <c r="S59" s="116" t="s">
        <v>256</v>
      </c>
      <c r="T59" s="166" t="s">
        <v>257</v>
      </c>
      <c r="U59" s="166"/>
      <c r="V59" s="166"/>
      <c r="W59" s="166"/>
      <c r="X59" s="166"/>
      <c r="Y59" s="166"/>
      <c r="Z59" s="166"/>
      <c r="AA59" s="166"/>
      <c r="AB59" s="166"/>
      <c r="AC59" s="165"/>
      <c r="AD59" s="164"/>
      <c r="AE59" s="164"/>
      <c r="AF59" s="157" t="s">
        <v>91</v>
      </c>
      <c r="AG59" s="158"/>
    </row>
    <row r="60" spans="1:36" x14ac:dyDescent="0.45">
      <c r="B60" s="208"/>
      <c r="C60" s="209"/>
      <c r="D60" s="149" t="s">
        <v>95</v>
      </c>
      <c r="E60" s="150"/>
      <c r="F60" s="150"/>
      <c r="G60" s="150"/>
      <c r="H60" s="150"/>
      <c r="I60" s="150"/>
      <c r="J60" s="163"/>
      <c r="L60" s="46" t="s">
        <v>259</v>
      </c>
    </row>
    <row r="61" spans="1:36" x14ac:dyDescent="0.45">
      <c r="B61" s="208"/>
      <c r="C61" s="209"/>
      <c r="D61" s="149" t="s">
        <v>96</v>
      </c>
      <c r="E61" s="150"/>
      <c r="F61" s="150"/>
      <c r="G61" s="150"/>
      <c r="H61" s="150"/>
      <c r="I61" s="150"/>
      <c r="J61" s="163"/>
      <c r="O61" s="46"/>
    </row>
    <row r="62" spans="1:36" x14ac:dyDescent="0.45">
      <c r="B62" s="208"/>
      <c r="C62" s="209"/>
      <c r="D62" s="149" t="s">
        <v>258</v>
      </c>
      <c r="E62" s="150"/>
      <c r="F62" s="150"/>
      <c r="G62" s="150"/>
      <c r="H62" s="150"/>
      <c r="I62" s="150"/>
      <c r="J62" s="163"/>
    </row>
    <row r="64" spans="1:36" x14ac:dyDescent="0.45">
      <c r="A64" s="47" t="s">
        <v>211</v>
      </c>
    </row>
    <row r="65" spans="1:33" x14ac:dyDescent="0.45">
      <c r="B65" s="166" t="s">
        <v>264</v>
      </c>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c r="AA65" s="166"/>
      <c r="AB65" s="165"/>
      <c r="AC65" s="164"/>
      <c r="AD65" s="164"/>
      <c r="AE65" s="167" t="s">
        <v>70</v>
      </c>
      <c r="AF65" s="167"/>
      <c r="AG65" s="168"/>
    </row>
    <row r="66" spans="1:33" x14ac:dyDescent="0.45">
      <c r="B66" s="166" t="s">
        <v>265</v>
      </c>
      <c r="C66" s="166"/>
      <c r="D66" s="166"/>
      <c r="E66" s="166"/>
      <c r="F66" s="166"/>
      <c r="G66" s="166"/>
      <c r="H66" s="166"/>
      <c r="I66" s="166"/>
      <c r="J66" s="166"/>
      <c r="K66" s="166"/>
      <c r="L66" s="166"/>
      <c r="M66" s="166"/>
      <c r="N66" s="166"/>
      <c r="O66" s="166"/>
      <c r="P66" s="166"/>
      <c r="Q66" s="166"/>
      <c r="R66" s="166"/>
      <c r="S66" s="166"/>
      <c r="T66" s="166"/>
      <c r="U66" s="166"/>
      <c r="V66" s="166"/>
      <c r="W66" s="166"/>
      <c r="X66" s="166"/>
      <c r="Y66" s="166"/>
      <c r="Z66" s="166"/>
      <c r="AA66" s="166"/>
      <c r="AB66" s="165"/>
      <c r="AC66" s="164"/>
      <c r="AD66" s="164"/>
      <c r="AE66" s="167" t="s">
        <v>70</v>
      </c>
      <c r="AF66" s="167"/>
      <c r="AG66" s="168"/>
    </row>
    <row r="67" spans="1:33" x14ac:dyDescent="0.45">
      <c r="B67" s="166" t="s">
        <v>98</v>
      </c>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69" t="str">
        <f>IFERROR(AB65/AB66*10,"")</f>
        <v/>
      </c>
      <c r="AC67" s="170"/>
      <c r="AD67" s="170"/>
      <c r="AE67" s="167" t="s">
        <v>70</v>
      </c>
      <c r="AF67" s="167"/>
      <c r="AG67" s="168"/>
    </row>
    <row r="69" spans="1:33" x14ac:dyDescent="0.45">
      <c r="A69" s="47" t="s">
        <v>102</v>
      </c>
    </row>
    <row r="70" spans="1:33" x14ac:dyDescent="0.45">
      <c r="B70" s="166" t="s">
        <v>104</v>
      </c>
      <c r="C70" s="166"/>
      <c r="D70" s="166"/>
      <c r="E70" s="166"/>
      <c r="F70" s="166"/>
      <c r="G70" s="166"/>
      <c r="H70" s="166"/>
      <c r="I70" s="166"/>
      <c r="J70" s="166"/>
      <c r="K70" s="166"/>
      <c r="L70" s="166"/>
      <c r="M70" s="166"/>
      <c r="N70" s="166"/>
      <c r="O70" s="166"/>
      <c r="P70" s="166"/>
      <c r="Q70" s="165"/>
      <c r="R70" s="164"/>
      <c r="S70" s="164"/>
      <c r="T70" s="164"/>
      <c r="U70" s="164"/>
      <c r="V70" s="164"/>
      <c r="W70" s="164"/>
      <c r="X70" s="167" t="s">
        <v>106</v>
      </c>
      <c r="Y70" s="167"/>
      <c r="Z70" s="168"/>
    </row>
    <row r="71" spans="1:33" x14ac:dyDescent="0.45">
      <c r="B71" s="166" t="s">
        <v>103</v>
      </c>
      <c r="C71" s="166"/>
      <c r="D71" s="166"/>
      <c r="E71" s="166"/>
      <c r="F71" s="166"/>
      <c r="G71" s="166"/>
      <c r="H71" s="166"/>
      <c r="I71" s="166"/>
      <c r="J71" s="166"/>
      <c r="K71" s="166"/>
      <c r="L71" s="166"/>
      <c r="M71" s="166"/>
      <c r="N71" s="166"/>
      <c r="O71" s="166"/>
      <c r="P71" s="166"/>
      <c r="Q71" s="211">
        <f>IF(G51="",0,IF(G51&lt;20,20,G51))</f>
        <v>0</v>
      </c>
      <c r="R71" s="212"/>
      <c r="S71" s="212"/>
      <c r="T71" s="212"/>
      <c r="U71" s="212"/>
      <c r="V71" s="212"/>
      <c r="W71" s="212"/>
      <c r="X71" s="167" t="s">
        <v>107</v>
      </c>
      <c r="Y71" s="167"/>
      <c r="Z71" s="168"/>
    </row>
    <row r="72" spans="1:33" x14ac:dyDescent="0.45">
      <c r="B72" s="166" t="s">
        <v>105</v>
      </c>
      <c r="C72" s="166"/>
      <c r="D72" s="166"/>
      <c r="E72" s="166"/>
      <c r="F72" s="166"/>
      <c r="G72" s="166"/>
      <c r="H72" s="166"/>
      <c r="I72" s="166"/>
      <c r="J72" s="166"/>
      <c r="K72" s="166"/>
      <c r="L72" s="166"/>
      <c r="M72" s="166"/>
      <c r="N72" s="166"/>
      <c r="O72" s="166"/>
      <c r="P72" s="166"/>
      <c r="Q72" s="211">
        <f>Q70*Q71</f>
        <v>0</v>
      </c>
      <c r="R72" s="212"/>
      <c r="S72" s="212"/>
      <c r="T72" s="212"/>
      <c r="U72" s="212"/>
      <c r="V72" s="212"/>
      <c r="W72" s="212"/>
      <c r="X72" s="167" t="s">
        <v>106</v>
      </c>
      <c r="Y72" s="167"/>
      <c r="Z72" s="168"/>
    </row>
    <row r="73" spans="1:33" s="46" customFormat="1" ht="10.8" x14ac:dyDescent="0.45">
      <c r="B73" s="46" t="s">
        <v>108</v>
      </c>
    </row>
    <row r="74" spans="1:33" s="46" customFormat="1" ht="10.8" x14ac:dyDescent="0.45">
      <c r="C74" s="210" t="s">
        <v>109</v>
      </c>
      <c r="D74" s="210"/>
      <c r="E74" s="210"/>
      <c r="F74" s="46" t="s">
        <v>110</v>
      </c>
    </row>
    <row r="75" spans="1:33" s="46" customFormat="1" ht="10.8" x14ac:dyDescent="0.45">
      <c r="C75" s="210" t="s">
        <v>111</v>
      </c>
      <c r="D75" s="210"/>
      <c r="E75" s="210"/>
      <c r="F75" s="46" t="s">
        <v>260</v>
      </c>
    </row>
    <row r="76" spans="1:33" s="46" customFormat="1" ht="10.8" x14ac:dyDescent="0.45">
      <c r="F76" s="46" t="s">
        <v>266</v>
      </c>
    </row>
    <row r="77" spans="1:33" s="117" customFormat="1" ht="12" x14ac:dyDescent="0.45">
      <c r="F77" s="117" t="s">
        <v>267</v>
      </c>
    </row>
  </sheetData>
  <sheetProtection sheet="1" objects="1" scenarios="1" formatCells="0" formatColumns="0" formatRows="0"/>
  <mergeCells count="149">
    <mergeCell ref="B37:G39"/>
    <mergeCell ref="H37:N37"/>
    <mergeCell ref="O37:Q37"/>
    <mergeCell ref="R37:S37"/>
    <mergeCell ref="T37:U37"/>
    <mergeCell ref="V37:W37"/>
    <mergeCell ref="B33:H33"/>
    <mergeCell ref="I33:AG33"/>
    <mergeCell ref="B36:G36"/>
    <mergeCell ref="H36:N36"/>
    <mergeCell ref="O36:Q36"/>
    <mergeCell ref="R36:S36"/>
    <mergeCell ref="X37:Y37"/>
    <mergeCell ref="Z37:AA37"/>
    <mergeCell ref="AB37:AC37"/>
    <mergeCell ref="H38:N39"/>
    <mergeCell ref="O38:AG39"/>
    <mergeCell ref="V36:W36"/>
    <mergeCell ref="X36:Y36"/>
    <mergeCell ref="Z36:AA36"/>
    <mergeCell ref="AB36:AC36"/>
    <mergeCell ref="C74:E74"/>
    <mergeCell ref="C75:E75"/>
    <mergeCell ref="O18:Q18"/>
    <mergeCell ref="R18:T18"/>
    <mergeCell ref="B18:N18"/>
    <mergeCell ref="B17:N17"/>
    <mergeCell ref="B70:P70"/>
    <mergeCell ref="Q70:W70"/>
    <mergeCell ref="X70:Z70"/>
    <mergeCell ref="B71:P71"/>
    <mergeCell ref="Q71:W71"/>
    <mergeCell ref="X71:Z71"/>
    <mergeCell ref="B61:C61"/>
    <mergeCell ref="B62:C62"/>
    <mergeCell ref="O40:AG41"/>
    <mergeCell ref="B40:N41"/>
    <mergeCell ref="U21:W21"/>
    <mergeCell ref="U22:W22"/>
    <mergeCell ref="U23:W23"/>
    <mergeCell ref="U24:W24"/>
    <mergeCell ref="U25:W25"/>
    <mergeCell ref="Q21:T21"/>
    <mergeCell ref="Q22:T22"/>
    <mergeCell ref="Q23:T23"/>
    <mergeCell ref="L59:P59"/>
    <mergeCell ref="Q59:R59"/>
    <mergeCell ref="T59:AB59"/>
    <mergeCell ref="AC59:AE59"/>
    <mergeCell ref="B65:AA65"/>
    <mergeCell ref="AB65:AD65"/>
    <mergeCell ref="AE65:AG65"/>
    <mergeCell ref="B72:P72"/>
    <mergeCell ref="Q72:W72"/>
    <mergeCell ref="X72:Z72"/>
    <mergeCell ref="AF59:AG59"/>
    <mergeCell ref="D60:J60"/>
    <mergeCell ref="D61:J61"/>
    <mergeCell ref="D62:J62"/>
    <mergeCell ref="B59:C59"/>
    <mergeCell ref="B60:C60"/>
    <mergeCell ref="D59:J59"/>
    <mergeCell ref="B66:AA66"/>
    <mergeCell ref="AB66:AD66"/>
    <mergeCell ref="AE66:AG66"/>
    <mergeCell ref="B67:AA67"/>
    <mergeCell ref="AB67:AD67"/>
    <mergeCell ref="AE67:AG67"/>
    <mergeCell ref="Y55:Z55"/>
    <mergeCell ref="AA55:AB55"/>
    <mergeCell ref="AC55:AD55"/>
    <mergeCell ref="AE55:AF55"/>
    <mergeCell ref="B58:C58"/>
    <mergeCell ref="B55:F55"/>
    <mergeCell ref="G55:J55"/>
    <mergeCell ref="K55:Q55"/>
    <mergeCell ref="R55:T55"/>
    <mergeCell ref="U55:V55"/>
    <mergeCell ref="W55:X55"/>
    <mergeCell ref="D58:J58"/>
    <mergeCell ref="L58:P58"/>
    <mergeCell ref="Q58:R58"/>
    <mergeCell ref="T58:AB58"/>
    <mergeCell ref="AC58:AE58"/>
    <mergeCell ref="AF58:AG58"/>
    <mergeCell ref="B51:F51"/>
    <mergeCell ref="G51:J51"/>
    <mergeCell ref="K51:L51"/>
    <mergeCell ref="B46:AA46"/>
    <mergeCell ref="AB46:AD46"/>
    <mergeCell ref="AE46:AG46"/>
    <mergeCell ref="B44:AA44"/>
    <mergeCell ref="AB44:AD44"/>
    <mergeCell ref="AE44:AG44"/>
    <mergeCell ref="B45:AA45"/>
    <mergeCell ref="AB45:AD45"/>
    <mergeCell ref="AE45:AG45"/>
    <mergeCell ref="M51:Q51"/>
    <mergeCell ref="R51:U51"/>
    <mergeCell ref="V51:W51"/>
    <mergeCell ref="X51:AA51"/>
    <mergeCell ref="AB51:AE51"/>
    <mergeCell ref="AF51:AG51"/>
    <mergeCell ref="A12:D13"/>
    <mergeCell ref="E12:K12"/>
    <mergeCell ref="L12:AG12"/>
    <mergeCell ref="E13:K13"/>
    <mergeCell ref="L13:AG13"/>
    <mergeCell ref="T36:U36"/>
    <mergeCell ref="B32:K32"/>
    <mergeCell ref="L32:O32"/>
    <mergeCell ref="P32:Q32"/>
    <mergeCell ref="R32:AA32"/>
    <mergeCell ref="AB32:AE32"/>
    <mergeCell ref="AF32:AG32"/>
    <mergeCell ref="B25:P25"/>
    <mergeCell ref="U27:AE27"/>
    <mergeCell ref="AF27:AG27"/>
    <mergeCell ref="B29:D29"/>
    <mergeCell ref="E29:Q29"/>
    <mergeCell ref="R29:T29"/>
    <mergeCell ref="U29:AG29"/>
    <mergeCell ref="C23:P23"/>
    <mergeCell ref="C24:P24"/>
    <mergeCell ref="B23:B24"/>
    <mergeCell ref="B21:P21"/>
    <mergeCell ref="B22:P22"/>
    <mergeCell ref="U15:AE15"/>
    <mergeCell ref="AF15:AG15"/>
    <mergeCell ref="O17:T17"/>
    <mergeCell ref="A10:D11"/>
    <mergeCell ref="Q24:T24"/>
    <mergeCell ref="Q25:T25"/>
    <mergeCell ref="A3:AG3"/>
    <mergeCell ref="A4:AG4"/>
    <mergeCell ref="A6:D9"/>
    <mergeCell ref="E6:K6"/>
    <mergeCell ref="L6:AG6"/>
    <mergeCell ref="E7:K7"/>
    <mergeCell ref="L7:AG7"/>
    <mergeCell ref="E8:K8"/>
    <mergeCell ref="L8:AG8"/>
    <mergeCell ref="E9:K9"/>
    <mergeCell ref="L9:S9"/>
    <mergeCell ref="T9:AG9"/>
    <mergeCell ref="E10:K10"/>
    <mergeCell ref="L10:AG10"/>
    <mergeCell ref="E11:K11"/>
    <mergeCell ref="L11:AG11"/>
  </mergeCells>
  <phoneticPr fontId="2"/>
  <dataValidations count="1">
    <dataValidation type="list" allowBlank="1" showInputMessage="1" showErrorMessage="1" sqref="B58:C62" xr:uid="{4217847C-16D7-427F-8D0E-D098B11EA769}">
      <formula1>"〇"</formula1>
    </dataValidation>
  </dataValidations>
  <pageMargins left="0.78740157480314965" right="0.78740157480314965" top="0.78740157480314965" bottom="0.39370078740157483" header="0.31496062992125984" footer="0.31496062992125984"/>
  <pageSetup paperSize="9" scale="98" fitToHeight="0" orientation="portrait" r:id="rId1"/>
  <rowBreaks count="1" manualBreakCount="1">
    <brk id="48" max="32" man="1"/>
  </rowBreaks>
  <extLst>
    <ext xmlns:x14="http://schemas.microsoft.com/office/spreadsheetml/2009/9/main" uri="{CCE6A557-97BC-4b89-ADB6-D9C93CAAB3DF}">
      <x14:dataValidations xmlns:xm="http://schemas.microsoft.com/office/excel/2006/main" count="4">
        <x14:dataValidation type="list" allowBlank="1" showInputMessage="1" showErrorMessage="1" xr:uid="{46C58072-7BDF-4A6E-84BD-77217CE829A6}">
          <x14:formula1>
            <xm:f>リスト!$A$39:$A$40</xm:f>
          </x14:formula1>
          <xm:sqref>R55:T55 O36:Q37</xm:sqref>
        </x14:dataValidation>
        <x14:dataValidation type="list" allowBlank="1" showInputMessage="1" showErrorMessage="1" xr:uid="{370ED62C-FCB9-4C47-9E3D-5E7FC258FB21}">
          <x14:formula1>
            <xm:f>リスト!$A$47:$A$48</xm:f>
          </x14:formula1>
          <xm:sqref>Q70:W70</xm:sqref>
        </x14:dataValidation>
        <x14:dataValidation type="list" allowBlank="1" showInputMessage="1" showErrorMessage="1" xr:uid="{B4710588-D3C3-4532-89FA-444016BD367A}">
          <x14:formula1>
            <xm:f>リスト!$A$43:$A$44</xm:f>
          </x14:formula1>
          <xm:sqref>G55:J55</xm:sqref>
        </x14:dataValidation>
        <x14:dataValidation type="list" allowBlank="1" showInputMessage="1" showErrorMessage="1" xr:uid="{17B7FB90-5FA7-4D3B-BA39-548AD89759A4}">
          <x14:formula1>
            <xm:f>リスト!$A$51:$A$52</xm:f>
          </x14:formula1>
          <xm:sqref>O17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F24C69-9628-45F0-A102-3CB1DC23EE60}">
  <sheetPr>
    <tabColor rgb="FFFFFF00"/>
    <pageSetUpPr fitToPage="1"/>
  </sheetPr>
  <dimension ref="A1:AK48"/>
  <sheetViews>
    <sheetView view="pageBreakPreview" topLeftCell="A37" zoomScale="130" zoomScaleNormal="110" zoomScaleSheetLayoutView="130" workbookViewId="0">
      <selection activeCell="Q47" sqref="Q47:W47"/>
    </sheetView>
  </sheetViews>
  <sheetFormatPr defaultColWidth="2.3984375" defaultRowHeight="14.4" x14ac:dyDescent="0.45"/>
  <cols>
    <col min="1" max="1" width="2.3984375" style="45" customWidth="1"/>
    <col min="2" max="33" width="2.3984375" style="45"/>
    <col min="34" max="34" width="2.3984375" style="45" customWidth="1"/>
    <col min="35" max="36" width="2.3984375" style="46"/>
    <col min="37" max="16384" width="2.3984375" style="45"/>
  </cols>
  <sheetData>
    <row r="1" spans="1:37" x14ac:dyDescent="0.45">
      <c r="A1" s="45" t="s">
        <v>216</v>
      </c>
    </row>
    <row r="3" spans="1:37" ht="16.2" x14ac:dyDescent="0.45">
      <c r="A3" s="171" t="s">
        <v>204</v>
      </c>
      <c r="B3" s="171"/>
      <c r="C3" s="171"/>
      <c r="D3" s="171"/>
      <c r="E3" s="171"/>
      <c r="F3" s="171"/>
      <c r="G3" s="171"/>
      <c r="H3" s="171"/>
      <c r="I3" s="171"/>
      <c r="J3" s="171"/>
      <c r="K3" s="171"/>
      <c r="L3" s="171"/>
      <c r="M3" s="171"/>
      <c r="N3" s="171"/>
      <c r="O3" s="171"/>
      <c r="P3" s="171"/>
      <c r="Q3" s="171"/>
      <c r="R3" s="171"/>
      <c r="S3" s="171"/>
      <c r="T3" s="171"/>
      <c r="U3" s="171"/>
      <c r="V3" s="171"/>
      <c r="W3" s="171"/>
      <c r="X3" s="171"/>
      <c r="Y3" s="171"/>
      <c r="Z3" s="171"/>
      <c r="AA3" s="171"/>
      <c r="AB3" s="171"/>
      <c r="AC3" s="171"/>
      <c r="AD3" s="171"/>
      <c r="AE3" s="171"/>
      <c r="AF3" s="171"/>
      <c r="AG3" s="171"/>
    </row>
    <row r="4" spans="1:37" ht="16.2" x14ac:dyDescent="0.45">
      <c r="A4" s="171" t="s">
        <v>156</v>
      </c>
      <c r="B4" s="171"/>
      <c r="C4" s="171"/>
      <c r="D4" s="171"/>
      <c r="E4" s="171"/>
      <c r="F4" s="171"/>
      <c r="G4" s="171"/>
      <c r="H4" s="171"/>
      <c r="I4" s="171"/>
      <c r="J4" s="171"/>
      <c r="K4" s="171"/>
      <c r="L4" s="171"/>
      <c r="M4" s="171"/>
      <c r="N4" s="171"/>
      <c r="O4" s="171"/>
      <c r="P4" s="171"/>
      <c r="Q4" s="171"/>
      <c r="R4" s="171"/>
      <c r="S4" s="171"/>
      <c r="T4" s="171"/>
      <c r="U4" s="171"/>
      <c r="V4" s="171"/>
      <c r="W4" s="171"/>
      <c r="X4" s="171"/>
      <c r="Y4" s="171"/>
      <c r="Z4" s="171"/>
      <c r="AA4" s="171"/>
      <c r="AB4" s="171"/>
      <c r="AC4" s="171"/>
      <c r="AD4" s="171"/>
      <c r="AE4" s="171"/>
      <c r="AF4" s="171"/>
      <c r="AG4" s="171"/>
    </row>
    <row r="6" spans="1:37" ht="16.2" x14ac:dyDescent="0.45">
      <c r="A6" s="174" t="s">
        <v>100</v>
      </c>
      <c r="B6" s="175"/>
      <c r="C6" s="175"/>
      <c r="D6" s="176"/>
      <c r="E6" s="153" t="s">
        <v>99</v>
      </c>
      <c r="F6" s="154"/>
      <c r="G6" s="154"/>
      <c r="H6" s="154"/>
      <c r="I6" s="154"/>
      <c r="J6" s="154"/>
      <c r="K6" s="155"/>
      <c r="L6" s="173"/>
      <c r="M6" s="173"/>
      <c r="N6" s="173"/>
      <c r="O6" s="173"/>
      <c r="P6" s="173"/>
      <c r="Q6" s="173"/>
      <c r="R6" s="173"/>
      <c r="S6" s="173"/>
      <c r="T6" s="173"/>
      <c r="U6" s="173"/>
      <c r="V6" s="173"/>
      <c r="W6" s="173"/>
      <c r="X6" s="173"/>
      <c r="Y6" s="173"/>
      <c r="Z6" s="173"/>
      <c r="AA6" s="173"/>
      <c r="AB6" s="173"/>
      <c r="AC6" s="173"/>
      <c r="AD6" s="173"/>
      <c r="AE6" s="173"/>
      <c r="AF6" s="173"/>
      <c r="AG6" s="173"/>
      <c r="AH6" s="53"/>
    </row>
    <row r="7" spans="1:37" ht="16.2" x14ac:dyDescent="0.45">
      <c r="A7" s="177"/>
      <c r="B7" s="178"/>
      <c r="C7" s="178"/>
      <c r="D7" s="179"/>
      <c r="E7" s="153" t="s">
        <v>39</v>
      </c>
      <c r="F7" s="154"/>
      <c r="G7" s="154"/>
      <c r="H7" s="154"/>
      <c r="I7" s="154"/>
      <c r="J7" s="154"/>
      <c r="K7" s="155"/>
      <c r="L7" s="173"/>
      <c r="M7" s="173"/>
      <c r="N7" s="173"/>
      <c r="O7" s="173"/>
      <c r="P7" s="173"/>
      <c r="Q7" s="173"/>
      <c r="R7" s="173"/>
      <c r="S7" s="173"/>
      <c r="T7" s="173"/>
      <c r="U7" s="173"/>
      <c r="V7" s="173"/>
      <c r="W7" s="173"/>
      <c r="X7" s="173"/>
      <c r="Y7" s="173"/>
      <c r="Z7" s="173"/>
      <c r="AA7" s="173"/>
      <c r="AB7" s="173"/>
      <c r="AC7" s="173"/>
      <c r="AD7" s="173"/>
      <c r="AE7" s="173"/>
      <c r="AF7" s="173"/>
      <c r="AG7" s="173"/>
      <c r="AH7" s="53"/>
    </row>
    <row r="8" spans="1:37" ht="16.2" x14ac:dyDescent="0.45">
      <c r="A8" s="177"/>
      <c r="B8" s="178"/>
      <c r="C8" s="178"/>
      <c r="D8" s="179"/>
      <c r="E8" s="153" t="s">
        <v>40</v>
      </c>
      <c r="F8" s="154"/>
      <c r="G8" s="154"/>
      <c r="H8" s="154"/>
      <c r="I8" s="154"/>
      <c r="J8" s="154"/>
      <c r="K8" s="155"/>
      <c r="L8" s="173"/>
      <c r="M8" s="173"/>
      <c r="N8" s="173"/>
      <c r="O8" s="173"/>
      <c r="P8" s="173"/>
      <c r="Q8" s="173"/>
      <c r="R8" s="173"/>
      <c r="S8" s="173"/>
      <c r="T8" s="173"/>
      <c r="U8" s="173"/>
      <c r="V8" s="173"/>
      <c r="W8" s="173"/>
      <c r="X8" s="173"/>
      <c r="Y8" s="173"/>
      <c r="Z8" s="173"/>
      <c r="AA8" s="173"/>
      <c r="AB8" s="173"/>
      <c r="AC8" s="173"/>
      <c r="AD8" s="173"/>
      <c r="AE8" s="173"/>
      <c r="AF8" s="173"/>
      <c r="AG8" s="173"/>
      <c r="AH8" s="53"/>
    </row>
    <row r="9" spans="1:37" ht="16.2" x14ac:dyDescent="0.45">
      <c r="A9" s="180"/>
      <c r="B9" s="181"/>
      <c r="C9" s="181"/>
      <c r="D9" s="182"/>
      <c r="E9" s="153" t="s">
        <v>262</v>
      </c>
      <c r="F9" s="154"/>
      <c r="G9" s="154"/>
      <c r="H9" s="154"/>
      <c r="I9" s="154"/>
      <c r="J9" s="154"/>
      <c r="K9" s="155"/>
      <c r="L9" s="183"/>
      <c r="M9" s="184"/>
      <c r="N9" s="184"/>
      <c r="O9" s="184"/>
      <c r="P9" s="184"/>
      <c r="Q9" s="184"/>
      <c r="R9" s="184"/>
      <c r="S9" s="184"/>
      <c r="T9" s="185" t="s">
        <v>263</v>
      </c>
      <c r="U9" s="185"/>
      <c r="V9" s="185"/>
      <c r="W9" s="185"/>
      <c r="X9" s="185"/>
      <c r="Y9" s="185"/>
      <c r="Z9" s="185"/>
      <c r="AA9" s="185"/>
      <c r="AB9" s="185"/>
      <c r="AC9" s="185"/>
      <c r="AD9" s="185"/>
      <c r="AE9" s="185"/>
      <c r="AF9" s="185"/>
      <c r="AG9" s="186"/>
      <c r="AH9" s="53"/>
    </row>
    <row r="10" spans="1:37" ht="16.2" x14ac:dyDescent="0.45">
      <c r="A10" s="172" t="s">
        <v>43</v>
      </c>
      <c r="B10" s="172"/>
      <c r="C10" s="172"/>
      <c r="D10" s="172"/>
      <c r="E10" s="172" t="s">
        <v>45</v>
      </c>
      <c r="F10" s="172"/>
      <c r="G10" s="172"/>
      <c r="H10" s="172"/>
      <c r="I10" s="172"/>
      <c r="J10" s="172"/>
      <c r="K10" s="172"/>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53"/>
    </row>
    <row r="11" spans="1:37" ht="16.2" x14ac:dyDescent="0.45">
      <c r="A11" s="172"/>
      <c r="B11" s="172"/>
      <c r="C11" s="172"/>
      <c r="D11" s="172"/>
      <c r="E11" s="172" t="s">
        <v>46</v>
      </c>
      <c r="F11" s="172"/>
      <c r="G11" s="172"/>
      <c r="H11" s="172"/>
      <c r="I11" s="172"/>
      <c r="J11" s="172"/>
      <c r="K11" s="172"/>
      <c r="L11" s="173"/>
      <c r="M11" s="173"/>
      <c r="N11" s="173"/>
      <c r="O11" s="173"/>
      <c r="P11" s="173"/>
      <c r="Q11" s="173"/>
      <c r="R11" s="173"/>
      <c r="S11" s="173"/>
      <c r="T11" s="173"/>
      <c r="U11" s="173"/>
      <c r="V11" s="173"/>
      <c r="W11" s="173"/>
      <c r="X11" s="173"/>
      <c r="Y11" s="173"/>
      <c r="Z11" s="173"/>
      <c r="AA11" s="173"/>
      <c r="AB11" s="173"/>
      <c r="AC11" s="173"/>
      <c r="AD11" s="173"/>
      <c r="AE11" s="173"/>
      <c r="AF11" s="173"/>
      <c r="AG11" s="173"/>
      <c r="AH11" s="53"/>
    </row>
    <row r="12" spans="1:37" ht="16.2" x14ac:dyDescent="0.45">
      <c r="A12" s="172" t="s">
        <v>44</v>
      </c>
      <c r="B12" s="172"/>
      <c r="C12" s="172"/>
      <c r="D12" s="172"/>
      <c r="E12" s="172" t="s">
        <v>41</v>
      </c>
      <c r="F12" s="172"/>
      <c r="G12" s="172"/>
      <c r="H12" s="172"/>
      <c r="I12" s="172"/>
      <c r="J12" s="172"/>
      <c r="K12" s="172"/>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53"/>
    </row>
    <row r="13" spans="1:37" ht="16.2" x14ac:dyDescent="0.45">
      <c r="A13" s="172"/>
      <c r="B13" s="172"/>
      <c r="C13" s="172"/>
      <c r="D13" s="172"/>
      <c r="E13" s="172" t="s">
        <v>42</v>
      </c>
      <c r="F13" s="172"/>
      <c r="G13" s="172"/>
      <c r="H13" s="172"/>
      <c r="I13" s="172"/>
      <c r="J13" s="172"/>
      <c r="K13" s="172"/>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53"/>
    </row>
    <row r="15" spans="1:37" s="46" customFormat="1" x14ac:dyDescent="0.45">
      <c r="A15" s="47" t="s">
        <v>217</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59"/>
      <c r="AK15" s="45"/>
    </row>
    <row r="16" spans="1:37" ht="18" customHeight="1" x14ac:dyDescent="0.45">
      <c r="B16" s="241" t="s">
        <v>186</v>
      </c>
      <c r="C16" s="197" t="s">
        <v>158</v>
      </c>
      <c r="D16" s="197"/>
      <c r="E16" s="197"/>
      <c r="F16" s="197"/>
      <c r="G16" s="197"/>
      <c r="H16" s="197"/>
      <c r="I16" s="197"/>
      <c r="J16" s="197"/>
      <c r="K16" s="197"/>
      <c r="L16" s="197"/>
      <c r="M16" s="197"/>
      <c r="N16" s="197"/>
      <c r="O16" s="197"/>
      <c r="P16" s="197"/>
      <c r="Q16" s="197"/>
      <c r="R16" s="197"/>
      <c r="S16" s="197"/>
      <c r="T16" s="197"/>
      <c r="U16" s="197"/>
      <c r="V16" s="197"/>
      <c r="W16" s="226"/>
      <c r="X16" s="196" t="s">
        <v>162</v>
      </c>
      <c r="Y16" s="197"/>
      <c r="Z16" s="197"/>
      <c r="AA16" s="226"/>
      <c r="AB16" s="196" t="s">
        <v>159</v>
      </c>
      <c r="AC16" s="197"/>
      <c r="AD16" s="197"/>
      <c r="AE16" s="197"/>
      <c r="AF16" s="197"/>
      <c r="AG16" s="226"/>
    </row>
    <row r="17" spans="2:33" x14ac:dyDescent="0.45">
      <c r="B17" s="242"/>
      <c r="C17" s="228"/>
      <c r="D17" s="228"/>
      <c r="E17" s="228"/>
      <c r="F17" s="228"/>
      <c r="G17" s="228"/>
      <c r="H17" s="228"/>
      <c r="I17" s="228"/>
      <c r="J17" s="228"/>
      <c r="K17" s="228"/>
      <c r="L17" s="228"/>
      <c r="M17" s="228"/>
      <c r="N17" s="228"/>
      <c r="O17" s="228"/>
      <c r="P17" s="228"/>
      <c r="Q17" s="228"/>
      <c r="R17" s="228"/>
      <c r="S17" s="228"/>
      <c r="T17" s="228"/>
      <c r="U17" s="228"/>
      <c r="V17" s="228"/>
      <c r="W17" s="229"/>
      <c r="X17" s="227" t="s">
        <v>161</v>
      </c>
      <c r="Y17" s="228"/>
      <c r="Z17" s="228"/>
      <c r="AA17" s="229"/>
      <c r="AB17" s="227" t="s">
        <v>160</v>
      </c>
      <c r="AC17" s="228"/>
      <c r="AD17" s="228"/>
      <c r="AE17" s="228"/>
      <c r="AF17" s="228"/>
      <c r="AG17" s="229"/>
    </row>
    <row r="18" spans="2:33" ht="14.4" customHeight="1" x14ac:dyDescent="0.45">
      <c r="B18" s="107">
        <v>1</v>
      </c>
      <c r="C18" s="238"/>
      <c r="D18" s="151"/>
      <c r="E18" s="151"/>
      <c r="F18" s="151"/>
      <c r="G18" s="151"/>
      <c r="H18" s="151"/>
      <c r="I18" s="151"/>
      <c r="J18" s="151"/>
      <c r="K18" s="151"/>
      <c r="L18" s="151"/>
      <c r="M18" s="151"/>
      <c r="N18" s="151"/>
      <c r="O18" s="151"/>
      <c r="P18" s="151"/>
      <c r="Q18" s="151"/>
      <c r="R18" s="151"/>
      <c r="S18" s="151"/>
      <c r="T18" s="151"/>
      <c r="U18" s="151"/>
      <c r="V18" s="151"/>
      <c r="W18" s="152"/>
      <c r="X18" s="160"/>
      <c r="Y18" s="160"/>
      <c r="Z18" s="160"/>
      <c r="AA18" s="160"/>
      <c r="AB18" s="235"/>
      <c r="AC18" s="235"/>
      <c r="AD18" s="235"/>
      <c r="AE18" s="235"/>
      <c r="AF18" s="235"/>
      <c r="AG18" s="235"/>
    </row>
    <row r="19" spans="2:33" ht="14.4" customHeight="1" x14ac:dyDescent="0.45">
      <c r="B19" s="107">
        <v>2</v>
      </c>
      <c r="C19" s="238"/>
      <c r="D19" s="151"/>
      <c r="E19" s="151"/>
      <c r="F19" s="151"/>
      <c r="G19" s="151"/>
      <c r="H19" s="151"/>
      <c r="I19" s="151"/>
      <c r="J19" s="151"/>
      <c r="K19" s="151"/>
      <c r="L19" s="151"/>
      <c r="M19" s="151"/>
      <c r="N19" s="151"/>
      <c r="O19" s="151"/>
      <c r="P19" s="151"/>
      <c r="Q19" s="151"/>
      <c r="R19" s="151"/>
      <c r="S19" s="151"/>
      <c r="T19" s="151"/>
      <c r="U19" s="151"/>
      <c r="V19" s="151"/>
      <c r="W19" s="152"/>
      <c r="X19" s="160"/>
      <c r="Y19" s="160"/>
      <c r="Z19" s="160"/>
      <c r="AA19" s="160"/>
      <c r="AB19" s="235"/>
      <c r="AC19" s="235"/>
      <c r="AD19" s="235"/>
      <c r="AE19" s="235"/>
      <c r="AF19" s="235"/>
      <c r="AG19" s="235"/>
    </row>
    <row r="20" spans="2:33" ht="14.4" customHeight="1" x14ac:dyDescent="0.45">
      <c r="B20" s="107">
        <v>3</v>
      </c>
      <c r="C20" s="238"/>
      <c r="D20" s="151"/>
      <c r="E20" s="151"/>
      <c r="F20" s="151"/>
      <c r="G20" s="151"/>
      <c r="H20" s="151"/>
      <c r="I20" s="151"/>
      <c r="J20" s="151"/>
      <c r="K20" s="151"/>
      <c r="L20" s="151"/>
      <c r="M20" s="151"/>
      <c r="N20" s="151"/>
      <c r="O20" s="151"/>
      <c r="P20" s="151"/>
      <c r="Q20" s="151"/>
      <c r="R20" s="151"/>
      <c r="S20" s="151"/>
      <c r="T20" s="151"/>
      <c r="U20" s="151"/>
      <c r="V20" s="151"/>
      <c r="W20" s="152"/>
      <c r="X20" s="160"/>
      <c r="Y20" s="160"/>
      <c r="Z20" s="160"/>
      <c r="AA20" s="160"/>
      <c r="AB20" s="235"/>
      <c r="AC20" s="235"/>
      <c r="AD20" s="235"/>
      <c r="AE20" s="235"/>
      <c r="AF20" s="235"/>
      <c r="AG20" s="235"/>
    </row>
    <row r="21" spans="2:33" ht="14.4" customHeight="1" x14ac:dyDescent="0.45">
      <c r="B21" s="107">
        <v>4</v>
      </c>
      <c r="C21" s="238"/>
      <c r="D21" s="151"/>
      <c r="E21" s="151"/>
      <c r="F21" s="151"/>
      <c r="G21" s="151"/>
      <c r="H21" s="151"/>
      <c r="I21" s="151"/>
      <c r="J21" s="151"/>
      <c r="K21" s="151"/>
      <c r="L21" s="151"/>
      <c r="M21" s="151"/>
      <c r="N21" s="151"/>
      <c r="O21" s="151"/>
      <c r="P21" s="151"/>
      <c r="Q21" s="151"/>
      <c r="R21" s="151"/>
      <c r="S21" s="151"/>
      <c r="T21" s="151"/>
      <c r="U21" s="151"/>
      <c r="V21" s="151"/>
      <c r="W21" s="152"/>
      <c r="X21" s="160"/>
      <c r="Y21" s="160"/>
      <c r="Z21" s="160"/>
      <c r="AA21" s="160"/>
      <c r="AB21" s="235"/>
      <c r="AC21" s="235"/>
      <c r="AD21" s="235"/>
      <c r="AE21" s="235"/>
      <c r="AF21" s="235"/>
      <c r="AG21" s="235"/>
    </row>
    <row r="22" spans="2:33" ht="14.4" customHeight="1" x14ac:dyDescent="0.45">
      <c r="B22" s="107">
        <v>5</v>
      </c>
      <c r="C22" s="238"/>
      <c r="D22" s="151"/>
      <c r="E22" s="151"/>
      <c r="F22" s="151"/>
      <c r="G22" s="151"/>
      <c r="H22" s="151"/>
      <c r="I22" s="151"/>
      <c r="J22" s="151"/>
      <c r="K22" s="151"/>
      <c r="L22" s="151"/>
      <c r="M22" s="151"/>
      <c r="N22" s="151"/>
      <c r="O22" s="151"/>
      <c r="P22" s="151"/>
      <c r="Q22" s="151"/>
      <c r="R22" s="151"/>
      <c r="S22" s="151"/>
      <c r="T22" s="151"/>
      <c r="U22" s="151"/>
      <c r="V22" s="151"/>
      <c r="W22" s="152"/>
      <c r="X22" s="160"/>
      <c r="Y22" s="160"/>
      <c r="Z22" s="160"/>
      <c r="AA22" s="160"/>
      <c r="AB22" s="235"/>
      <c r="AC22" s="235"/>
      <c r="AD22" s="235"/>
      <c r="AE22" s="235"/>
      <c r="AF22" s="235"/>
      <c r="AG22" s="235"/>
    </row>
    <row r="23" spans="2:33" ht="14.4" customHeight="1" x14ac:dyDescent="0.45">
      <c r="B23" s="107">
        <v>6</v>
      </c>
      <c r="C23" s="238"/>
      <c r="D23" s="151"/>
      <c r="E23" s="151"/>
      <c r="F23" s="151"/>
      <c r="G23" s="151"/>
      <c r="H23" s="151"/>
      <c r="I23" s="151"/>
      <c r="J23" s="151"/>
      <c r="K23" s="151"/>
      <c r="L23" s="151"/>
      <c r="M23" s="151"/>
      <c r="N23" s="151"/>
      <c r="O23" s="151"/>
      <c r="P23" s="151"/>
      <c r="Q23" s="151"/>
      <c r="R23" s="151"/>
      <c r="S23" s="151"/>
      <c r="T23" s="151"/>
      <c r="U23" s="151"/>
      <c r="V23" s="151"/>
      <c r="W23" s="152"/>
      <c r="X23" s="160"/>
      <c r="Y23" s="160"/>
      <c r="Z23" s="160"/>
      <c r="AA23" s="160"/>
      <c r="AB23" s="235"/>
      <c r="AC23" s="235"/>
      <c r="AD23" s="235"/>
      <c r="AE23" s="235"/>
      <c r="AF23" s="235"/>
      <c r="AG23" s="235"/>
    </row>
    <row r="24" spans="2:33" ht="14.4" customHeight="1" x14ac:dyDescent="0.45">
      <c r="B24" s="107">
        <v>7</v>
      </c>
      <c r="C24" s="238"/>
      <c r="D24" s="151"/>
      <c r="E24" s="151"/>
      <c r="F24" s="151"/>
      <c r="G24" s="151"/>
      <c r="H24" s="151"/>
      <c r="I24" s="151"/>
      <c r="J24" s="151"/>
      <c r="K24" s="151"/>
      <c r="L24" s="151"/>
      <c r="M24" s="151"/>
      <c r="N24" s="151"/>
      <c r="O24" s="151"/>
      <c r="P24" s="151"/>
      <c r="Q24" s="151"/>
      <c r="R24" s="151"/>
      <c r="S24" s="151"/>
      <c r="T24" s="151"/>
      <c r="U24" s="151"/>
      <c r="V24" s="151"/>
      <c r="W24" s="152"/>
      <c r="X24" s="160"/>
      <c r="Y24" s="160"/>
      <c r="Z24" s="160"/>
      <c r="AA24" s="160"/>
      <c r="AB24" s="235"/>
      <c r="AC24" s="235"/>
      <c r="AD24" s="235"/>
      <c r="AE24" s="235"/>
      <c r="AF24" s="235"/>
      <c r="AG24" s="235"/>
    </row>
    <row r="25" spans="2:33" ht="14.4" customHeight="1" x14ac:dyDescent="0.45">
      <c r="B25" s="107">
        <v>8</v>
      </c>
      <c r="C25" s="238"/>
      <c r="D25" s="151"/>
      <c r="E25" s="151"/>
      <c r="F25" s="151"/>
      <c r="G25" s="151"/>
      <c r="H25" s="151"/>
      <c r="I25" s="151"/>
      <c r="J25" s="151"/>
      <c r="K25" s="151"/>
      <c r="L25" s="151"/>
      <c r="M25" s="151"/>
      <c r="N25" s="151"/>
      <c r="O25" s="151"/>
      <c r="P25" s="151"/>
      <c r="Q25" s="151"/>
      <c r="R25" s="151"/>
      <c r="S25" s="151"/>
      <c r="T25" s="151"/>
      <c r="U25" s="151"/>
      <c r="V25" s="151"/>
      <c r="W25" s="152"/>
      <c r="X25" s="160"/>
      <c r="Y25" s="160"/>
      <c r="Z25" s="160"/>
      <c r="AA25" s="160"/>
      <c r="AB25" s="235"/>
      <c r="AC25" s="235"/>
      <c r="AD25" s="235"/>
      <c r="AE25" s="235"/>
      <c r="AF25" s="235"/>
      <c r="AG25" s="235"/>
    </row>
    <row r="26" spans="2:33" ht="14.4" customHeight="1" x14ac:dyDescent="0.45">
      <c r="B26" s="107">
        <v>9</v>
      </c>
      <c r="C26" s="238"/>
      <c r="D26" s="151"/>
      <c r="E26" s="151"/>
      <c r="F26" s="151"/>
      <c r="G26" s="151"/>
      <c r="H26" s="151"/>
      <c r="I26" s="151"/>
      <c r="J26" s="151"/>
      <c r="K26" s="151"/>
      <c r="L26" s="151"/>
      <c r="M26" s="151"/>
      <c r="N26" s="151"/>
      <c r="O26" s="151"/>
      <c r="P26" s="151"/>
      <c r="Q26" s="151"/>
      <c r="R26" s="151"/>
      <c r="S26" s="151"/>
      <c r="T26" s="151"/>
      <c r="U26" s="151"/>
      <c r="V26" s="151"/>
      <c r="W26" s="152"/>
      <c r="X26" s="160"/>
      <c r="Y26" s="160"/>
      <c r="Z26" s="160"/>
      <c r="AA26" s="160"/>
      <c r="AB26" s="235"/>
      <c r="AC26" s="235"/>
      <c r="AD26" s="235"/>
      <c r="AE26" s="235"/>
      <c r="AF26" s="235"/>
      <c r="AG26" s="235"/>
    </row>
    <row r="27" spans="2:33" ht="14.4" customHeight="1" x14ac:dyDescent="0.45">
      <c r="B27" s="107">
        <v>10</v>
      </c>
      <c r="C27" s="238"/>
      <c r="D27" s="151"/>
      <c r="E27" s="151"/>
      <c r="F27" s="151"/>
      <c r="G27" s="151"/>
      <c r="H27" s="151"/>
      <c r="I27" s="151"/>
      <c r="J27" s="151"/>
      <c r="K27" s="151"/>
      <c r="L27" s="151"/>
      <c r="M27" s="151"/>
      <c r="N27" s="151"/>
      <c r="O27" s="151"/>
      <c r="P27" s="151"/>
      <c r="Q27" s="151"/>
      <c r="R27" s="151"/>
      <c r="S27" s="151"/>
      <c r="T27" s="151"/>
      <c r="U27" s="151"/>
      <c r="V27" s="151"/>
      <c r="W27" s="152"/>
      <c r="X27" s="160"/>
      <c r="Y27" s="160"/>
      <c r="Z27" s="160"/>
      <c r="AA27" s="160"/>
      <c r="AB27" s="235"/>
      <c r="AC27" s="235"/>
      <c r="AD27" s="235"/>
      <c r="AE27" s="235"/>
      <c r="AF27" s="235"/>
      <c r="AG27" s="235"/>
    </row>
    <row r="28" spans="2:33" ht="14.4" customHeight="1" x14ac:dyDescent="0.45">
      <c r="B28" s="107">
        <v>11</v>
      </c>
      <c r="C28" s="238"/>
      <c r="D28" s="151"/>
      <c r="E28" s="151"/>
      <c r="F28" s="151"/>
      <c r="G28" s="151"/>
      <c r="H28" s="151"/>
      <c r="I28" s="151"/>
      <c r="J28" s="151"/>
      <c r="K28" s="151"/>
      <c r="L28" s="151"/>
      <c r="M28" s="151"/>
      <c r="N28" s="151"/>
      <c r="O28" s="151"/>
      <c r="P28" s="151"/>
      <c r="Q28" s="151"/>
      <c r="R28" s="151"/>
      <c r="S28" s="151"/>
      <c r="T28" s="151"/>
      <c r="U28" s="151"/>
      <c r="V28" s="151"/>
      <c r="W28" s="152"/>
      <c r="X28" s="160"/>
      <c r="Y28" s="160"/>
      <c r="Z28" s="160"/>
      <c r="AA28" s="160"/>
      <c r="AB28" s="235"/>
      <c r="AC28" s="235"/>
      <c r="AD28" s="235"/>
      <c r="AE28" s="235"/>
      <c r="AF28" s="235"/>
      <c r="AG28" s="235"/>
    </row>
    <row r="29" spans="2:33" ht="14.4" customHeight="1" x14ac:dyDescent="0.45">
      <c r="B29" s="107">
        <v>12</v>
      </c>
      <c r="C29" s="238"/>
      <c r="D29" s="151"/>
      <c r="E29" s="151"/>
      <c r="F29" s="151"/>
      <c r="G29" s="151"/>
      <c r="H29" s="151"/>
      <c r="I29" s="151"/>
      <c r="J29" s="151"/>
      <c r="K29" s="151"/>
      <c r="L29" s="151"/>
      <c r="M29" s="151"/>
      <c r="N29" s="151"/>
      <c r="O29" s="151"/>
      <c r="P29" s="151"/>
      <c r="Q29" s="151"/>
      <c r="R29" s="151"/>
      <c r="S29" s="151"/>
      <c r="T29" s="151"/>
      <c r="U29" s="151"/>
      <c r="V29" s="151"/>
      <c r="W29" s="152"/>
      <c r="X29" s="160"/>
      <c r="Y29" s="160"/>
      <c r="Z29" s="160"/>
      <c r="AA29" s="160"/>
      <c r="AB29" s="235"/>
      <c r="AC29" s="235"/>
      <c r="AD29" s="235"/>
      <c r="AE29" s="235"/>
      <c r="AF29" s="235"/>
      <c r="AG29" s="235"/>
    </row>
    <row r="30" spans="2:33" ht="14.4" customHeight="1" x14ac:dyDescent="0.45">
      <c r="B30" s="107">
        <v>13</v>
      </c>
      <c r="C30" s="238"/>
      <c r="D30" s="151"/>
      <c r="E30" s="151"/>
      <c r="F30" s="151"/>
      <c r="G30" s="151"/>
      <c r="H30" s="151"/>
      <c r="I30" s="151"/>
      <c r="J30" s="151"/>
      <c r="K30" s="151"/>
      <c r="L30" s="151"/>
      <c r="M30" s="151"/>
      <c r="N30" s="151"/>
      <c r="O30" s="151"/>
      <c r="P30" s="151"/>
      <c r="Q30" s="151"/>
      <c r="R30" s="151"/>
      <c r="S30" s="151"/>
      <c r="T30" s="151"/>
      <c r="U30" s="151"/>
      <c r="V30" s="151"/>
      <c r="W30" s="152"/>
      <c r="X30" s="160"/>
      <c r="Y30" s="160"/>
      <c r="Z30" s="160"/>
      <c r="AA30" s="160"/>
      <c r="AB30" s="235"/>
      <c r="AC30" s="235"/>
      <c r="AD30" s="235"/>
      <c r="AE30" s="235"/>
      <c r="AF30" s="235"/>
      <c r="AG30" s="235"/>
    </row>
    <row r="31" spans="2:33" ht="14.4" customHeight="1" x14ac:dyDescent="0.45">
      <c r="B31" s="107">
        <v>14</v>
      </c>
      <c r="C31" s="238"/>
      <c r="D31" s="151"/>
      <c r="E31" s="151"/>
      <c r="F31" s="151"/>
      <c r="G31" s="151"/>
      <c r="H31" s="151"/>
      <c r="I31" s="151"/>
      <c r="J31" s="151"/>
      <c r="K31" s="151"/>
      <c r="L31" s="151"/>
      <c r="M31" s="151"/>
      <c r="N31" s="151"/>
      <c r="O31" s="151"/>
      <c r="P31" s="151"/>
      <c r="Q31" s="151"/>
      <c r="R31" s="151"/>
      <c r="S31" s="151"/>
      <c r="T31" s="151"/>
      <c r="U31" s="151"/>
      <c r="V31" s="151"/>
      <c r="W31" s="152"/>
      <c r="X31" s="160"/>
      <c r="Y31" s="160"/>
      <c r="Z31" s="160"/>
      <c r="AA31" s="160"/>
      <c r="AB31" s="235"/>
      <c r="AC31" s="235"/>
      <c r="AD31" s="235"/>
      <c r="AE31" s="235"/>
      <c r="AF31" s="235"/>
      <c r="AG31" s="235"/>
    </row>
    <row r="32" spans="2:33" ht="14.4" customHeight="1" x14ac:dyDescent="0.45">
      <c r="B32" s="107">
        <v>15</v>
      </c>
      <c r="C32" s="238"/>
      <c r="D32" s="151"/>
      <c r="E32" s="151"/>
      <c r="F32" s="151"/>
      <c r="G32" s="151"/>
      <c r="H32" s="151"/>
      <c r="I32" s="151"/>
      <c r="J32" s="151"/>
      <c r="K32" s="151"/>
      <c r="L32" s="151"/>
      <c r="M32" s="151"/>
      <c r="N32" s="151"/>
      <c r="O32" s="151"/>
      <c r="P32" s="151"/>
      <c r="Q32" s="151"/>
      <c r="R32" s="151"/>
      <c r="S32" s="151"/>
      <c r="T32" s="151"/>
      <c r="U32" s="151"/>
      <c r="V32" s="151"/>
      <c r="W32" s="152"/>
      <c r="X32" s="160"/>
      <c r="Y32" s="160"/>
      <c r="Z32" s="160"/>
      <c r="AA32" s="160"/>
      <c r="AB32" s="235"/>
      <c r="AC32" s="235"/>
      <c r="AD32" s="235"/>
      <c r="AE32" s="235"/>
      <c r="AF32" s="235"/>
      <c r="AG32" s="235"/>
    </row>
    <row r="33" spans="1:33" ht="14.4" customHeight="1" x14ac:dyDescent="0.45">
      <c r="B33" s="107">
        <v>16</v>
      </c>
      <c r="C33" s="238"/>
      <c r="D33" s="151"/>
      <c r="E33" s="151"/>
      <c r="F33" s="151"/>
      <c r="G33" s="151"/>
      <c r="H33" s="151"/>
      <c r="I33" s="151"/>
      <c r="J33" s="151"/>
      <c r="K33" s="151"/>
      <c r="L33" s="151"/>
      <c r="M33" s="151"/>
      <c r="N33" s="151"/>
      <c r="O33" s="151"/>
      <c r="P33" s="151"/>
      <c r="Q33" s="151"/>
      <c r="R33" s="151"/>
      <c r="S33" s="151"/>
      <c r="T33" s="151"/>
      <c r="U33" s="151"/>
      <c r="V33" s="151"/>
      <c r="W33" s="152"/>
      <c r="X33" s="160"/>
      <c r="Y33" s="160"/>
      <c r="Z33" s="160"/>
      <c r="AA33" s="160"/>
      <c r="AB33" s="235"/>
      <c r="AC33" s="235"/>
      <c r="AD33" s="235"/>
      <c r="AE33" s="235"/>
      <c r="AF33" s="235"/>
      <c r="AG33" s="235"/>
    </row>
    <row r="34" spans="1:33" ht="14.4" customHeight="1" x14ac:dyDescent="0.45">
      <c r="B34" s="107">
        <v>17</v>
      </c>
      <c r="C34" s="238"/>
      <c r="D34" s="151"/>
      <c r="E34" s="151"/>
      <c r="F34" s="151"/>
      <c r="G34" s="151"/>
      <c r="H34" s="151"/>
      <c r="I34" s="151"/>
      <c r="J34" s="151"/>
      <c r="K34" s="151"/>
      <c r="L34" s="151"/>
      <c r="M34" s="151"/>
      <c r="N34" s="151"/>
      <c r="O34" s="151"/>
      <c r="P34" s="151"/>
      <c r="Q34" s="151"/>
      <c r="R34" s="151"/>
      <c r="S34" s="151"/>
      <c r="T34" s="151"/>
      <c r="U34" s="151"/>
      <c r="V34" s="151"/>
      <c r="W34" s="152"/>
      <c r="X34" s="160"/>
      <c r="Y34" s="160"/>
      <c r="Z34" s="160"/>
      <c r="AA34" s="160"/>
      <c r="AB34" s="235"/>
      <c r="AC34" s="235"/>
      <c r="AD34" s="235"/>
      <c r="AE34" s="235"/>
      <c r="AF34" s="235"/>
      <c r="AG34" s="235"/>
    </row>
    <row r="35" spans="1:33" ht="14.4" customHeight="1" x14ac:dyDescent="0.45">
      <c r="B35" s="107">
        <v>18</v>
      </c>
      <c r="C35" s="238"/>
      <c r="D35" s="151"/>
      <c r="E35" s="151"/>
      <c r="F35" s="151"/>
      <c r="G35" s="151"/>
      <c r="H35" s="151"/>
      <c r="I35" s="151"/>
      <c r="J35" s="151"/>
      <c r="K35" s="151"/>
      <c r="L35" s="151"/>
      <c r="M35" s="151"/>
      <c r="N35" s="151"/>
      <c r="O35" s="151"/>
      <c r="P35" s="151"/>
      <c r="Q35" s="151"/>
      <c r="R35" s="151"/>
      <c r="S35" s="151"/>
      <c r="T35" s="151"/>
      <c r="U35" s="151"/>
      <c r="V35" s="151"/>
      <c r="W35" s="152"/>
      <c r="X35" s="160"/>
      <c r="Y35" s="160"/>
      <c r="Z35" s="160"/>
      <c r="AA35" s="160"/>
      <c r="AB35" s="235"/>
      <c r="AC35" s="235"/>
      <c r="AD35" s="235"/>
      <c r="AE35" s="235"/>
      <c r="AF35" s="235"/>
      <c r="AG35" s="235"/>
    </row>
    <row r="36" spans="1:33" ht="14.4" customHeight="1" x14ac:dyDescent="0.45">
      <c r="B36" s="107">
        <v>19</v>
      </c>
      <c r="C36" s="238"/>
      <c r="D36" s="151"/>
      <c r="E36" s="151"/>
      <c r="F36" s="151"/>
      <c r="G36" s="151"/>
      <c r="H36" s="151"/>
      <c r="I36" s="151"/>
      <c r="J36" s="151"/>
      <c r="K36" s="151"/>
      <c r="L36" s="151"/>
      <c r="M36" s="151"/>
      <c r="N36" s="151"/>
      <c r="O36" s="151"/>
      <c r="P36" s="151"/>
      <c r="Q36" s="151"/>
      <c r="R36" s="151"/>
      <c r="S36" s="151"/>
      <c r="T36" s="151"/>
      <c r="U36" s="151"/>
      <c r="V36" s="151"/>
      <c r="W36" s="152"/>
      <c r="X36" s="160"/>
      <c r="Y36" s="160"/>
      <c r="Z36" s="160"/>
      <c r="AA36" s="160"/>
      <c r="AB36" s="235"/>
      <c r="AC36" s="235"/>
      <c r="AD36" s="235"/>
      <c r="AE36" s="235"/>
      <c r="AF36" s="235"/>
      <c r="AG36" s="235"/>
    </row>
    <row r="37" spans="1:33" ht="14.4" customHeight="1" x14ac:dyDescent="0.45">
      <c r="B37" s="107">
        <v>20</v>
      </c>
      <c r="C37" s="238"/>
      <c r="D37" s="151"/>
      <c r="E37" s="151"/>
      <c r="F37" s="151"/>
      <c r="G37" s="151"/>
      <c r="H37" s="151"/>
      <c r="I37" s="151"/>
      <c r="J37" s="151"/>
      <c r="K37" s="151"/>
      <c r="L37" s="151"/>
      <c r="M37" s="151"/>
      <c r="N37" s="151"/>
      <c r="O37" s="151"/>
      <c r="P37" s="151"/>
      <c r="Q37" s="151"/>
      <c r="R37" s="151"/>
      <c r="S37" s="151"/>
      <c r="T37" s="151"/>
      <c r="U37" s="151"/>
      <c r="V37" s="151"/>
      <c r="W37" s="152"/>
      <c r="X37" s="160"/>
      <c r="Y37" s="160"/>
      <c r="Z37" s="160"/>
      <c r="AA37" s="160"/>
      <c r="AB37" s="235"/>
      <c r="AC37" s="235"/>
      <c r="AD37" s="235"/>
      <c r="AE37" s="235"/>
      <c r="AF37" s="235"/>
      <c r="AG37" s="235"/>
    </row>
    <row r="38" spans="1:33" ht="15" customHeight="1" thickBot="1" x14ac:dyDescent="0.5">
      <c r="B38" s="107">
        <v>21</v>
      </c>
      <c r="C38" s="238"/>
      <c r="D38" s="151"/>
      <c r="E38" s="151"/>
      <c r="F38" s="151"/>
      <c r="G38" s="151"/>
      <c r="H38" s="151"/>
      <c r="I38" s="151"/>
      <c r="J38" s="151"/>
      <c r="K38" s="151"/>
      <c r="L38" s="151"/>
      <c r="M38" s="151"/>
      <c r="N38" s="151"/>
      <c r="O38" s="151"/>
      <c r="P38" s="151"/>
      <c r="Q38" s="151"/>
      <c r="R38" s="151"/>
      <c r="S38" s="151"/>
      <c r="T38" s="151"/>
      <c r="U38" s="151"/>
      <c r="V38" s="151"/>
      <c r="W38" s="152"/>
      <c r="X38" s="236"/>
      <c r="Y38" s="236"/>
      <c r="Z38" s="236"/>
      <c r="AA38" s="236"/>
      <c r="AB38" s="237"/>
      <c r="AC38" s="237"/>
      <c r="AD38" s="237"/>
      <c r="AE38" s="237"/>
      <c r="AF38" s="237"/>
      <c r="AG38" s="237"/>
    </row>
    <row r="39" spans="1:33" ht="15" thickTop="1" x14ac:dyDescent="0.45">
      <c r="B39" s="232" t="s">
        <v>163</v>
      </c>
      <c r="C39" s="233"/>
      <c r="D39" s="233"/>
      <c r="E39" s="233"/>
      <c r="F39" s="233"/>
      <c r="G39" s="233"/>
      <c r="H39" s="233"/>
      <c r="I39" s="233"/>
      <c r="J39" s="233"/>
      <c r="K39" s="233"/>
      <c r="L39" s="233"/>
      <c r="M39" s="233"/>
      <c r="N39" s="233"/>
      <c r="O39" s="233"/>
      <c r="P39" s="233"/>
      <c r="Q39" s="233"/>
      <c r="R39" s="233"/>
      <c r="S39" s="233"/>
      <c r="T39" s="233"/>
      <c r="U39" s="233"/>
      <c r="V39" s="233"/>
      <c r="W39" s="233"/>
      <c r="X39" s="233"/>
      <c r="Y39" s="233"/>
      <c r="Z39" s="233"/>
      <c r="AA39" s="234"/>
      <c r="AB39" s="231">
        <f>SUM(AB18:AG38)</f>
        <v>0</v>
      </c>
      <c r="AC39" s="231"/>
      <c r="AD39" s="231"/>
      <c r="AE39" s="231"/>
      <c r="AF39" s="231"/>
      <c r="AG39" s="231"/>
    </row>
    <row r="40" spans="1:33" s="46" customFormat="1" ht="10.8" x14ac:dyDescent="0.45">
      <c r="B40" s="46" t="s">
        <v>164</v>
      </c>
    </row>
    <row r="42" spans="1:33" x14ac:dyDescent="0.45">
      <c r="A42" s="47" t="s">
        <v>166</v>
      </c>
    </row>
    <row r="43" spans="1:33" x14ac:dyDescent="0.45">
      <c r="B43" s="45" t="s">
        <v>218</v>
      </c>
    </row>
    <row r="45" spans="1:33" x14ac:dyDescent="0.45">
      <c r="A45" s="47" t="s">
        <v>165</v>
      </c>
    </row>
    <row r="46" spans="1:33" x14ac:dyDescent="0.45">
      <c r="B46" s="166" t="s">
        <v>104</v>
      </c>
      <c r="C46" s="166"/>
      <c r="D46" s="166"/>
      <c r="E46" s="166"/>
      <c r="F46" s="166"/>
      <c r="G46" s="166"/>
      <c r="H46" s="166"/>
      <c r="I46" s="166"/>
      <c r="J46" s="166"/>
      <c r="K46" s="166"/>
      <c r="L46" s="166"/>
      <c r="M46" s="166"/>
      <c r="N46" s="166"/>
      <c r="O46" s="166"/>
      <c r="P46" s="166"/>
      <c r="Q46" s="211">
        <v>15000</v>
      </c>
      <c r="R46" s="212"/>
      <c r="S46" s="212"/>
      <c r="T46" s="212"/>
      <c r="U46" s="212"/>
      <c r="V46" s="212"/>
      <c r="W46" s="212"/>
      <c r="X46" s="167" t="s">
        <v>106</v>
      </c>
      <c r="Y46" s="167"/>
      <c r="Z46" s="168"/>
    </row>
    <row r="47" spans="1:33" x14ac:dyDescent="0.45">
      <c r="B47" s="166" t="s">
        <v>157</v>
      </c>
      <c r="C47" s="166"/>
      <c r="D47" s="166"/>
      <c r="E47" s="166"/>
      <c r="F47" s="166"/>
      <c r="G47" s="166"/>
      <c r="H47" s="166"/>
      <c r="I47" s="166"/>
      <c r="J47" s="166"/>
      <c r="K47" s="166"/>
      <c r="L47" s="166"/>
      <c r="M47" s="166"/>
      <c r="N47" s="166"/>
      <c r="O47" s="166"/>
      <c r="P47" s="166"/>
      <c r="Q47" s="239">
        <f>AB39</f>
        <v>0</v>
      </c>
      <c r="R47" s="240"/>
      <c r="S47" s="240"/>
      <c r="T47" s="240"/>
      <c r="U47" s="240"/>
      <c r="V47" s="240"/>
      <c r="W47" s="240"/>
      <c r="X47" s="167" t="s">
        <v>70</v>
      </c>
      <c r="Y47" s="167"/>
      <c r="Z47" s="168"/>
    </row>
    <row r="48" spans="1:33" x14ac:dyDescent="0.45">
      <c r="B48" s="166" t="s">
        <v>105</v>
      </c>
      <c r="C48" s="166"/>
      <c r="D48" s="166"/>
      <c r="E48" s="166"/>
      <c r="F48" s="166"/>
      <c r="G48" s="166"/>
      <c r="H48" s="166"/>
      <c r="I48" s="166"/>
      <c r="J48" s="166"/>
      <c r="K48" s="166"/>
      <c r="L48" s="166"/>
      <c r="M48" s="166"/>
      <c r="N48" s="166"/>
      <c r="O48" s="166"/>
      <c r="P48" s="166"/>
      <c r="Q48" s="211">
        <f>Q46*Q47</f>
        <v>0</v>
      </c>
      <c r="R48" s="212"/>
      <c r="S48" s="212"/>
      <c r="T48" s="212"/>
      <c r="U48" s="212"/>
      <c r="V48" s="212"/>
      <c r="W48" s="212"/>
      <c r="X48" s="167" t="s">
        <v>106</v>
      </c>
      <c r="Y48" s="167"/>
      <c r="Z48" s="168"/>
    </row>
  </sheetData>
  <sheetProtection sheet="1" objects="1" scenarios="1" formatCells="0" formatColumns="0" formatRows="0"/>
  <mergeCells count="102">
    <mergeCell ref="C18:W18"/>
    <mergeCell ref="C16:W17"/>
    <mergeCell ref="B16:B17"/>
    <mergeCell ref="C19:W19"/>
    <mergeCell ref="C20:W20"/>
    <mergeCell ref="C21:W21"/>
    <mergeCell ref="C22:W22"/>
    <mergeCell ref="C23:W23"/>
    <mergeCell ref="C24:W24"/>
    <mergeCell ref="X32:AA32"/>
    <mergeCell ref="AB32:AG32"/>
    <mergeCell ref="X33:AA33"/>
    <mergeCell ref="AB33:AG33"/>
    <mergeCell ref="C25:W25"/>
    <mergeCell ref="C26:W26"/>
    <mergeCell ref="C27:W27"/>
    <mergeCell ref="C28:W28"/>
    <mergeCell ref="C29:W29"/>
    <mergeCell ref="C30:W30"/>
    <mergeCell ref="C31:W31"/>
    <mergeCell ref="C32:W32"/>
    <mergeCell ref="C33:W33"/>
    <mergeCell ref="X30:AA30"/>
    <mergeCell ref="AB30:AG30"/>
    <mergeCell ref="AB16:AG16"/>
    <mergeCell ref="AB17:AG17"/>
    <mergeCell ref="AB18:AG18"/>
    <mergeCell ref="X17:AA17"/>
    <mergeCell ref="X16:AA16"/>
    <mergeCell ref="X18:AA18"/>
    <mergeCell ref="X29:AA29"/>
    <mergeCell ref="AB29:AG29"/>
    <mergeCell ref="AB24:AG24"/>
    <mergeCell ref="X25:AA25"/>
    <mergeCell ref="AB25:AG25"/>
    <mergeCell ref="X26:AA26"/>
    <mergeCell ref="AB26:AG26"/>
    <mergeCell ref="X28:AA28"/>
    <mergeCell ref="AB28:AG28"/>
    <mergeCell ref="X19:AA19"/>
    <mergeCell ref="AB19:AG19"/>
    <mergeCell ref="X20:AA20"/>
    <mergeCell ref="AB20:AG20"/>
    <mergeCell ref="X21:AA21"/>
    <mergeCell ref="AB21:AG21"/>
    <mergeCell ref="X22:AA22"/>
    <mergeCell ref="AB22:AG22"/>
    <mergeCell ref="B48:P48"/>
    <mergeCell ref="Q48:W48"/>
    <mergeCell ref="X48:Z48"/>
    <mergeCell ref="B46:P46"/>
    <mergeCell ref="Q46:W46"/>
    <mergeCell ref="X46:Z46"/>
    <mergeCell ref="B47:P47"/>
    <mergeCell ref="Q47:W47"/>
    <mergeCell ref="X47:Z47"/>
    <mergeCell ref="AB39:AG39"/>
    <mergeCell ref="B39:AA39"/>
    <mergeCell ref="X23:AA23"/>
    <mergeCell ref="AB23:AG23"/>
    <mergeCell ref="X24:AA24"/>
    <mergeCell ref="X34:AA34"/>
    <mergeCell ref="X27:AA27"/>
    <mergeCell ref="AB27:AG27"/>
    <mergeCell ref="X37:AA37"/>
    <mergeCell ref="AB37:AG37"/>
    <mergeCell ref="X38:AA38"/>
    <mergeCell ref="AB38:AG38"/>
    <mergeCell ref="X36:AA36"/>
    <mergeCell ref="AB36:AG36"/>
    <mergeCell ref="AB34:AG34"/>
    <mergeCell ref="C34:W34"/>
    <mergeCell ref="C35:W35"/>
    <mergeCell ref="C36:W36"/>
    <mergeCell ref="C37:W37"/>
    <mergeCell ref="C38:W38"/>
    <mergeCell ref="X35:AA35"/>
    <mergeCell ref="AB35:AG35"/>
    <mergeCell ref="X31:AA31"/>
    <mergeCell ref="AB31:AG31"/>
    <mergeCell ref="A12:D13"/>
    <mergeCell ref="E12:K12"/>
    <mergeCell ref="L12:AG12"/>
    <mergeCell ref="E13:K13"/>
    <mergeCell ref="L13:AG13"/>
    <mergeCell ref="A10:D11"/>
    <mergeCell ref="E10:K10"/>
    <mergeCell ref="L10:AG10"/>
    <mergeCell ref="E11:K11"/>
    <mergeCell ref="L11:AG11"/>
    <mergeCell ref="A3:AG3"/>
    <mergeCell ref="A4:AG4"/>
    <mergeCell ref="A6:D9"/>
    <mergeCell ref="E6:K6"/>
    <mergeCell ref="L6:AG6"/>
    <mergeCell ref="E7:K7"/>
    <mergeCell ref="L7:AG7"/>
    <mergeCell ref="E8:K8"/>
    <mergeCell ref="L8:AG8"/>
    <mergeCell ref="E9:K9"/>
    <mergeCell ref="L9:S9"/>
    <mergeCell ref="T9:AG9"/>
  </mergeCells>
  <phoneticPr fontId="2"/>
  <conditionalFormatting sqref="Q47:W47">
    <cfRule type="cellIs" dxfId="1" priority="1" operator="equal">
      <formula>0</formula>
    </cfRule>
  </conditionalFormatting>
  <conditionalFormatting sqref="AB39:AG39">
    <cfRule type="cellIs" dxfId="0" priority="2" operator="equal">
      <formula>0</formula>
    </cfRule>
  </conditionalFormatting>
  <dataValidations count="1">
    <dataValidation type="list" allowBlank="1" showInputMessage="1" showErrorMessage="1" sqref="X18:AA38" xr:uid="{2043D93F-3BFA-442B-9873-A1733475C56C}">
      <formula1>"〇"</formula1>
    </dataValidation>
  </dataValidations>
  <pageMargins left="0.78740157480314965" right="0.78740157480314965" top="0.78740157480314965" bottom="0.39370078740157483" header="0.31496062992125984" footer="0.31496062992125984"/>
  <pageSetup paperSize="9" scale="9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FFF00"/>
    <pageSetUpPr fitToPage="1"/>
  </sheetPr>
  <dimension ref="A1:F114"/>
  <sheetViews>
    <sheetView view="pageBreakPreview" zoomScale="80" zoomScaleNormal="100" zoomScaleSheetLayoutView="80" workbookViewId="0">
      <selection activeCell="E1" sqref="E1"/>
    </sheetView>
  </sheetViews>
  <sheetFormatPr defaultRowHeight="13.2" x14ac:dyDescent="0.45"/>
  <cols>
    <col min="1" max="1" width="3.3984375" style="65" bestFit="1" customWidth="1"/>
    <col min="2" max="2" width="31.3984375" style="95" customWidth="1"/>
    <col min="3" max="3" width="18.19921875" style="66" customWidth="1"/>
    <col min="4" max="4" width="59.09765625" style="95" customWidth="1"/>
    <col min="5" max="252" width="9" style="65"/>
    <col min="253" max="253" width="3.09765625" style="65" customWidth="1"/>
    <col min="254" max="254" width="18.8984375" style="65" customWidth="1"/>
    <col min="255" max="255" width="18.3984375" style="65" customWidth="1"/>
    <col min="256" max="256" width="18.69921875" style="65" customWidth="1"/>
    <col min="257" max="257" width="47.09765625" style="65" customWidth="1"/>
    <col min="258" max="508" width="9" style="65"/>
    <col min="509" max="509" width="3.09765625" style="65" customWidth="1"/>
    <col min="510" max="510" width="18.8984375" style="65" customWidth="1"/>
    <col min="511" max="511" width="18.3984375" style="65" customWidth="1"/>
    <col min="512" max="512" width="18.69921875" style="65" customWidth="1"/>
    <col min="513" max="513" width="47.09765625" style="65" customWidth="1"/>
    <col min="514" max="764" width="9" style="65"/>
    <col min="765" max="765" width="3.09765625" style="65" customWidth="1"/>
    <col min="766" max="766" width="18.8984375" style="65" customWidth="1"/>
    <col min="767" max="767" width="18.3984375" style="65" customWidth="1"/>
    <col min="768" max="768" width="18.69921875" style="65" customWidth="1"/>
    <col min="769" max="769" width="47.09765625" style="65" customWidth="1"/>
    <col min="770" max="1020" width="9" style="65"/>
    <col min="1021" max="1021" width="3.09765625" style="65" customWidth="1"/>
    <col min="1022" max="1022" width="18.8984375" style="65" customWidth="1"/>
    <col min="1023" max="1023" width="18.3984375" style="65" customWidth="1"/>
    <col min="1024" max="1024" width="18.69921875" style="65" customWidth="1"/>
    <col min="1025" max="1025" width="47.09765625" style="65" customWidth="1"/>
    <col min="1026" max="1276" width="9" style="65"/>
    <col min="1277" max="1277" width="3.09765625" style="65" customWidth="1"/>
    <col min="1278" max="1278" width="18.8984375" style="65" customWidth="1"/>
    <col min="1279" max="1279" width="18.3984375" style="65" customWidth="1"/>
    <col min="1280" max="1280" width="18.69921875" style="65" customWidth="1"/>
    <col min="1281" max="1281" width="47.09765625" style="65" customWidth="1"/>
    <col min="1282" max="1532" width="9" style="65"/>
    <col min="1533" max="1533" width="3.09765625" style="65" customWidth="1"/>
    <col min="1534" max="1534" width="18.8984375" style="65" customWidth="1"/>
    <col min="1535" max="1535" width="18.3984375" style="65" customWidth="1"/>
    <col min="1536" max="1536" width="18.69921875" style="65" customWidth="1"/>
    <col min="1537" max="1537" width="47.09765625" style="65" customWidth="1"/>
    <col min="1538" max="1788" width="9" style="65"/>
    <col min="1789" max="1789" width="3.09765625" style="65" customWidth="1"/>
    <col min="1790" max="1790" width="18.8984375" style="65" customWidth="1"/>
    <col min="1791" max="1791" width="18.3984375" style="65" customWidth="1"/>
    <col min="1792" max="1792" width="18.69921875" style="65" customWidth="1"/>
    <col min="1793" max="1793" width="47.09765625" style="65" customWidth="1"/>
    <col min="1794" max="2044" width="9" style="65"/>
    <col min="2045" max="2045" width="3.09765625" style="65" customWidth="1"/>
    <col min="2046" max="2046" width="18.8984375" style="65" customWidth="1"/>
    <col min="2047" max="2047" width="18.3984375" style="65" customWidth="1"/>
    <col min="2048" max="2048" width="18.69921875" style="65" customWidth="1"/>
    <col min="2049" max="2049" width="47.09765625" style="65" customWidth="1"/>
    <col min="2050" max="2300" width="9" style="65"/>
    <col min="2301" max="2301" width="3.09765625" style="65" customWidth="1"/>
    <col min="2302" max="2302" width="18.8984375" style="65" customWidth="1"/>
    <col min="2303" max="2303" width="18.3984375" style="65" customWidth="1"/>
    <col min="2304" max="2304" width="18.69921875" style="65" customWidth="1"/>
    <col min="2305" max="2305" width="47.09765625" style="65" customWidth="1"/>
    <col min="2306" max="2556" width="9" style="65"/>
    <col min="2557" max="2557" width="3.09765625" style="65" customWidth="1"/>
    <col min="2558" max="2558" width="18.8984375" style="65" customWidth="1"/>
    <col min="2559" max="2559" width="18.3984375" style="65" customWidth="1"/>
    <col min="2560" max="2560" width="18.69921875" style="65" customWidth="1"/>
    <col min="2561" max="2561" width="47.09765625" style="65" customWidth="1"/>
    <col min="2562" max="2812" width="9" style="65"/>
    <col min="2813" max="2813" width="3.09765625" style="65" customWidth="1"/>
    <col min="2814" max="2814" width="18.8984375" style="65" customWidth="1"/>
    <col min="2815" max="2815" width="18.3984375" style="65" customWidth="1"/>
    <col min="2816" max="2816" width="18.69921875" style="65" customWidth="1"/>
    <col min="2817" max="2817" width="47.09765625" style="65" customWidth="1"/>
    <col min="2818" max="3068" width="9" style="65"/>
    <col min="3069" max="3069" width="3.09765625" style="65" customWidth="1"/>
    <col min="3070" max="3070" width="18.8984375" style="65" customWidth="1"/>
    <col min="3071" max="3071" width="18.3984375" style="65" customWidth="1"/>
    <col min="3072" max="3072" width="18.69921875" style="65" customWidth="1"/>
    <col min="3073" max="3073" width="47.09765625" style="65" customWidth="1"/>
    <col min="3074" max="3324" width="9" style="65"/>
    <col min="3325" max="3325" width="3.09765625" style="65" customWidth="1"/>
    <col min="3326" max="3326" width="18.8984375" style="65" customWidth="1"/>
    <col min="3327" max="3327" width="18.3984375" style="65" customWidth="1"/>
    <col min="3328" max="3328" width="18.69921875" style="65" customWidth="1"/>
    <col min="3329" max="3329" width="47.09765625" style="65" customWidth="1"/>
    <col min="3330" max="3580" width="9" style="65"/>
    <col min="3581" max="3581" width="3.09765625" style="65" customWidth="1"/>
    <col min="3582" max="3582" width="18.8984375" style="65" customWidth="1"/>
    <col min="3583" max="3583" width="18.3984375" style="65" customWidth="1"/>
    <col min="3584" max="3584" width="18.69921875" style="65" customWidth="1"/>
    <col min="3585" max="3585" width="47.09765625" style="65" customWidth="1"/>
    <col min="3586" max="3836" width="9" style="65"/>
    <col min="3837" max="3837" width="3.09765625" style="65" customWidth="1"/>
    <col min="3838" max="3838" width="18.8984375" style="65" customWidth="1"/>
    <col min="3839" max="3839" width="18.3984375" style="65" customWidth="1"/>
    <col min="3840" max="3840" width="18.69921875" style="65" customWidth="1"/>
    <col min="3841" max="3841" width="47.09765625" style="65" customWidth="1"/>
    <col min="3842" max="4092" width="9" style="65"/>
    <col min="4093" max="4093" width="3.09765625" style="65" customWidth="1"/>
    <col min="4094" max="4094" width="18.8984375" style="65" customWidth="1"/>
    <col min="4095" max="4095" width="18.3984375" style="65" customWidth="1"/>
    <col min="4096" max="4096" width="18.69921875" style="65" customWidth="1"/>
    <col min="4097" max="4097" width="47.09765625" style="65" customWidth="1"/>
    <col min="4098" max="4348" width="9" style="65"/>
    <col min="4349" max="4349" width="3.09765625" style="65" customWidth="1"/>
    <col min="4350" max="4350" width="18.8984375" style="65" customWidth="1"/>
    <col min="4351" max="4351" width="18.3984375" style="65" customWidth="1"/>
    <col min="4352" max="4352" width="18.69921875" style="65" customWidth="1"/>
    <col min="4353" max="4353" width="47.09765625" style="65" customWidth="1"/>
    <col min="4354" max="4604" width="9" style="65"/>
    <col min="4605" max="4605" width="3.09765625" style="65" customWidth="1"/>
    <col min="4606" max="4606" width="18.8984375" style="65" customWidth="1"/>
    <col min="4607" max="4607" width="18.3984375" style="65" customWidth="1"/>
    <col min="4608" max="4608" width="18.69921875" style="65" customWidth="1"/>
    <col min="4609" max="4609" width="47.09765625" style="65" customWidth="1"/>
    <col min="4610" max="4860" width="9" style="65"/>
    <col min="4861" max="4861" width="3.09765625" style="65" customWidth="1"/>
    <col min="4862" max="4862" width="18.8984375" style="65" customWidth="1"/>
    <col min="4863" max="4863" width="18.3984375" style="65" customWidth="1"/>
    <col min="4864" max="4864" width="18.69921875" style="65" customWidth="1"/>
    <col min="4865" max="4865" width="47.09765625" style="65" customWidth="1"/>
    <col min="4866" max="5116" width="9" style="65"/>
    <col min="5117" max="5117" width="3.09765625" style="65" customWidth="1"/>
    <col min="5118" max="5118" width="18.8984375" style="65" customWidth="1"/>
    <col min="5119" max="5119" width="18.3984375" style="65" customWidth="1"/>
    <col min="5120" max="5120" width="18.69921875" style="65" customWidth="1"/>
    <col min="5121" max="5121" width="47.09765625" style="65" customWidth="1"/>
    <col min="5122" max="5372" width="9" style="65"/>
    <col min="5373" max="5373" width="3.09765625" style="65" customWidth="1"/>
    <col min="5374" max="5374" width="18.8984375" style="65" customWidth="1"/>
    <col min="5375" max="5375" width="18.3984375" style="65" customWidth="1"/>
    <col min="5376" max="5376" width="18.69921875" style="65" customWidth="1"/>
    <col min="5377" max="5377" width="47.09765625" style="65" customWidth="1"/>
    <col min="5378" max="5628" width="9" style="65"/>
    <col min="5629" max="5629" width="3.09765625" style="65" customWidth="1"/>
    <col min="5630" max="5630" width="18.8984375" style="65" customWidth="1"/>
    <col min="5631" max="5631" width="18.3984375" style="65" customWidth="1"/>
    <col min="5632" max="5632" width="18.69921875" style="65" customWidth="1"/>
    <col min="5633" max="5633" width="47.09765625" style="65" customWidth="1"/>
    <col min="5634" max="5884" width="9" style="65"/>
    <col min="5885" max="5885" width="3.09765625" style="65" customWidth="1"/>
    <col min="5886" max="5886" width="18.8984375" style="65" customWidth="1"/>
    <col min="5887" max="5887" width="18.3984375" style="65" customWidth="1"/>
    <col min="5888" max="5888" width="18.69921875" style="65" customWidth="1"/>
    <col min="5889" max="5889" width="47.09765625" style="65" customWidth="1"/>
    <col min="5890" max="6140" width="9" style="65"/>
    <col min="6141" max="6141" width="3.09765625" style="65" customWidth="1"/>
    <col min="6142" max="6142" width="18.8984375" style="65" customWidth="1"/>
    <col min="6143" max="6143" width="18.3984375" style="65" customWidth="1"/>
    <col min="6144" max="6144" width="18.69921875" style="65" customWidth="1"/>
    <col min="6145" max="6145" width="47.09765625" style="65" customWidth="1"/>
    <col min="6146" max="6396" width="9" style="65"/>
    <col min="6397" max="6397" width="3.09765625" style="65" customWidth="1"/>
    <col min="6398" max="6398" width="18.8984375" style="65" customWidth="1"/>
    <col min="6399" max="6399" width="18.3984375" style="65" customWidth="1"/>
    <col min="6400" max="6400" width="18.69921875" style="65" customWidth="1"/>
    <col min="6401" max="6401" width="47.09765625" style="65" customWidth="1"/>
    <col min="6402" max="6652" width="9" style="65"/>
    <col min="6653" max="6653" width="3.09765625" style="65" customWidth="1"/>
    <col min="6654" max="6654" width="18.8984375" style="65" customWidth="1"/>
    <col min="6655" max="6655" width="18.3984375" style="65" customWidth="1"/>
    <col min="6656" max="6656" width="18.69921875" style="65" customWidth="1"/>
    <col min="6657" max="6657" width="47.09765625" style="65" customWidth="1"/>
    <col min="6658" max="6908" width="9" style="65"/>
    <col min="6909" max="6909" width="3.09765625" style="65" customWidth="1"/>
    <col min="6910" max="6910" width="18.8984375" style="65" customWidth="1"/>
    <col min="6911" max="6911" width="18.3984375" style="65" customWidth="1"/>
    <col min="6912" max="6912" width="18.69921875" style="65" customWidth="1"/>
    <col min="6913" max="6913" width="47.09765625" style="65" customWidth="1"/>
    <col min="6914" max="7164" width="9" style="65"/>
    <col min="7165" max="7165" width="3.09765625" style="65" customWidth="1"/>
    <col min="7166" max="7166" width="18.8984375" style="65" customWidth="1"/>
    <col min="7167" max="7167" width="18.3984375" style="65" customWidth="1"/>
    <col min="7168" max="7168" width="18.69921875" style="65" customWidth="1"/>
    <col min="7169" max="7169" width="47.09765625" style="65" customWidth="1"/>
    <col min="7170" max="7420" width="9" style="65"/>
    <col min="7421" max="7421" width="3.09765625" style="65" customWidth="1"/>
    <col min="7422" max="7422" width="18.8984375" style="65" customWidth="1"/>
    <col min="7423" max="7423" width="18.3984375" style="65" customWidth="1"/>
    <col min="7424" max="7424" width="18.69921875" style="65" customWidth="1"/>
    <col min="7425" max="7425" width="47.09765625" style="65" customWidth="1"/>
    <col min="7426" max="7676" width="9" style="65"/>
    <col min="7677" max="7677" width="3.09765625" style="65" customWidth="1"/>
    <col min="7678" max="7678" width="18.8984375" style="65" customWidth="1"/>
    <col min="7679" max="7679" width="18.3984375" style="65" customWidth="1"/>
    <col min="7680" max="7680" width="18.69921875" style="65" customWidth="1"/>
    <col min="7681" max="7681" width="47.09765625" style="65" customWidth="1"/>
    <col min="7682" max="7932" width="9" style="65"/>
    <col min="7933" max="7933" width="3.09765625" style="65" customWidth="1"/>
    <col min="7934" max="7934" width="18.8984375" style="65" customWidth="1"/>
    <col min="7935" max="7935" width="18.3984375" style="65" customWidth="1"/>
    <col min="7936" max="7936" width="18.69921875" style="65" customWidth="1"/>
    <col min="7937" max="7937" width="47.09765625" style="65" customWidth="1"/>
    <col min="7938" max="8188" width="9" style="65"/>
    <col min="8189" max="8189" width="3.09765625" style="65" customWidth="1"/>
    <col min="8190" max="8190" width="18.8984375" style="65" customWidth="1"/>
    <col min="8191" max="8191" width="18.3984375" style="65" customWidth="1"/>
    <col min="8192" max="8192" width="18.69921875" style="65" customWidth="1"/>
    <col min="8193" max="8193" width="47.09765625" style="65" customWidth="1"/>
    <col min="8194" max="8444" width="9" style="65"/>
    <col min="8445" max="8445" width="3.09765625" style="65" customWidth="1"/>
    <col min="8446" max="8446" width="18.8984375" style="65" customWidth="1"/>
    <col min="8447" max="8447" width="18.3984375" style="65" customWidth="1"/>
    <col min="8448" max="8448" width="18.69921875" style="65" customWidth="1"/>
    <col min="8449" max="8449" width="47.09765625" style="65" customWidth="1"/>
    <col min="8450" max="8700" width="9" style="65"/>
    <col min="8701" max="8701" width="3.09765625" style="65" customWidth="1"/>
    <col min="8702" max="8702" width="18.8984375" style="65" customWidth="1"/>
    <col min="8703" max="8703" width="18.3984375" style="65" customWidth="1"/>
    <col min="8704" max="8704" width="18.69921875" style="65" customWidth="1"/>
    <col min="8705" max="8705" width="47.09765625" style="65" customWidth="1"/>
    <col min="8706" max="8956" width="9" style="65"/>
    <col min="8957" max="8957" width="3.09765625" style="65" customWidth="1"/>
    <col min="8958" max="8958" width="18.8984375" style="65" customWidth="1"/>
    <col min="8959" max="8959" width="18.3984375" style="65" customWidth="1"/>
    <col min="8960" max="8960" width="18.69921875" style="65" customWidth="1"/>
    <col min="8961" max="8961" width="47.09765625" style="65" customWidth="1"/>
    <col min="8962" max="9212" width="9" style="65"/>
    <col min="9213" max="9213" width="3.09765625" style="65" customWidth="1"/>
    <col min="9214" max="9214" width="18.8984375" style="65" customWidth="1"/>
    <col min="9215" max="9215" width="18.3984375" style="65" customWidth="1"/>
    <col min="9216" max="9216" width="18.69921875" style="65" customWidth="1"/>
    <col min="9217" max="9217" width="47.09765625" style="65" customWidth="1"/>
    <col min="9218" max="9468" width="9" style="65"/>
    <col min="9469" max="9469" width="3.09765625" style="65" customWidth="1"/>
    <col min="9470" max="9470" width="18.8984375" style="65" customWidth="1"/>
    <col min="9471" max="9471" width="18.3984375" style="65" customWidth="1"/>
    <col min="9472" max="9472" width="18.69921875" style="65" customWidth="1"/>
    <col min="9473" max="9473" width="47.09765625" style="65" customWidth="1"/>
    <col min="9474" max="9724" width="9" style="65"/>
    <col min="9725" max="9725" width="3.09765625" style="65" customWidth="1"/>
    <col min="9726" max="9726" width="18.8984375" style="65" customWidth="1"/>
    <col min="9727" max="9727" width="18.3984375" style="65" customWidth="1"/>
    <col min="9728" max="9728" width="18.69921875" style="65" customWidth="1"/>
    <col min="9729" max="9729" width="47.09765625" style="65" customWidth="1"/>
    <col min="9730" max="9980" width="9" style="65"/>
    <col min="9981" max="9981" width="3.09765625" style="65" customWidth="1"/>
    <col min="9982" max="9982" width="18.8984375" style="65" customWidth="1"/>
    <col min="9983" max="9983" width="18.3984375" style="65" customWidth="1"/>
    <col min="9984" max="9984" width="18.69921875" style="65" customWidth="1"/>
    <col min="9985" max="9985" width="47.09765625" style="65" customWidth="1"/>
    <col min="9986" max="10236" width="9" style="65"/>
    <col min="10237" max="10237" width="3.09765625" style="65" customWidth="1"/>
    <col min="10238" max="10238" width="18.8984375" style="65" customWidth="1"/>
    <col min="10239" max="10239" width="18.3984375" style="65" customWidth="1"/>
    <col min="10240" max="10240" width="18.69921875" style="65" customWidth="1"/>
    <col min="10241" max="10241" width="47.09765625" style="65" customWidth="1"/>
    <col min="10242" max="10492" width="9" style="65"/>
    <col min="10493" max="10493" width="3.09765625" style="65" customWidth="1"/>
    <col min="10494" max="10494" width="18.8984375" style="65" customWidth="1"/>
    <col min="10495" max="10495" width="18.3984375" style="65" customWidth="1"/>
    <col min="10496" max="10496" width="18.69921875" style="65" customWidth="1"/>
    <col min="10497" max="10497" width="47.09765625" style="65" customWidth="1"/>
    <col min="10498" max="10748" width="9" style="65"/>
    <col min="10749" max="10749" width="3.09765625" style="65" customWidth="1"/>
    <col min="10750" max="10750" width="18.8984375" style="65" customWidth="1"/>
    <col min="10751" max="10751" width="18.3984375" style="65" customWidth="1"/>
    <col min="10752" max="10752" width="18.69921875" style="65" customWidth="1"/>
    <col min="10753" max="10753" width="47.09765625" style="65" customWidth="1"/>
    <col min="10754" max="11004" width="9" style="65"/>
    <col min="11005" max="11005" width="3.09765625" style="65" customWidth="1"/>
    <col min="11006" max="11006" width="18.8984375" style="65" customWidth="1"/>
    <col min="11007" max="11007" width="18.3984375" style="65" customWidth="1"/>
    <col min="11008" max="11008" width="18.69921875" style="65" customWidth="1"/>
    <col min="11009" max="11009" width="47.09765625" style="65" customWidth="1"/>
    <col min="11010" max="11260" width="9" style="65"/>
    <col min="11261" max="11261" width="3.09765625" style="65" customWidth="1"/>
    <col min="11262" max="11262" width="18.8984375" style="65" customWidth="1"/>
    <col min="11263" max="11263" width="18.3984375" style="65" customWidth="1"/>
    <col min="11264" max="11264" width="18.69921875" style="65" customWidth="1"/>
    <col min="11265" max="11265" width="47.09765625" style="65" customWidth="1"/>
    <col min="11266" max="11516" width="9" style="65"/>
    <col min="11517" max="11517" width="3.09765625" style="65" customWidth="1"/>
    <col min="11518" max="11518" width="18.8984375" style="65" customWidth="1"/>
    <col min="11519" max="11519" width="18.3984375" style="65" customWidth="1"/>
    <col min="11520" max="11520" width="18.69921875" style="65" customWidth="1"/>
    <col min="11521" max="11521" width="47.09765625" style="65" customWidth="1"/>
    <col min="11522" max="11772" width="9" style="65"/>
    <col min="11773" max="11773" width="3.09765625" style="65" customWidth="1"/>
    <col min="11774" max="11774" width="18.8984375" style="65" customWidth="1"/>
    <col min="11775" max="11775" width="18.3984375" style="65" customWidth="1"/>
    <col min="11776" max="11776" width="18.69921875" style="65" customWidth="1"/>
    <col min="11777" max="11777" width="47.09765625" style="65" customWidth="1"/>
    <col min="11778" max="12028" width="9" style="65"/>
    <col min="12029" max="12029" width="3.09765625" style="65" customWidth="1"/>
    <col min="12030" max="12030" width="18.8984375" style="65" customWidth="1"/>
    <col min="12031" max="12031" width="18.3984375" style="65" customWidth="1"/>
    <col min="12032" max="12032" width="18.69921875" style="65" customWidth="1"/>
    <col min="12033" max="12033" width="47.09765625" style="65" customWidth="1"/>
    <col min="12034" max="12284" width="9" style="65"/>
    <col min="12285" max="12285" width="3.09765625" style="65" customWidth="1"/>
    <col min="12286" max="12286" width="18.8984375" style="65" customWidth="1"/>
    <col min="12287" max="12287" width="18.3984375" style="65" customWidth="1"/>
    <col min="12288" max="12288" width="18.69921875" style="65" customWidth="1"/>
    <col min="12289" max="12289" width="47.09765625" style="65" customWidth="1"/>
    <col min="12290" max="12540" width="9" style="65"/>
    <col min="12541" max="12541" width="3.09765625" style="65" customWidth="1"/>
    <col min="12542" max="12542" width="18.8984375" style="65" customWidth="1"/>
    <col min="12543" max="12543" width="18.3984375" style="65" customWidth="1"/>
    <col min="12544" max="12544" width="18.69921875" style="65" customWidth="1"/>
    <col min="12545" max="12545" width="47.09765625" style="65" customWidth="1"/>
    <col min="12546" max="12796" width="9" style="65"/>
    <col min="12797" max="12797" width="3.09765625" style="65" customWidth="1"/>
    <col min="12798" max="12798" width="18.8984375" style="65" customWidth="1"/>
    <col min="12799" max="12799" width="18.3984375" style="65" customWidth="1"/>
    <col min="12800" max="12800" width="18.69921875" style="65" customWidth="1"/>
    <col min="12801" max="12801" width="47.09765625" style="65" customWidth="1"/>
    <col min="12802" max="13052" width="9" style="65"/>
    <col min="13053" max="13053" width="3.09765625" style="65" customWidth="1"/>
    <col min="13054" max="13054" width="18.8984375" style="65" customWidth="1"/>
    <col min="13055" max="13055" width="18.3984375" style="65" customWidth="1"/>
    <col min="13056" max="13056" width="18.69921875" style="65" customWidth="1"/>
    <col min="13057" max="13057" width="47.09765625" style="65" customWidth="1"/>
    <col min="13058" max="13308" width="9" style="65"/>
    <col min="13309" max="13309" width="3.09765625" style="65" customWidth="1"/>
    <col min="13310" max="13310" width="18.8984375" style="65" customWidth="1"/>
    <col min="13311" max="13311" width="18.3984375" style="65" customWidth="1"/>
    <col min="13312" max="13312" width="18.69921875" style="65" customWidth="1"/>
    <col min="13313" max="13313" width="47.09765625" style="65" customWidth="1"/>
    <col min="13314" max="13564" width="9" style="65"/>
    <col min="13565" max="13565" width="3.09765625" style="65" customWidth="1"/>
    <col min="13566" max="13566" width="18.8984375" style="65" customWidth="1"/>
    <col min="13567" max="13567" width="18.3984375" style="65" customWidth="1"/>
    <col min="13568" max="13568" width="18.69921875" style="65" customWidth="1"/>
    <col min="13569" max="13569" width="47.09765625" style="65" customWidth="1"/>
    <col min="13570" max="13820" width="9" style="65"/>
    <col min="13821" max="13821" width="3.09765625" style="65" customWidth="1"/>
    <col min="13822" max="13822" width="18.8984375" style="65" customWidth="1"/>
    <col min="13823" max="13823" width="18.3984375" style="65" customWidth="1"/>
    <col min="13824" max="13824" width="18.69921875" style="65" customWidth="1"/>
    <col min="13825" max="13825" width="47.09765625" style="65" customWidth="1"/>
    <col min="13826" max="14076" width="9" style="65"/>
    <col min="14077" max="14077" width="3.09765625" style="65" customWidth="1"/>
    <col min="14078" max="14078" width="18.8984375" style="65" customWidth="1"/>
    <col min="14079" max="14079" width="18.3984375" style="65" customWidth="1"/>
    <col min="14080" max="14080" width="18.69921875" style="65" customWidth="1"/>
    <col min="14081" max="14081" width="47.09765625" style="65" customWidth="1"/>
    <col min="14082" max="14332" width="9" style="65"/>
    <col min="14333" max="14333" width="3.09765625" style="65" customWidth="1"/>
    <col min="14334" max="14334" width="18.8984375" style="65" customWidth="1"/>
    <col min="14335" max="14335" width="18.3984375" style="65" customWidth="1"/>
    <col min="14336" max="14336" width="18.69921875" style="65" customWidth="1"/>
    <col min="14337" max="14337" width="47.09765625" style="65" customWidth="1"/>
    <col min="14338" max="14588" width="9" style="65"/>
    <col min="14589" max="14589" width="3.09765625" style="65" customWidth="1"/>
    <col min="14590" max="14590" width="18.8984375" style="65" customWidth="1"/>
    <col min="14591" max="14591" width="18.3984375" style="65" customWidth="1"/>
    <col min="14592" max="14592" width="18.69921875" style="65" customWidth="1"/>
    <col min="14593" max="14593" width="47.09765625" style="65" customWidth="1"/>
    <col min="14594" max="14844" width="9" style="65"/>
    <col min="14845" max="14845" width="3.09765625" style="65" customWidth="1"/>
    <col min="14846" max="14846" width="18.8984375" style="65" customWidth="1"/>
    <col min="14847" max="14847" width="18.3984375" style="65" customWidth="1"/>
    <col min="14848" max="14848" width="18.69921875" style="65" customWidth="1"/>
    <col min="14849" max="14849" width="47.09765625" style="65" customWidth="1"/>
    <col min="14850" max="15100" width="9" style="65"/>
    <col min="15101" max="15101" width="3.09765625" style="65" customWidth="1"/>
    <col min="15102" max="15102" width="18.8984375" style="65" customWidth="1"/>
    <col min="15103" max="15103" width="18.3984375" style="65" customWidth="1"/>
    <col min="15104" max="15104" width="18.69921875" style="65" customWidth="1"/>
    <col min="15105" max="15105" width="47.09765625" style="65" customWidth="1"/>
    <col min="15106" max="15356" width="9" style="65"/>
    <col min="15357" max="15357" width="3.09765625" style="65" customWidth="1"/>
    <col min="15358" max="15358" width="18.8984375" style="65" customWidth="1"/>
    <col min="15359" max="15359" width="18.3984375" style="65" customWidth="1"/>
    <col min="15360" max="15360" width="18.69921875" style="65" customWidth="1"/>
    <col min="15361" max="15361" width="47.09765625" style="65" customWidth="1"/>
    <col min="15362" max="15612" width="9" style="65"/>
    <col min="15613" max="15613" width="3.09765625" style="65" customWidth="1"/>
    <col min="15614" max="15614" width="18.8984375" style="65" customWidth="1"/>
    <col min="15615" max="15615" width="18.3984375" style="65" customWidth="1"/>
    <col min="15616" max="15616" width="18.69921875" style="65" customWidth="1"/>
    <col min="15617" max="15617" width="47.09765625" style="65" customWidth="1"/>
    <col min="15618" max="15868" width="9" style="65"/>
    <col min="15869" max="15869" width="3.09765625" style="65" customWidth="1"/>
    <col min="15870" max="15870" width="18.8984375" style="65" customWidth="1"/>
    <col min="15871" max="15871" width="18.3984375" style="65" customWidth="1"/>
    <col min="15872" max="15872" width="18.69921875" style="65" customWidth="1"/>
    <col min="15873" max="15873" width="47.09765625" style="65" customWidth="1"/>
    <col min="15874" max="16124" width="9" style="65"/>
    <col min="16125" max="16125" width="3.09765625" style="65" customWidth="1"/>
    <col min="16126" max="16126" width="18.8984375" style="65" customWidth="1"/>
    <col min="16127" max="16127" width="18.3984375" style="65" customWidth="1"/>
    <col min="16128" max="16128" width="18.69921875" style="65" customWidth="1"/>
    <col min="16129" max="16129" width="47.09765625" style="65" customWidth="1"/>
    <col min="16130" max="16380" width="9" style="65"/>
    <col min="16381" max="16384" width="9" style="65" customWidth="1"/>
  </cols>
  <sheetData>
    <row r="1" spans="1:6" ht="14.4" x14ac:dyDescent="0.45">
      <c r="A1" s="64" t="s">
        <v>220</v>
      </c>
    </row>
    <row r="3" spans="1:6" s="74" customFormat="1" ht="21" x14ac:dyDescent="0.45">
      <c r="A3" s="249" t="s">
        <v>219</v>
      </c>
      <c r="B3" s="249"/>
      <c r="C3" s="249"/>
      <c r="D3" s="249"/>
    </row>
    <row r="4" spans="1:6" s="74" customFormat="1" ht="21" x14ac:dyDescent="0.45">
      <c r="A4" s="249" t="s">
        <v>167</v>
      </c>
      <c r="B4" s="249"/>
      <c r="C4" s="249"/>
      <c r="D4" s="249"/>
    </row>
    <row r="5" spans="1:6" ht="17.25" customHeight="1" x14ac:dyDescent="0.45">
      <c r="A5" s="67"/>
      <c r="B5" s="96"/>
      <c r="C5" s="68"/>
      <c r="D5" s="96"/>
    </row>
    <row r="6" spans="1:6" s="64" customFormat="1" ht="14.4" x14ac:dyDescent="0.45">
      <c r="B6" s="97"/>
      <c r="C6" s="75" t="s">
        <v>168</v>
      </c>
      <c r="D6" s="94"/>
    </row>
    <row r="7" spans="1:6" s="64" customFormat="1" ht="14.4" x14ac:dyDescent="0.45">
      <c r="B7" s="97"/>
      <c r="C7" s="69"/>
      <c r="D7" s="97"/>
    </row>
    <row r="8" spans="1:6" s="64" customFormat="1" ht="30" x14ac:dyDescent="0.45">
      <c r="A8" s="70" t="s">
        <v>4</v>
      </c>
      <c r="B8" s="72" t="s">
        <v>174</v>
      </c>
      <c r="C8" s="71" t="s">
        <v>221</v>
      </c>
      <c r="D8" s="72" t="s">
        <v>5</v>
      </c>
      <c r="E8" s="73"/>
      <c r="F8" s="73"/>
    </row>
    <row r="9" spans="1:6" s="64" customFormat="1" ht="14.4" x14ac:dyDescent="0.45">
      <c r="A9" s="244" t="s">
        <v>6</v>
      </c>
      <c r="B9" s="98"/>
      <c r="C9" s="76" t="s">
        <v>7</v>
      </c>
      <c r="D9" s="98"/>
    </row>
    <row r="10" spans="1:6" s="64" customFormat="1" ht="54" customHeight="1" x14ac:dyDescent="0.45">
      <c r="A10" s="245"/>
      <c r="B10" s="99"/>
      <c r="C10" s="91"/>
      <c r="D10" s="103"/>
    </row>
    <row r="11" spans="1:6" s="64" customFormat="1" ht="54" customHeight="1" x14ac:dyDescent="0.45">
      <c r="A11" s="245"/>
      <c r="B11" s="99"/>
      <c r="C11" s="91"/>
      <c r="D11" s="103"/>
    </row>
    <row r="12" spans="1:6" s="64" customFormat="1" ht="54" customHeight="1" x14ac:dyDescent="0.45">
      <c r="A12" s="245"/>
      <c r="B12" s="99"/>
      <c r="C12" s="91"/>
      <c r="D12" s="103"/>
    </row>
    <row r="13" spans="1:6" s="64" customFormat="1" ht="54" customHeight="1" x14ac:dyDescent="0.45">
      <c r="A13" s="245"/>
      <c r="B13" s="99"/>
      <c r="C13" s="91"/>
      <c r="D13" s="103"/>
    </row>
    <row r="14" spans="1:6" s="64" customFormat="1" ht="54" customHeight="1" x14ac:dyDescent="0.45">
      <c r="A14" s="245"/>
      <c r="B14" s="99"/>
      <c r="C14" s="91"/>
      <c r="D14" s="103"/>
    </row>
    <row r="15" spans="1:6" s="64" customFormat="1" ht="54" customHeight="1" x14ac:dyDescent="0.45">
      <c r="A15" s="245"/>
      <c r="B15" s="100"/>
      <c r="C15" s="93"/>
      <c r="D15" s="104"/>
    </row>
    <row r="16" spans="1:6" s="64" customFormat="1" ht="14.4" x14ac:dyDescent="0.45">
      <c r="A16" s="246"/>
      <c r="B16" s="101" t="s">
        <v>8</v>
      </c>
      <c r="C16" s="77">
        <f>SUM(C10:C15)</f>
        <v>0</v>
      </c>
      <c r="D16" s="105"/>
    </row>
    <row r="17" spans="1:4" s="64" customFormat="1" ht="54" customHeight="1" x14ac:dyDescent="0.45">
      <c r="A17" s="244" t="s">
        <v>9</v>
      </c>
      <c r="B17" s="99"/>
      <c r="C17" s="90"/>
      <c r="D17" s="103"/>
    </row>
    <row r="18" spans="1:4" s="64" customFormat="1" ht="54" customHeight="1" x14ac:dyDescent="0.45">
      <c r="A18" s="245"/>
      <c r="B18" s="99"/>
      <c r="C18" s="91"/>
      <c r="D18" s="103"/>
    </row>
    <row r="19" spans="1:4" s="64" customFormat="1" ht="54" customHeight="1" x14ac:dyDescent="0.45">
      <c r="A19" s="245"/>
      <c r="B19" s="99"/>
      <c r="C19" s="91"/>
      <c r="D19" s="103"/>
    </row>
    <row r="20" spans="1:4" s="64" customFormat="1" ht="54" customHeight="1" x14ac:dyDescent="0.45">
      <c r="A20" s="245"/>
      <c r="B20" s="99"/>
      <c r="C20" s="91"/>
      <c r="D20" s="103"/>
    </row>
    <row r="21" spans="1:4" s="64" customFormat="1" ht="54" customHeight="1" x14ac:dyDescent="0.45">
      <c r="A21" s="245"/>
      <c r="B21" s="99"/>
      <c r="C21" s="91"/>
      <c r="D21" s="103"/>
    </row>
    <row r="22" spans="1:4" s="64" customFormat="1" ht="54" customHeight="1" x14ac:dyDescent="0.45">
      <c r="A22" s="245"/>
      <c r="B22" s="102"/>
      <c r="C22" s="92"/>
      <c r="D22" s="106"/>
    </row>
    <row r="23" spans="1:4" s="64" customFormat="1" ht="14.4" x14ac:dyDescent="0.45">
      <c r="A23" s="246"/>
      <c r="B23" s="101" t="s">
        <v>8</v>
      </c>
      <c r="C23" s="78">
        <f>SUM(C17:C22)</f>
        <v>0</v>
      </c>
      <c r="D23" s="112"/>
    </row>
    <row r="24" spans="1:4" s="64" customFormat="1" ht="14.4" x14ac:dyDescent="0.45">
      <c r="A24" s="247" t="s">
        <v>10</v>
      </c>
      <c r="B24" s="248"/>
      <c r="C24" s="78">
        <f>SUM(C23,C16)</f>
        <v>0</v>
      </c>
      <c r="D24" s="113"/>
    </row>
    <row r="25" spans="1:4" s="64" customFormat="1" ht="14.4" x14ac:dyDescent="0.45">
      <c r="A25" s="243" t="s">
        <v>252</v>
      </c>
      <c r="B25" s="243"/>
      <c r="C25" s="243"/>
      <c r="D25" s="243"/>
    </row>
    <row r="26" spans="1:4" s="64" customFormat="1" ht="14.4" x14ac:dyDescent="0.45">
      <c r="A26" s="243" t="s">
        <v>253</v>
      </c>
      <c r="B26" s="243"/>
      <c r="C26" s="243"/>
      <c r="D26" s="243"/>
    </row>
    <row r="27" spans="1:4" s="64" customFormat="1" ht="14.4" x14ac:dyDescent="0.45">
      <c r="A27" s="243" t="s">
        <v>271</v>
      </c>
      <c r="B27" s="243"/>
      <c r="C27" s="243"/>
      <c r="D27" s="243"/>
    </row>
    <row r="28" spans="1:4" s="64" customFormat="1" ht="14.4" x14ac:dyDescent="0.45">
      <c r="A28" s="243" t="s">
        <v>223</v>
      </c>
      <c r="B28" s="243"/>
      <c r="C28" s="243"/>
      <c r="D28" s="243"/>
    </row>
    <row r="29" spans="1:4" s="64" customFormat="1" ht="14.4" x14ac:dyDescent="0.45">
      <c r="A29" s="243" t="s">
        <v>222</v>
      </c>
      <c r="B29" s="243"/>
      <c r="C29" s="243"/>
      <c r="D29" s="243"/>
    </row>
    <row r="30" spans="1:4" s="64" customFormat="1" ht="14.4" x14ac:dyDescent="0.45">
      <c r="A30" s="243" t="s">
        <v>175</v>
      </c>
      <c r="B30" s="243"/>
      <c r="C30" s="243"/>
      <c r="D30" s="243"/>
    </row>
    <row r="31" spans="1:4" s="64" customFormat="1" ht="14.4" x14ac:dyDescent="0.45">
      <c r="A31" s="243" t="s">
        <v>224</v>
      </c>
      <c r="B31" s="243"/>
      <c r="C31" s="243"/>
      <c r="D31" s="243"/>
    </row>
    <row r="32" spans="1:4" s="64" customFormat="1" ht="14.4" x14ac:dyDescent="0.45">
      <c r="A32" s="243" t="s">
        <v>225</v>
      </c>
      <c r="B32" s="243"/>
      <c r="C32" s="243"/>
      <c r="D32" s="243"/>
    </row>
    <row r="33" spans="1:4" s="64" customFormat="1" ht="14.4" x14ac:dyDescent="0.45">
      <c r="A33" s="243"/>
      <c r="B33" s="243"/>
      <c r="C33" s="243"/>
      <c r="D33" s="243"/>
    </row>
    <row r="34" spans="1:4" s="64" customFormat="1" ht="14.4" x14ac:dyDescent="0.45">
      <c r="B34" s="97"/>
      <c r="C34" s="69"/>
      <c r="D34" s="97"/>
    </row>
    <row r="35" spans="1:4" s="64" customFormat="1" ht="14.4" x14ac:dyDescent="0.45">
      <c r="B35" s="97"/>
      <c r="C35" s="69"/>
      <c r="D35" s="97"/>
    </row>
    <row r="36" spans="1:4" s="64" customFormat="1" ht="14.4" x14ac:dyDescent="0.45">
      <c r="B36" s="97"/>
      <c r="C36" s="69"/>
      <c r="D36" s="97"/>
    </row>
    <row r="37" spans="1:4" s="64" customFormat="1" ht="14.4" x14ac:dyDescent="0.45">
      <c r="B37" s="97"/>
      <c r="C37" s="69"/>
      <c r="D37" s="97"/>
    </row>
    <row r="38" spans="1:4" s="64" customFormat="1" ht="14.4" x14ac:dyDescent="0.45">
      <c r="B38" s="97"/>
      <c r="C38" s="69"/>
      <c r="D38" s="97"/>
    </row>
    <row r="39" spans="1:4" s="64" customFormat="1" ht="14.4" x14ac:dyDescent="0.45">
      <c r="B39" s="97"/>
      <c r="C39" s="69"/>
      <c r="D39" s="97"/>
    </row>
    <row r="40" spans="1:4" s="64" customFormat="1" ht="39.75" customHeight="1" x14ac:dyDescent="0.45">
      <c r="B40" s="97"/>
      <c r="C40" s="69"/>
      <c r="D40" s="97"/>
    </row>
    <row r="41" spans="1:4" s="64" customFormat="1" ht="14.4" x14ac:dyDescent="0.45">
      <c r="B41" s="97"/>
      <c r="C41" s="69"/>
      <c r="D41" s="97"/>
    </row>
    <row r="42" spans="1:4" s="64" customFormat="1" ht="14.4" x14ac:dyDescent="0.45">
      <c r="B42" s="97"/>
      <c r="C42" s="69"/>
      <c r="D42" s="97"/>
    </row>
    <row r="43" spans="1:4" s="64" customFormat="1" ht="14.4" x14ac:dyDescent="0.45">
      <c r="B43" s="97"/>
      <c r="C43" s="69"/>
      <c r="D43" s="97"/>
    </row>
    <row r="44" spans="1:4" s="64" customFormat="1" ht="14.4" x14ac:dyDescent="0.45">
      <c r="B44" s="97"/>
      <c r="C44" s="69"/>
      <c r="D44" s="97"/>
    </row>
    <row r="45" spans="1:4" s="64" customFormat="1" ht="14.4" x14ac:dyDescent="0.45">
      <c r="B45" s="97"/>
      <c r="C45" s="69"/>
      <c r="D45" s="97"/>
    </row>
    <row r="46" spans="1:4" s="64" customFormat="1" ht="14.4" x14ac:dyDescent="0.45">
      <c r="B46" s="97"/>
      <c r="C46" s="69"/>
      <c r="D46" s="97"/>
    </row>
    <row r="47" spans="1:4" s="64" customFormat="1" ht="14.4" x14ac:dyDescent="0.45">
      <c r="B47" s="97"/>
      <c r="C47" s="69"/>
      <c r="D47" s="97"/>
    </row>
    <row r="48" spans="1:4" s="64" customFormat="1" ht="14.4" x14ac:dyDescent="0.45">
      <c r="B48" s="97"/>
      <c r="C48" s="69"/>
      <c r="D48" s="97"/>
    </row>
    <row r="49" spans="2:4" s="64" customFormat="1" ht="14.4" x14ac:dyDescent="0.45">
      <c r="B49" s="97"/>
      <c r="C49" s="69"/>
      <c r="D49" s="97"/>
    </row>
    <row r="50" spans="2:4" s="64" customFormat="1" ht="14.4" x14ac:dyDescent="0.45">
      <c r="B50" s="97"/>
      <c r="C50" s="69"/>
      <c r="D50" s="97"/>
    </row>
    <row r="51" spans="2:4" s="64" customFormat="1" ht="14.4" x14ac:dyDescent="0.45">
      <c r="B51" s="97"/>
      <c r="C51" s="69"/>
      <c r="D51" s="97"/>
    </row>
    <row r="52" spans="2:4" s="64" customFormat="1" ht="14.4" x14ac:dyDescent="0.45">
      <c r="B52" s="97"/>
      <c r="C52" s="69"/>
      <c r="D52" s="97"/>
    </row>
    <row r="53" spans="2:4" s="64" customFormat="1" ht="14.4" x14ac:dyDescent="0.45">
      <c r="B53" s="97"/>
      <c r="C53" s="69"/>
      <c r="D53" s="97"/>
    </row>
    <row r="54" spans="2:4" s="64" customFormat="1" ht="14.4" x14ac:dyDescent="0.45">
      <c r="B54" s="97"/>
      <c r="C54" s="69"/>
      <c r="D54" s="97"/>
    </row>
    <row r="55" spans="2:4" s="64" customFormat="1" ht="14.4" x14ac:dyDescent="0.45">
      <c r="B55" s="97"/>
      <c r="C55" s="69"/>
      <c r="D55" s="97"/>
    </row>
    <row r="56" spans="2:4" s="64" customFormat="1" ht="14.4" x14ac:dyDescent="0.45">
      <c r="B56" s="97"/>
      <c r="C56" s="69"/>
      <c r="D56" s="97"/>
    </row>
    <row r="57" spans="2:4" s="64" customFormat="1" ht="14.4" x14ac:dyDescent="0.45">
      <c r="B57" s="97"/>
      <c r="C57" s="69"/>
      <c r="D57" s="97"/>
    </row>
    <row r="58" spans="2:4" s="64" customFormat="1" ht="14.4" x14ac:dyDescent="0.45">
      <c r="B58" s="97"/>
      <c r="C58" s="69"/>
      <c r="D58" s="97"/>
    </row>
    <row r="59" spans="2:4" s="64" customFormat="1" ht="13.5" customHeight="1" x14ac:dyDescent="0.45">
      <c r="B59" s="97"/>
      <c r="C59" s="69"/>
      <c r="D59" s="97"/>
    </row>
    <row r="60" spans="2:4" s="64" customFormat="1" ht="14.4" x14ac:dyDescent="0.45">
      <c r="B60" s="97"/>
      <c r="C60" s="69"/>
      <c r="D60" s="97"/>
    </row>
    <row r="61" spans="2:4" s="64" customFormat="1" ht="14.4" x14ac:dyDescent="0.45">
      <c r="B61" s="97"/>
      <c r="C61" s="69"/>
      <c r="D61" s="97"/>
    </row>
    <row r="62" spans="2:4" s="64" customFormat="1" ht="14.4" x14ac:dyDescent="0.45">
      <c r="B62" s="97"/>
      <c r="C62" s="69"/>
      <c r="D62" s="97"/>
    </row>
    <row r="63" spans="2:4" s="64" customFormat="1" ht="34.5" customHeight="1" x14ac:dyDescent="0.45">
      <c r="B63" s="97"/>
      <c r="C63" s="69"/>
      <c r="D63" s="97"/>
    </row>
    <row r="64" spans="2:4" s="64" customFormat="1" ht="14.4" x14ac:dyDescent="0.45">
      <c r="B64" s="97"/>
      <c r="C64" s="69"/>
      <c r="D64" s="97"/>
    </row>
    <row r="65" spans="2:4" s="64" customFormat="1" ht="14.4" x14ac:dyDescent="0.45">
      <c r="B65" s="97"/>
      <c r="C65" s="69"/>
      <c r="D65" s="97"/>
    </row>
    <row r="66" spans="2:4" s="64" customFormat="1" ht="14.4" x14ac:dyDescent="0.45">
      <c r="B66" s="97"/>
      <c r="C66" s="69"/>
      <c r="D66" s="97"/>
    </row>
    <row r="67" spans="2:4" s="64" customFormat="1" ht="14.4" x14ac:dyDescent="0.45">
      <c r="B67" s="97"/>
      <c r="C67" s="69"/>
      <c r="D67" s="97"/>
    </row>
    <row r="68" spans="2:4" s="64" customFormat="1" ht="14.4" x14ac:dyDescent="0.45">
      <c r="B68" s="97"/>
      <c r="C68" s="69"/>
      <c r="D68" s="97"/>
    </row>
    <row r="69" spans="2:4" s="64" customFormat="1" ht="14.4" x14ac:dyDescent="0.45">
      <c r="B69" s="97"/>
      <c r="C69" s="69"/>
      <c r="D69" s="97"/>
    </row>
    <row r="70" spans="2:4" s="64" customFormat="1" ht="14.4" x14ac:dyDescent="0.45">
      <c r="B70" s="97"/>
      <c r="C70" s="69"/>
      <c r="D70" s="97"/>
    </row>
    <row r="71" spans="2:4" s="64" customFormat="1" ht="14.4" x14ac:dyDescent="0.45">
      <c r="B71" s="97"/>
      <c r="C71" s="69"/>
      <c r="D71" s="97"/>
    </row>
    <row r="72" spans="2:4" s="64" customFormat="1" ht="14.4" x14ac:dyDescent="0.45">
      <c r="B72" s="97"/>
      <c r="C72" s="69"/>
      <c r="D72" s="97"/>
    </row>
    <row r="73" spans="2:4" s="64" customFormat="1" ht="14.4" x14ac:dyDescent="0.45">
      <c r="B73" s="97"/>
      <c r="C73" s="69"/>
      <c r="D73" s="97"/>
    </row>
    <row r="74" spans="2:4" s="64" customFormat="1" ht="14.4" x14ac:dyDescent="0.45">
      <c r="B74" s="97"/>
      <c r="C74" s="69"/>
      <c r="D74" s="97"/>
    </row>
    <row r="75" spans="2:4" s="64" customFormat="1" ht="39.75" customHeight="1" x14ac:dyDescent="0.45">
      <c r="B75" s="97"/>
      <c r="C75" s="69"/>
      <c r="D75" s="97"/>
    </row>
    <row r="76" spans="2:4" s="64" customFormat="1" ht="14.4" x14ac:dyDescent="0.45">
      <c r="B76" s="97"/>
      <c r="C76" s="69"/>
      <c r="D76" s="97"/>
    </row>
    <row r="77" spans="2:4" s="64" customFormat="1" ht="14.4" x14ac:dyDescent="0.45">
      <c r="B77" s="97"/>
      <c r="C77" s="69"/>
      <c r="D77" s="97"/>
    </row>
    <row r="78" spans="2:4" s="64" customFormat="1" ht="14.4" x14ac:dyDescent="0.45">
      <c r="B78" s="97"/>
      <c r="C78" s="69"/>
      <c r="D78" s="97"/>
    </row>
    <row r="79" spans="2:4" s="64" customFormat="1" ht="14.4" x14ac:dyDescent="0.45">
      <c r="B79" s="97"/>
      <c r="C79" s="69"/>
      <c r="D79" s="97"/>
    </row>
    <row r="80" spans="2:4" s="64" customFormat="1" ht="14.4" x14ac:dyDescent="0.45">
      <c r="B80" s="97"/>
      <c r="C80" s="69"/>
      <c r="D80" s="97"/>
    </row>
    <row r="81" spans="2:4" s="64" customFormat="1" ht="14.4" x14ac:dyDescent="0.45">
      <c r="B81" s="97"/>
      <c r="C81" s="69"/>
      <c r="D81" s="97"/>
    </row>
    <row r="82" spans="2:4" s="64" customFormat="1" ht="14.4" x14ac:dyDescent="0.45">
      <c r="B82" s="97"/>
      <c r="C82" s="69"/>
      <c r="D82" s="97"/>
    </row>
    <row r="83" spans="2:4" s="64" customFormat="1" ht="14.4" x14ac:dyDescent="0.45">
      <c r="B83" s="97"/>
      <c r="C83" s="69"/>
      <c r="D83" s="97"/>
    </row>
    <row r="84" spans="2:4" s="64" customFormat="1" ht="14.4" x14ac:dyDescent="0.45">
      <c r="B84" s="97"/>
      <c r="C84" s="69"/>
      <c r="D84" s="97"/>
    </row>
    <row r="85" spans="2:4" s="64" customFormat="1" ht="14.4" x14ac:dyDescent="0.45">
      <c r="B85" s="97"/>
      <c r="C85" s="69"/>
      <c r="D85" s="97"/>
    </row>
    <row r="86" spans="2:4" s="64" customFormat="1" ht="14.4" x14ac:dyDescent="0.45">
      <c r="B86" s="97"/>
      <c r="C86" s="69"/>
      <c r="D86" s="97"/>
    </row>
    <row r="87" spans="2:4" s="64" customFormat="1" ht="14.4" x14ac:dyDescent="0.45">
      <c r="B87" s="97"/>
      <c r="C87" s="69"/>
      <c r="D87" s="97"/>
    </row>
    <row r="88" spans="2:4" s="64" customFormat="1" ht="14.4" x14ac:dyDescent="0.45">
      <c r="B88" s="97"/>
      <c r="C88" s="69"/>
      <c r="D88" s="97"/>
    </row>
    <row r="89" spans="2:4" s="64" customFormat="1" ht="14.4" x14ac:dyDescent="0.45">
      <c r="B89" s="97"/>
      <c r="C89" s="69"/>
      <c r="D89" s="97"/>
    </row>
    <row r="90" spans="2:4" s="64" customFormat="1" ht="14.4" x14ac:dyDescent="0.45">
      <c r="B90" s="97"/>
      <c r="C90" s="69"/>
      <c r="D90" s="97"/>
    </row>
    <row r="91" spans="2:4" s="64" customFormat="1" ht="14.4" x14ac:dyDescent="0.45">
      <c r="B91" s="97"/>
      <c r="C91" s="69"/>
      <c r="D91" s="97"/>
    </row>
    <row r="92" spans="2:4" s="64" customFormat="1" ht="14.4" x14ac:dyDescent="0.45">
      <c r="B92" s="97"/>
      <c r="C92" s="69"/>
      <c r="D92" s="97"/>
    </row>
    <row r="93" spans="2:4" s="64" customFormat="1" ht="14.4" x14ac:dyDescent="0.45">
      <c r="B93" s="97"/>
      <c r="C93" s="69"/>
      <c r="D93" s="97"/>
    </row>
    <row r="94" spans="2:4" s="64" customFormat="1" ht="14.4" x14ac:dyDescent="0.45">
      <c r="B94" s="97"/>
      <c r="C94" s="69"/>
      <c r="D94" s="97"/>
    </row>
    <row r="95" spans="2:4" s="64" customFormat="1" ht="14.4" x14ac:dyDescent="0.45">
      <c r="B95" s="97"/>
      <c r="C95" s="69"/>
      <c r="D95" s="97"/>
    </row>
    <row r="96" spans="2:4" s="64" customFormat="1" ht="14.4" x14ac:dyDescent="0.45">
      <c r="B96" s="97"/>
      <c r="C96" s="69"/>
      <c r="D96" s="97"/>
    </row>
    <row r="97" spans="2:4" s="64" customFormat="1" ht="14.4" x14ac:dyDescent="0.45">
      <c r="B97" s="97"/>
      <c r="C97" s="69"/>
      <c r="D97" s="97"/>
    </row>
    <row r="98" spans="2:4" s="64" customFormat="1" ht="14.4" x14ac:dyDescent="0.45">
      <c r="B98" s="97"/>
      <c r="C98" s="69"/>
      <c r="D98" s="97"/>
    </row>
    <row r="99" spans="2:4" s="64" customFormat="1" ht="14.4" x14ac:dyDescent="0.45">
      <c r="B99" s="97"/>
      <c r="C99" s="69"/>
      <c r="D99" s="97"/>
    </row>
    <row r="100" spans="2:4" s="64" customFormat="1" ht="14.4" x14ac:dyDescent="0.45">
      <c r="B100" s="97"/>
      <c r="C100" s="69"/>
      <c r="D100" s="97"/>
    </row>
    <row r="101" spans="2:4" s="64" customFormat="1" ht="14.4" x14ac:dyDescent="0.45">
      <c r="B101" s="97"/>
      <c r="C101" s="69"/>
      <c r="D101" s="97"/>
    </row>
    <row r="102" spans="2:4" s="64" customFormat="1" ht="14.4" x14ac:dyDescent="0.45">
      <c r="B102" s="97"/>
      <c r="C102" s="69"/>
      <c r="D102" s="97"/>
    </row>
    <row r="103" spans="2:4" s="64" customFormat="1" ht="14.4" x14ac:dyDescent="0.45">
      <c r="B103" s="97"/>
      <c r="C103" s="69"/>
      <c r="D103" s="97"/>
    </row>
    <row r="104" spans="2:4" s="64" customFormat="1" ht="14.4" x14ac:dyDescent="0.45">
      <c r="B104" s="97"/>
      <c r="C104" s="69"/>
      <c r="D104" s="97"/>
    </row>
    <row r="105" spans="2:4" s="64" customFormat="1" ht="14.4" x14ac:dyDescent="0.45">
      <c r="B105" s="97"/>
      <c r="C105" s="69"/>
      <c r="D105" s="97"/>
    </row>
    <row r="106" spans="2:4" s="64" customFormat="1" ht="14.4" x14ac:dyDescent="0.45">
      <c r="B106" s="97"/>
      <c r="C106" s="69"/>
      <c r="D106" s="97"/>
    </row>
    <row r="114" ht="34.5" customHeight="1" x14ac:dyDescent="0.45"/>
  </sheetData>
  <sheetProtection sheet="1" objects="1" scenarios="1" formatCells="0" formatColumns="0" formatRows="0"/>
  <mergeCells count="14">
    <mergeCell ref="A3:D3"/>
    <mergeCell ref="A4:D4"/>
    <mergeCell ref="A27:D27"/>
    <mergeCell ref="A26:D26"/>
    <mergeCell ref="A30:D30"/>
    <mergeCell ref="A31:D31"/>
    <mergeCell ref="A33:D33"/>
    <mergeCell ref="A9:A16"/>
    <mergeCell ref="A17:A23"/>
    <mergeCell ref="A24:B24"/>
    <mergeCell ref="A25:D25"/>
    <mergeCell ref="A28:D28"/>
    <mergeCell ref="A32:D32"/>
    <mergeCell ref="A29:D29"/>
  </mergeCells>
  <phoneticPr fontId="2"/>
  <printOptions horizontalCentered="1"/>
  <pageMargins left="0.59055118110236227" right="0.39370078740157483" top="0.78740157480314965" bottom="0.39370078740157483" header="0.51181102362204722" footer="0.51181102362204722"/>
  <pageSetup paperSize="9" scale="75"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D61FD2-32B8-413F-8EAC-89E07770C9E1}">
  <sheetPr>
    <tabColor rgb="FFFFFF00"/>
    <pageSetUpPr fitToPage="1"/>
  </sheetPr>
  <dimension ref="A1:F114"/>
  <sheetViews>
    <sheetView view="pageBreakPreview" zoomScale="80" zoomScaleNormal="100" zoomScaleSheetLayoutView="80" workbookViewId="0">
      <selection activeCell="E1" sqref="E1"/>
    </sheetView>
  </sheetViews>
  <sheetFormatPr defaultRowHeight="13.2" x14ac:dyDescent="0.45"/>
  <cols>
    <col min="1" max="1" width="3.3984375" style="65" bestFit="1" customWidth="1"/>
    <col min="2" max="2" width="31.3984375" style="95" customWidth="1"/>
    <col min="3" max="3" width="18.19921875" style="66" customWidth="1"/>
    <col min="4" max="4" width="59.09765625" style="95" customWidth="1"/>
    <col min="5" max="252" width="8.69921875" style="65"/>
    <col min="253" max="253" width="3.09765625" style="65" customWidth="1"/>
    <col min="254" max="254" width="18.8984375" style="65" customWidth="1"/>
    <col min="255" max="255" width="18.3984375" style="65" customWidth="1"/>
    <col min="256" max="256" width="18.69921875" style="65" customWidth="1"/>
    <col min="257" max="257" width="47.09765625" style="65" customWidth="1"/>
    <col min="258" max="508" width="8.69921875" style="65"/>
    <col min="509" max="509" width="3.09765625" style="65" customWidth="1"/>
    <col min="510" max="510" width="18.8984375" style="65" customWidth="1"/>
    <col min="511" max="511" width="18.3984375" style="65" customWidth="1"/>
    <col min="512" max="512" width="18.69921875" style="65" customWidth="1"/>
    <col min="513" max="513" width="47.09765625" style="65" customWidth="1"/>
    <col min="514" max="764" width="8.69921875" style="65"/>
    <col min="765" max="765" width="3.09765625" style="65" customWidth="1"/>
    <col min="766" max="766" width="18.8984375" style="65" customWidth="1"/>
    <col min="767" max="767" width="18.3984375" style="65" customWidth="1"/>
    <col min="768" max="768" width="18.69921875" style="65" customWidth="1"/>
    <col min="769" max="769" width="47.09765625" style="65" customWidth="1"/>
    <col min="770" max="1020" width="8.69921875" style="65"/>
    <col min="1021" max="1021" width="3.09765625" style="65" customWidth="1"/>
    <col min="1022" max="1022" width="18.8984375" style="65" customWidth="1"/>
    <col min="1023" max="1023" width="18.3984375" style="65" customWidth="1"/>
    <col min="1024" max="1024" width="18.69921875" style="65" customWidth="1"/>
    <col min="1025" max="1025" width="47.09765625" style="65" customWidth="1"/>
    <col min="1026" max="1276" width="8.69921875" style="65"/>
    <col min="1277" max="1277" width="3.09765625" style="65" customWidth="1"/>
    <col min="1278" max="1278" width="18.8984375" style="65" customWidth="1"/>
    <col min="1279" max="1279" width="18.3984375" style="65" customWidth="1"/>
    <col min="1280" max="1280" width="18.69921875" style="65" customWidth="1"/>
    <col min="1281" max="1281" width="47.09765625" style="65" customWidth="1"/>
    <col min="1282" max="1532" width="8.69921875" style="65"/>
    <col min="1533" max="1533" width="3.09765625" style="65" customWidth="1"/>
    <col min="1534" max="1534" width="18.8984375" style="65" customWidth="1"/>
    <col min="1535" max="1535" width="18.3984375" style="65" customWidth="1"/>
    <col min="1536" max="1536" width="18.69921875" style="65" customWidth="1"/>
    <col min="1537" max="1537" width="47.09765625" style="65" customWidth="1"/>
    <col min="1538" max="1788" width="8.69921875" style="65"/>
    <col min="1789" max="1789" width="3.09765625" style="65" customWidth="1"/>
    <col min="1790" max="1790" width="18.8984375" style="65" customWidth="1"/>
    <col min="1791" max="1791" width="18.3984375" style="65" customWidth="1"/>
    <col min="1792" max="1792" width="18.69921875" style="65" customWidth="1"/>
    <col min="1793" max="1793" width="47.09765625" style="65" customWidth="1"/>
    <col min="1794" max="2044" width="8.69921875" style="65"/>
    <col min="2045" max="2045" width="3.09765625" style="65" customWidth="1"/>
    <col min="2046" max="2046" width="18.8984375" style="65" customWidth="1"/>
    <col min="2047" max="2047" width="18.3984375" style="65" customWidth="1"/>
    <col min="2048" max="2048" width="18.69921875" style="65" customWidth="1"/>
    <col min="2049" max="2049" width="47.09765625" style="65" customWidth="1"/>
    <col min="2050" max="2300" width="8.69921875" style="65"/>
    <col min="2301" max="2301" width="3.09765625" style="65" customWidth="1"/>
    <col min="2302" max="2302" width="18.8984375" style="65" customWidth="1"/>
    <col min="2303" max="2303" width="18.3984375" style="65" customWidth="1"/>
    <col min="2304" max="2304" width="18.69921875" style="65" customWidth="1"/>
    <col min="2305" max="2305" width="47.09765625" style="65" customWidth="1"/>
    <col min="2306" max="2556" width="8.69921875" style="65"/>
    <col min="2557" max="2557" width="3.09765625" style="65" customWidth="1"/>
    <col min="2558" max="2558" width="18.8984375" style="65" customWidth="1"/>
    <col min="2559" max="2559" width="18.3984375" style="65" customWidth="1"/>
    <col min="2560" max="2560" width="18.69921875" style="65" customWidth="1"/>
    <col min="2561" max="2561" width="47.09765625" style="65" customWidth="1"/>
    <col min="2562" max="2812" width="8.69921875" style="65"/>
    <col min="2813" max="2813" width="3.09765625" style="65" customWidth="1"/>
    <col min="2814" max="2814" width="18.8984375" style="65" customWidth="1"/>
    <col min="2815" max="2815" width="18.3984375" style="65" customWidth="1"/>
    <col min="2816" max="2816" width="18.69921875" style="65" customWidth="1"/>
    <col min="2817" max="2817" width="47.09765625" style="65" customWidth="1"/>
    <col min="2818" max="3068" width="8.69921875" style="65"/>
    <col min="3069" max="3069" width="3.09765625" style="65" customWidth="1"/>
    <col min="3070" max="3070" width="18.8984375" style="65" customWidth="1"/>
    <col min="3071" max="3071" width="18.3984375" style="65" customWidth="1"/>
    <col min="3072" max="3072" width="18.69921875" style="65" customWidth="1"/>
    <col min="3073" max="3073" width="47.09765625" style="65" customWidth="1"/>
    <col min="3074" max="3324" width="8.69921875" style="65"/>
    <col min="3325" max="3325" width="3.09765625" style="65" customWidth="1"/>
    <col min="3326" max="3326" width="18.8984375" style="65" customWidth="1"/>
    <col min="3327" max="3327" width="18.3984375" style="65" customWidth="1"/>
    <col min="3328" max="3328" width="18.69921875" style="65" customWidth="1"/>
    <col min="3329" max="3329" width="47.09765625" style="65" customWidth="1"/>
    <col min="3330" max="3580" width="8.69921875" style="65"/>
    <col min="3581" max="3581" width="3.09765625" style="65" customWidth="1"/>
    <col min="3582" max="3582" width="18.8984375" style="65" customWidth="1"/>
    <col min="3583" max="3583" width="18.3984375" style="65" customWidth="1"/>
    <col min="3584" max="3584" width="18.69921875" style="65" customWidth="1"/>
    <col min="3585" max="3585" width="47.09765625" style="65" customWidth="1"/>
    <col min="3586" max="3836" width="8.69921875" style="65"/>
    <col min="3837" max="3837" width="3.09765625" style="65" customWidth="1"/>
    <col min="3838" max="3838" width="18.8984375" style="65" customWidth="1"/>
    <col min="3839" max="3839" width="18.3984375" style="65" customWidth="1"/>
    <col min="3840" max="3840" width="18.69921875" style="65" customWidth="1"/>
    <col min="3841" max="3841" width="47.09765625" style="65" customWidth="1"/>
    <col min="3842" max="4092" width="8.69921875" style="65"/>
    <col min="4093" max="4093" width="3.09765625" style="65" customWidth="1"/>
    <col min="4094" max="4094" width="18.8984375" style="65" customWidth="1"/>
    <col min="4095" max="4095" width="18.3984375" style="65" customWidth="1"/>
    <col min="4096" max="4096" width="18.69921875" style="65" customWidth="1"/>
    <col min="4097" max="4097" width="47.09765625" style="65" customWidth="1"/>
    <col min="4098" max="4348" width="8.69921875" style="65"/>
    <col min="4349" max="4349" width="3.09765625" style="65" customWidth="1"/>
    <col min="4350" max="4350" width="18.8984375" style="65" customWidth="1"/>
    <col min="4351" max="4351" width="18.3984375" style="65" customWidth="1"/>
    <col min="4352" max="4352" width="18.69921875" style="65" customWidth="1"/>
    <col min="4353" max="4353" width="47.09765625" style="65" customWidth="1"/>
    <col min="4354" max="4604" width="8.69921875" style="65"/>
    <col min="4605" max="4605" width="3.09765625" style="65" customWidth="1"/>
    <col min="4606" max="4606" width="18.8984375" style="65" customWidth="1"/>
    <col min="4607" max="4607" width="18.3984375" style="65" customWidth="1"/>
    <col min="4608" max="4608" width="18.69921875" style="65" customWidth="1"/>
    <col min="4609" max="4609" width="47.09765625" style="65" customWidth="1"/>
    <col min="4610" max="4860" width="8.69921875" style="65"/>
    <col min="4861" max="4861" width="3.09765625" style="65" customWidth="1"/>
    <col min="4862" max="4862" width="18.8984375" style="65" customWidth="1"/>
    <col min="4863" max="4863" width="18.3984375" style="65" customWidth="1"/>
    <col min="4864" max="4864" width="18.69921875" style="65" customWidth="1"/>
    <col min="4865" max="4865" width="47.09765625" style="65" customWidth="1"/>
    <col min="4866" max="5116" width="8.69921875" style="65"/>
    <col min="5117" max="5117" width="3.09765625" style="65" customWidth="1"/>
    <col min="5118" max="5118" width="18.8984375" style="65" customWidth="1"/>
    <col min="5119" max="5119" width="18.3984375" style="65" customWidth="1"/>
    <col min="5120" max="5120" width="18.69921875" style="65" customWidth="1"/>
    <col min="5121" max="5121" width="47.09765625" style="65" customWidth="1"/>
    <col min="5122" max="5372" width="8.69921875" style="65"/>
    <col min="5373" max="5373" width="3.09765625" style="65" customWidth="1"/>
    <col min="5374" max="5374" width="18.8984375" style="65" customWidth="1"/>
    <col min="5375" max="5375" width="18.3984375" style="65" customWidth="1"/>
    <col min="5376" max="5376" width="18.69921875" style="65" customWidth="1"/>
    <col min="5377" max="5377" width="47.09765625" style="65" customWidth="1"/>
    <col min="5378" max="5628" width="8.69921875" style="65"/>
    <col min="5629" max="5629" width="3.09765625" style="65" customWidth="1"/>
    <col min="5630" max="5630" width="18.8984375" style="65" customWidth="1"/>
    <col min="5631" max="5631" width="18.3984375" style="65" customWidth="1"/>
    <col min="5632" max="5632" width="18.69921875" style="65" customWidth="1"/>
    <col min="5633" max="5633" width="47.09765625" style="65" customWidth="1"/>
    <col min="5634" max="5884" width="8.69921875" style="65"/>
    <col min="5885" max="5885" width="3.09765625" style="65" customWidth="1"/>
    <col min="5886" max="5886" width="18.8984375" style="65" customWidth="1"/>
    <col min="5887" max="5887" width="18.3984375" style="65" customWidth="1"/>
    <col min="5888" max="5888" width="18.69921875" style="65" customWidth="1"/>
    <col min="5889" max="5889" width="47.09765625" style="65" customWidth="1"/>
    <col min="5890" max="6140" width="8.69921875" style="65"/>
    <col min="6141" max="6141" width="3.09765625" style="65" customWidth="1"/>
    <col min="6142" max="6142" width="18.8984375" style="65" customWidth="1"/>
    <col min="6143" max="6143" width="18.3984375" style="65" customWidth="1"/>
    <col min="6144" max="6144" width="18.69921875" style="65" customWidth="1"/>
    <col min="6145" max="6145" width="47.09765625" style="65" customWidth="1"/>
    <col min="6146" max="6396" width="8.69921875" style="65"/>
    <col min="6397" max="6397" width="3.09765625" style="65" customWidth="1"/>
    <col min="6398" max="6398" width="18.8984375" style="65" customWidth="1"/>
    <col min="6399" max="6399" width="18.3984375" style="65" customWidth="1"/>
    <col min="6400" max="6400" width="18.69921875" style="65" customWidth="1"/>
    <col min="6401" max="6401" width="47.09765625" style="65" customWidth="1"/>
    <col min="6402" max="6652" width="8.69921875" style="65"/>
    <col min="6653" max="6653" width="3.09765625" style="65" customWidth="1"/>
    <col min="6654" max="6654" width="18.8984375" style="65" customWidth="1"/>
    <col min="6655" max="6655" width="18.3984375" style="65" customWidth="1"/>
    <col min="6656" max="6656" width="18.69921875" style="65" customWidth="1"/>
    <col min="6657" max="6657" width="47.09765625" style="65" customWidth="1"/>
    <col min="6658" max="6908" width="8.69921875" style="65"/>
    <col min="6909" max="6909" width="3.09765625" style="65" customWidth="1"/>
    <col min="6910" max="6910" width="18.8984375" style="65" customWidth="1"/>
    <col min="6911" max="6911" width="18.3984375" style="65" customWidth="1"/>
    <col min="6912" max="6912" width="18.69921875" style="65" customWidth="1"/>
    <col min="6913" max="6913" width="47.09765625" style="65" customWidth="1"/>
    <col min="6914" max="7164" width="8.69921875" style="65"/>
    <col min="7165" max="7165" width="3.09765625" style="65" customWidth="1"/>
    <col min="7166" max="7166" width="18.8984375" style="65" customWidth="1"/>
    <col min="7167" max="7167" width="18.3984375" style="65" customWidth="1"/>
    <col min="7168" max="7168" width="18.69921875" style="65" customWidth="1"/>
    <col min="7169" max="7169" width="47.09765625" style="65" customWidth="1"/>
    <col min="7170" max="7420" width="8.69921875" style="65"/>
    <col min="7421" max="7421" width="3.09765625" style="65" customWidth="1"/>
    <col min="7422" max="7422" width="18.8984375" style="65" customWidth="1"/>
    <col min="7423" max="7423" width="18.3984375" style="65" customWidth="1"/>
    <col min="7424" max="7424" width="18.69921875" style="65" customWidth="1"/>
    <col min="7425" max="7425" width="47.09765625" style="65" customWidth="1"/>
    <col min="7426" max="7676" width="8.69921875" style="65"/>
    <col min="7677" max="7677" width="3.09765625" style="65" customWidth="1"/>
    <col min="7678" max="7678" width="18.8984375" style="65" customWidth="1"/>
    <col min="7679" max="7679" width="18.3984375" style="65" customWidth="1"/>
    <col min="7680" max="7680" width="18.69921875" style="65" customWidth="1"/>
    <col min="7681" max="7681" width="47.09765625" style="65" customWidth="1"/>
    <col min="7682" max="7932" width="8.69921875" style="65"/>
    <col min="7933" max="7933" width="3.09765625" style="65" customWidth="1"/>
    <col min="7934" max="7934" width="18.8984375" style="65" customWidth="1"/>
    <col min="7935" max="7935" width="18.3984375" style="65" customWidth="1"/>
    <col min="7936" max="7936" width="18.69921875" style="65" customWidth="1"/>
    <col min="7937" max="7937" width="47.09765625" style="65" customWidth="1"/>
    <col min="7938" max="8188" width="8.69921875" style="65"/>
    <col min="8189" max="8189" width="3.09765625" style="65" customWidth="1"/>
    <col min="8190" max="8190" width="18.8984375" style="65" customWidth="1"/>
    <col min="8191" max="8191" width="18.3984375" style="65" customWidth="1"/>
    <col min="8192" max="8192" width="18.69921875" style="65" customWidth="1"/>
    <col min="8193" max="8193" width="47.09765625" style="65" customWidth="1"/>
    <col min="8194" max="8444" width="8.69921875" style="65"/>
    <col min="8445" max="8445" width="3.09765625" style="65" customWidth="1"/>
    <col min="8446" max="8446" width="18.8984375" style="65" customWidth="1"/>
    <col min="8447" max="8447" width="18.3984375" style="65" customWidth="1"/>
    <col min="8448" max="8448" width="18.69921875" style="65" customWidth="1"/>
    <col min="8449" max="8449" width="47.09765625" style="65" customWidth="1"/>
    <col min="8450" max="8700" width="8.69921875" style="65"/>
    <col min="8701" max="8701" width="3.09765625" style="65" customWidth="1"/>
    <col min="8702" max="8702" width="18.8984375" style="65" customWidth="1"/>
    <col min="8703" max="8703" width="18.3984375" style="65" customWidth="1"/>
    <col min="8704" max="8704" width="18.69921875" style="65" customWidth="1"/>
    <col min="8705" max="8705" width="47.09765625" style="65" customWidth="1"/>
    <col min="8706" max="8956" width="8.69921875" style="65"/>
    <col min="8957" max="8957" width="3.09765625" style="65" customWidth="1"/>
    <col min="8958" max="8958" width="18.8984375" style="65" customWidth="1"/>
    <col min="8959" max="8959" width="18.3984375" style="65" customWidth="1"/>
    <col min="8960" max="8960" width="18.69921875" style="65" customWidth="1"/>
    <col min="8961" max="8961" width="47.09765625" style="65" customWidth="1"/>
    <col min="8962" max="9212" width="8.69921875" style="65"/>
    <col min="9213" max="9213" width="3.09765625" style="65" customWidth="1"/>
    <col min="9214" max="9214" width="18.8984375" style="65" customWidth="1"/>
    <col min="9215" max="9215" width="18.3984375" style="65" customWidth="1"/>
    <col min="9216" max="9216" width="18.69921875" style="65" customWidth="1"/>
    <col min="9217" max="9217" width="47.09765625" style="65" customWidth="1"/>
    <col min="9218" max="9468" width="8.69921875" style="65"/>
    <col min="9469" max="9469" width="3.09765625" style="65" customWidth="1"/>
    <col min="9470" max="9470" width="18.8984375" style="65" customWidth="1"/>
    <col min="9471" max="9471" width="18.3984375" style="65" customWidth="1"/>
    <col min="9472" max="9472" width="18.69921875" style="65" customWidth="1"/>
    <col min="9473" max="9473" width="47.09765625" style="65" customWidth="1"/>
    <col min="9474" max="9724" width="8.69921875" style="65"/>
    <col min="9725" max="9725" width="3.09765625" style="65" customWidth="1"/>
    <col min="9726" max="9726" width="18.8984375" style="65" customWidth="1"/>
    <col min="9727" max="9727" width="18.3984375" style="65" customWidth="1"/>
    <col min="9728" max="9728" width="18.69921875" style="65" customWidth="1"/>
    <col min="9729" max="9729" width="47.09765625" style="65" customWidth="1"/>
    <col min="9730" max="9980" width="8.69921875" style="65"/>
    <col min="9981" max="9981" width="3.09765625" style="65" customWidth="1"/>
    <col min="9982" max="9982" width="18.8984375" style="65" customWidth="1"/>
    <col min="9983" max="9983" width="18.3984375" style="65" customWidth="1"/>
    <col min="9984" max="9984" width="18.69921875" style="65" customWidth="1"/>
    <col min="9985" max="9985" width="47.09765625" style="65" customWidth="1"/>
    <col min="9986" max="10236" width="8.69921875" style="65"/>
    <col min="10237" max="10237" width="3.09765625" style="65" customWidth="1"/>
    <col min="10238" max="10238" width="18.8984375" style="65" customWidth="1"/>
    <col min="10239" max="10239" width="18.3984375" style="65" customWidth="1"/>
    <col min="10240" max="10240" width="18.69921875" style="65" customWidth="1"/>
    <col min="10241" max="10241" width="47.09765625" style="65" customWidth="1"/>
    <col min="10242" max="10492" width="8.69921875" style="65"/>
    <col min="10493" max="10493" width="3.09765625" style="65" customWidth="1"/>
    <col min="10494" max="10494" width="18.8984375" style="65" customWidth="1"/>
    <col min="10495" max="10495" width="18.3984375" style="65" customWidth="1"/>
    <col min="10496" max="10496" width="18.69921875" style="65" customWidth="1"/>
    <col min="10497" max="10497" width="47.09765625" style="65" customWidth="1"/>
    <col min="10498" max="10748" width="8.69921875" style="65"/>
    <col min="10749" max="10749" width="3.09765625" style="65" customWidth="1"/>
    <col min="10750" max="10750" width="18.8984375" style="65" customWidth="1"/>
    <col min="10751" max="10751" width="18.3984375" style="65" customWidth="1"/>
    <col min="10752" max="10752" width="18.69921875" style="65" customWidth="1"/>
    <col min="10753" max="10753" width="47.09765625" style="65" customWidth="1"/>
    <col min="10754" max="11004" width="8.69921875" style="65"/>
    <col min="11005" max="11005" width="3.09765625" style="65" customWidth="1"/>
    <col min="11006" max="11006" width="18.8984375" style="65" customWidth="1"/>
    <col min="11007" max="11007" width="18.3984375" style="65" customWidth="1"/>
    <col min="11008" max="11008" width="18.69921875" style="65" customWidth="1"/>
    <col min="11009" max="11009" width="47.09765625" style="65" customWidth="1"/>
    <col min="11010" max="11260" width="8.69921875" style="65"/>
    <col min="11261" max="11261" width="3.09765625" style="65" customWidth="1"/>
    <col min="11262" max="11262" width="18.8984375" style="65" customWidth="1"/>
    <col min="11263" max="11263" width="18.3984375" style="65" customWidth="1"/>
    <col min="11264" max="11264" width="18.69921875" style="65" customWidth="1"/>
    <col min="11265" max="11265" width="47.09765625" style="65" customWidth="1"/>
    <col min="11266" max="11516" width="8.69921875" style="65"/>
    <col min="11517" max="11517" width="3.09765625" style="65" customWidth="1"/>
    <col min="11518" max="11518" width="18.8984375" style="65" customWidth="1"/>
    <col min="11519" max="11519" width="18.3984375" style="65" customWidth="1"/>
    <col min="11520" max="11520" width="18.69921875" style="65" customWidth="1"/>
    <col min="11521" max="11521" width="47.09765625" style="65" customWidth="1"/>
    <col min="11522" max="11772" width="8.69921875" style="65"/>
    <col min="11773" max="11773" width="3.09765625" style="65" customWidth="1"/>
    <col min="11774" max="11774" width="18.8984375" style="65" customWidth="1"/>
    <col min="11775" max="11775" width="18.3984375" style="65" customWidth="1"/>
    <col min="11776" max="11776" width="18.69921875" style="65" customWidth="1"/>
    <col min="11777" max="11777" width="47.09765625" style="65" customWidth="1"/>
    <col min="11778" max="12028" width="8.69921875" style="65"/>
    <col min="12029" max="12029" width="3.09765625" style="65" customWidth="1"/>
    <col min="12030" max="12030" width="18.8984375" style="65" customWidth="1"/>
    <col min="12031" max="12031" width="18.3984375" style="65" customWidth="1"/>
    <col min="12032" max="12032" width="18.69921875" style="65" customWidth="1"/>
    <col min="12033" max="12033" width="47.09765625" style="65" customWidth="1"/>
    <col min="12034" max="12284" width="8.69921875" style="65"/>
    <col min="12285" max="12285" width="3.09765625" style="65" customWidth="1"/>
    <col min="12286" max="12286" width="18.8984375" style="65" customWidth="1"/>
    <col min="12287" max="12287" width="18.3984375" style="65" customWidth="1"/>
    <col min="12288" max="12288" width="18.69921875" style="65" customWidth="1"/>
    <col min="12289" max="12289" width="47.09765625" style="65" customWidth="1"/>
    <col min="12290" max="12540" width="8.69921875" style="65"/>
    <col min="12541" max="12541" width="3.09765625" style="65" customWidth="1"/>
    <col min="12542" max="12542" width="18.8984375" style="65" customWidth="1"/>
    <col min="12543" max="12543" width="18.3984375" style="65" customWidth="1"/>
    <col min="12544" max="12544" width="18.69921875" style="65" customWidth="1"/>
    <col min="12545" max="12545" width="47.09765625" style="65" customWidth="1"/>
    <col min="12546" max="12796" width="8.69921875" style="65"/>
    <col min="12797" max="12797" width="3.09765625" style="65" customWidth="1"/>
    <col min="12798" max="12798" width="18.8984375" style="65" customWidth="1"/>
    <col min="12799" max="12799" width="18.3984375" style="65" customWidth="1"/>
    <col min="12800" max="12800" width="18.69921875" style="65" customWidth="1"/>
    <col min="12801" max="12801" width="47.09765625" style="65" customWidth="1"/>
    <col min="12802" max="13052" width="8.69921875" style="65"/>
    <col min="13053" max="13053" width="3.09765625" style="65" customWidth="1"/>
    <col min="13054" max="13054" width="18.8984375" style="65" customWidth="1"/>
    <col min="13055" max="13055" width="18.3984375" style="65" customWidth="1"/>
    <col min="13056" max="13056" width="18.69921875" style="65" customWidth="1"/>
    <col min="13057" max="13057" width="47.09765625" style="65" customWidth="1"/>
    <col min="13058" max="13308" width="8.69921875" style="65"/>
    <col min="13309" max="13309" width="3.09765625" style="65" customWidth="1"/>
    <col min="13310" max="13310" width="18.8984375" style="65" customWidth="1"/>
    <col min="13311" max="13311" width="18.3984375" style="65" customWidth="1"/>
    <col min="13312" max="13312" width="18.69921875" style="65" customWidth="1"/>
    <col min="13313" max="13313" width="47.09765625" style="65" customWidth="1"/>
    <col min="13314" max="13564" width="8.69921875" style="65"/>
    <col min="13565" max="13565" width="3.09765625" style="65" customWidth="1"/>
    <col min="13566" max="13566" width="18.8984375" style="65" customWidth="1"/>
    <col min="13567" max="13567" width="18.3984375" style="65" customWidth="1"/>
    <col min="13568" max="13568" width="18.69921875" style="65" customWidth="1"/>
    <col min="13569" max="13569" width="47.09765625" style="65" customWidth="1"/>
    <col min="13570" max="13820" width="8.69921875" style="65"/>
    <col min="13821" max="13821" width="3.09765625" style="65" customWidth="1"/>
    <col min="13822" max="13822" width="18.8984375" style="65" customWidth="1"/>
    <col min="13823" max="13823" width="18.3984375" style="65" customWidth="1"/>
    <col min="13824" max="13824" width="18.69921875" style="65" customWidth="1"/>
    <col min="13825" max="13825" width="47.09765625" style="65" customWidth="1"/>
    <col min="13826" max="14076" width="8.69921875" style="65"/>
    <col min="14077" max="14077" width="3.09765625" style="65" customWidth="1"/>
    <col min="14078" max="14078" width="18.8984375" style="65" customWidth="1"/>
    <col min="14079" max="14079" width="18.3984375" style="65" customWidth="1"/>
    <col min="14080" max="14080" width="18.69921875" style="65" customWidth="1"/>
    <col min="14081" max="14081" width="47.09765625" style="65" customWidth="1"/>
    <col min="14082" max="14332" width="8.69921875" style="65"/>
    <col min="14333" max="14333" width="3.09765625" style="65" customWidth="1"/>
    <col min="14334" max="14334" width="18.8984375" style="65" customWidth="1"/>
    <col min="14335" max="14335" width="18.3984375" style="65" customWidth="1"/>
    <col min="14336" max="14336" width="18.69921875" style="65" customWidth="1"/>
    <col min="14337" max="14337" width="47.09765625" style="65" customWidth="1"/>
    <col min="14338" max="14588" width="8.69921875" style="65"/>
    <col min="14589" max="14589" width="3.09765625" style="65" customWidth="1"/>
    <col min="14590" max="14590" width="18.8984375" style="65" customWidth="1"/>
    <col min="14591" max="14591" width="18.3984375" style="65" customWidth="1"/>
    <col min="14592" max="14592" width="18.69921875" style="65" customWidth="1"/>
    <col min="14593" max="14593" width="47.09765625" style="65" customWidth="1"/>
    <col min="14594" max="14844" width="8.69921875" style="65"/>
    <col min="14845" max="14845" width="3.09765625" style="65" customWidth="1"/>
    <col min="14846" max="14846" width="18.8984375" style="65" customWidth="1"/>
    <col min="14847" max="14847" width="18.3984375" style="65" customWidth="1"/>
    <col min="14848" max="14848" width="18.69921875" style="65" customWidth="1"/>
    <col min="14849" max="14849" width="47.09765625" style="65" customWidth="1"/>
    <col min="14850" max="15100" width="8.69921875" style="65"/>
    <col min="15101" max="15101" width="3.09765625" style="65" customWidth="1"/>
    <col min="15102" max="15102" width="18.8984375" style="65" customWidth="1"/>
    <col min="15103" max="15103" width="18.3984375" style="65" customWidth="1"/>
    <col min="15104" max="15104" width="18.69921875" style="65" customWidth="1"/>
    <col min="15105" max="15105" width="47.09765625" style="65" customWidth="1"/>
    <col min="15106" max="15356" width="8.69921875" style="65"/>
    <col min="15357" max="15357" width="3.09765625" style="65" customWidth="1"/>
    <col min="15358" max="15358" width="18.8984375" style="65" customWidth="1"/>
    <col min="15359" max="15359" width="18.3984375" style="65" customWidth="1"/>
    <col min="15360" max="15360" width="18.69921875" style="65" customWidth="1"/>
    <col min="15361" max="15361" width="47.09765625" style="65" customWidth="1"/>
    <col min="15362" max="15612" width="8.69921875" style="65"/>
    <col min="15613" max="15613" width="3.09765625" style="65" customWidth="1"/>
    <col min="15614" max="15614" width="18.8984375" style="65" customWidth="1"/>
    <col min="15615" max="15615" width="18.3984375" style="65" customWidth="1"/>
    <col min="15616" max="15616" width="18.69921875" style="65" customWidth="1"/>
    <col min="15617" max="15617" width="47.09765625" style="65" customWidth="1"/>
    <col min="15618" max="15868" width="8.69921875" style="65"/>
    <col min="15869" max="15869" width="3.09765625" style="65" customWidth="1"/>
    <col min="15870" max="15870" width="18.8984375" style="65" customWidth="1"/>
    <col min="15871" max="15871" width="18.3984375" style="65" customWidth="1"/>
    <col min="15872" max="15872" width="18.69921875" style="65" customWidth="1"/>
    <col min="15873" max="15873" width="47.09765625" style="65" customWidth="1"/>
    <col min="15874" max="16124" width="8.69921875" style="65"/>
    <col min="16125" max="16125" width="3.09765625" style="65" customWidth="1"/>
    <col min="16126" max="16126" width="18.8984375" style="65" customWidth="1"/>
    <col min="16127" max="16127" width="18.3984375" style="65" customWidth="1"/>
    <col min="16128" max="16128" width="18.69921875" style="65" customWidth="1"/>
    <col min="16129" max="16129" width="47.09765625" style="65" customWidth="1"/>
    <col min="16130" max="16380" width="8.69921875" style="65"/>
    <col min="16381" max="16384" width="9" style="65" customWidth="1"/>
  </cols>
  <sheetData>
    <row r="1" spans="1:6" ht="14.4" x14ac:dyDescent="0.45">
      <c r="A1" s="64" t="s">
        <v>226</v>
      </c>
    </row>
    <row r="3" spans="1:6" s="74" customFormat="1" ht="21" x14ac:dyDescent="0.45">
      <c r="A3" s="249" t="s">
        <v>219</v>
      </c>
      <c r="B3" s="249"/>
      <c r="C3" s="249"/>
      <c r="D3" s="249"/>
    </row>
    <row r="4" spans="1:6" s="74" customFormat="1" ht="21" x14ac:dyDescent="0.45">
      <c r="A4" s="249" t="s">
        <v>138</v>
      </c>
      <c r="B4" s="249"/>
      <c r="C4" s="249"/>
      <c r="D4" s="249"/>
    </row>
    <row r="5" spans="1:6" ht="17.25" customHeight="1" x14ac:dyDescent="0.45">
      <c r="A5" s="67"/>
      <c r="B5" s="96"/>
      <c r="C5" s="68"/>
      <c r="D5" s="96"/>
    </row>
    <row r="6" spans="1:6" s="64" customFormat="1" ht="14.4" x14ac:dyDescent="0.45">
      <c r="B6" s="97"/>
      <c r="C6" s="75" t="s">
        <v>20</v>
      </c>
      <c r="D6" s="94"/>
    </row>
    <row r="7" spans="1:6" s="64" customFormat="1" ht="14.4" x14ac:dyDescent="0.45">
      <c r="B7" s="97"/>
      <c r="C7" s="69"/>
      <c r="D7" s="97"/>
    </row>
    <row r="8" spans="1:6" s="64" customFormat="1" ht="30" x14ac:dyDescent="0.45">
      <c r="A8" s="70" t="s">
        <v>4</v>
      </c>
      <c r="B8" s="72" t="s">
        <v>174</v>
      </c>
      <c r="C8" s="71" t="s">
        <v>221</v>
      </c>
      <c r="D8" s="72" t="s">
        <v>5</v>
      </c>
      <c r="E8" s="73"/>
      <c r="F8" s="73"/>
    </row>
    <row r="9" spans="1:6" s="64" customFormat="1" ht="14.4" x14ac:dyDescent="0.45">
      <c r="A9" s="244" t="s">
        <v>6</v>
      </c>
      <c r="B9" s="98"/>
      <c r="C9" s="76" t="s">
        <v>7</v>
      </c>
      <c r="D9" s="98"/>
    </row>
    <row r="10" spans="1:6" s="64" customFormat="1" ht="54" customHeight="1" x14ac:dyDescent="0.45">
      <c r="A10" s="245"/>
      <c r="B10" s="99"/>
      <c r="C10" s="91"/>
      <c r="D10" s="103"/>
    </row>
    <row r="11" spans="1:6" s="64" customFormat="1" ht="54" customHeight="1" x14ac:dyDescent="0.45">
      <c r="A11" s="245"/>
      <c r="B11" s="99"/>
      <c r="C11" s="91"/>
      <c r="D11" s="103"/>
    </row>
    <row r="12" spans="1:6" s="64" customFormat="1" ht="54" customHeight="1" x14ac:dyDescent="0.45">
      <c r="A12" s="245"/>
      <c r="B12" s="99"/>
      <c r="C12" s="91"/>
      <c r="D12" s="103"/>
    </row>
    <row r="13" spans="1:6" s="64" customFormat="1" ht="54" customHeight="1" x14ac:dyDescent="0.45">
      <c r="A13" s="245"/>
      <c r="B13" s="99"/>
      <c r="C13" s="91"/>
      <c r="D13" s="103"/>
    </row>
    <row r="14" spans="1:6" s="64" customFormat="1" ht="54" customHeight="1" x14ac:dyDescent="0.45">
      <c r="A14" s="245"/>
      <c r="B14" s="99"/>
      <c r="C14" s="91"/>
      <c r="D14" s="103"/>
    </row>
    <row r="15" spans="1:6" s="64" customFormat="1" ht="54" customHeight="1" x14ac:dyDescent="0.45">
      <c r="A15" s="245"/>
      <c r="B15" s="100"/>
      <c r="C15" s="93"/>
      <c r="D15" s="104"/>
    </row>
    <row r="16" spans="1:6" s="64" customFormat="1" ht="14.4" x14ac:dyDescent="0.45">
      <c r="A16" s="246"/>
      <c r="B16" s="101" t="s">
        <v>8</v>
      </c>
      <c r="C16" s="77">
        <f>SUM(C10:C15)</f>
        <v>0</v>
      </c>
      <c r="D16" s="105"/>
    </row>
    <row r="17" spans="1:4" s="64" customFormat="1" ht="54" customHeight="1" x14ac:dyDescent="0.45">
      <c r="A17" s="244" t="s">
        <v>9</v>
      </c>
      <c r="B17" s="99"/>
      <c r="C17" s="90"/>
      <c r="D17" s="103"/>
    </row>
    <row r="18" spans="1:4" s="64" customFormat="1" ht="54" customHeight="1" x14ac:dyDescent="0.45">
      <c r="A18" s="245"/>
      <c r="B18" s="99"/>
      <c r="C18" s="91"/>
      <c r="D18" s="103"/>
    </row>
    <row r="19" spans="1:4" s="64" customFormat="1" ht="54" customHeight="1" x14ac:dyDescent="0.45">
      <c r="A19" s="245"/>
      <c r="B19" s="99"/>
      <c r="C19" s="91"/>
      <c r="D19" s="103"/>
    </row>
    <row r="20" spans="1:4" s="64" customFormat="1" ht="54" customHeight="1" x14ac:dyDescent="0.45">
      <c r="A20" s="245"/>
      <c r="B20" s="99"/>
      <c r="C20" s="91"/>
      <c r="D20" s="103"/>
    </row>
    <row r="21" spans="1:4" s="64" customFormat="1" ht="54" customHeight="1" x14ac:dyDescent="0.45">
      <c r="A21" s="245"/>
      <c r="B21" s="99"/>
      <c r="C21" s="91"/>
      <c r="D21" s="103"/>
    </row>
    <row r="22" spans="1:4" s="64" customFormat="1" ht="54" customHeight="1" x14ac:dyDescent="0.45">
      <c r="A22" s="245"/>
      <c r="B22" s="102"/>
      <c r="C22" s="92"/>
      <c r="D22" s="106"/>
    </row>
    <row r="23" spans="1:4" s="64" customFormat="1" ht="14.4" x14ac:dyDescent="0.45">
      <c r="A23" s="246"/>
      <c r="B23" s="101" t="s">
        <v>8</v>
      </c>
      <c r="C23" s="78">
        <f>SUM(C17:C22)</f>
        <v>0</v>
      </c>
      <c r="D23" s="112"/>
    </row>
    <row r="24" spans="1:4" s="64" customFormat="1" ht="14.4" x14ac:dyDescent="0.45">
      <c r="A24" s="247" t="s">
        <v>10</v>
      </c>
      <c r="B24" s="248"/>
      <c r="C24" s="78">
        <f>SUM(C23,C16)</f>
        <v>0</v>
      </c>
      <c r="D24" s="113"/>
    </row>
    <row r="25" spans="1:4" s="64" customFormat="1" ht="14.4" x14ac:dyDescent="0.45">
      <c r="A25" s="243" t="s">
        <v>252</v>
      </c>
      <c r="B25" s="243"/>
      <c r="C25" s="243"/>
      <c r="D25" s="243"/>
    </row>
    <row r="26" spans="1:4" s="64" customFormat="1" ht="14.4" x14ac:dyDescent="0.45">
      <c r="A26" s="243" t="s">
        <v>254</v>
      </c>
      <c r="B26" s="243"/>
      <c r="C26" s="243"/>
      <c r="D26" s="243"/>
    </row>
    <row r="27" spans="1:4" s="64" customFormat="1" ht="14.4" x14ac:dyDescent="0.45">
      <c r="A27" s="243" t="s">
        <v>271</v>
      </c>
      <c r="B27" s="243"/>
      <c r="C27" s="243"/>
      <c r="D27" s="243"/>
    </row>
    <row r="28" spans="1:4" s="64" customFormat="1" ht="14.4" x14ac:dyDescent="0.45">
      <c r="A28" s="243" t="s">
        <v>223</v>
      </c>
      <c r="B28" s="243"/>
      <c r="C28" s="243"/>
      <c r="D28" s="243"/>
    </row>
    <row r="29" spans="1:4" s="64" customFormat="1" ht="14.4" x14ac:dyDescent="0.45">
      <c r="A29" s="243" t="s">
        <v>222</v>
      </c>
      <c r="B29" s="243"/>
      <c r="C29" s="243"/>
      <c r="D29" s="243"/>
    </row>
    <row r="30" spans="1:4" s="64" customFormat="1" ht="14.4" x14ac:dyDescent="0.45">
      <c r="A30" s="243" t="s">
        <v>175</v>
      </c>
      <c r="B30" s="243"/>
      <c r="C30" s="243"/>
      <c r="D30" s="243"/>
    </row>
    <row r="31" spans="1:4" s="64" customFormat="1" ht="14.4" x14ac:dyDescent="0.45">
      <c r="A31" s="243" t="s">
        <v>224</v>
      </c>
      <c r="B31" s="243"/>
      <c r="C31" s="243"/>
      <c r="D31" s="243"/>
    </row>
    <row r="32" spans="1:4" s="64" customFormat="1" ht="14.4" x14ac:dyDescent="0.45">
      <c r="A32" s="243" t="s">
        <v>225</v>
      </c>
      <c r="B32" s="243"/>
      <c r="C32" s="243"/>
      <c r="D32" s="243"/>
    </row>
    <row r="33" spans="1:4" s="64" customFormat="1" ht="14.4" x14ac:dyDescent="0.45">
      <c r="A33" s="243"/>
      <c r="B33" s="243"/>
      <c r="C33" s="243"/>
      <c r="D33" s="243"/>
    </row>
    <row r="34" spans="1:4" s="64" customFormat="1" ht="14.4" x14ac:dyDescent="0.45">
      <c r="B34" s="97"/>
      <c r="C34" s="69"/>
      <c r="D34" s="97"/>
    </row>
    <row r="35" spans="1:4" s="64" customFormat="1" ht="14.4" x14ac:dyDescent="0.45">
      <c r="B35" s="97"/>
      <c r="C35" s="69"/>
      <c r="D35" s="97"/>
    </row>
    <row r="36" spans="1:4" s="64" customFormat="1" ht="14.4" x14ac:dyDescent="0.45">
      <c r="B36" s="97"/>
      <c r="C36" s="69"/>
      <c r="D36" s="97"/>
    </row>
    <row r="37" spans="1:4" s="64" customFormat="1" ht="14.4" x14ac:dyDescent="0.45">
      <c r="B37" s="97"/>
      <c r="C37" s="69"/>
      <c r="D37" s="97"/>
    </row>
    <row r="38" spans="1:4" s="64" customFormat="1" ht="14.4" x14ac:dyDescent="0.45">
      <c r="B38" s="97"/>
      <c r="C38" s="69"/>
      <c r="D38" s="97"/>
    </row>
    <row r="39" spans="1:4" s="64" customFormat="1" ht="14.4" x14ac:dyDescent="0.45">
      <c r="B39" s="97"/>
      <c r="C39" s="69"/>
      <c r="D39" s="97"/>
    </row>
    <row r="40" spans="1:4" s="64" customFormat="1" ht="39.75" customHeight="1" x14ac:dyDescent="0.45">
      <c r="B40" s="97"/>
      <c r="C40" s="69"/>
      <c r="D40" s="97"/>
    </row>
    <row r="41" spans="1:4" s="64" customFormat="1" ht="14.4" x14ac:dyDescent="0.45">
      <c r="B41" s="97"/>
      <c r="C41" s="69"/>
      <c r="D41" s="97"/>
    </row>
    <row r="42" spans="1:4" s="64" customFormat="1" ht="14.4" x14ac:dyDescent="0.45">
      <c r="B42" s="97"/>
      <c r="C42" s="69"/>
      <c r="D42" s="97"/>
    </row>
    <row r="43" spans="1:4" s="64" customFormat="1" ht="14.4" x14ac:dyDescent="0.45">
      <c r="B43" s="97"/>
      <c r="C43" s="69"/>
      <c r="D43" s="97"/>
    </row>
    <row r="44" spans="1:4" s="64" customFormat="1" ht="14.4" x14ac:dyDescent="0.45">
      <c r="B44" s="97"/>
      <c r="C44" s="69"/>
      <c r="D44" s="97"/>
    </row>
    <row r="45" spans="1:4" s="64" customFormat="1" ht="14.4" x14ac:dyDescent="0.45">
      <c r="B45" s="97"/>
      <c r="C45" s="69"/>
      <c r="D45" s="97"/>
    </row>
    <row r="46" spans="1:4" s="64" customFormat="1" ht="14.4" x14ac:dyDescent="0.45">
      <c r="B46" s="97"/>
      <c r="C46" s="69"/>
      <c r="D46" s="97"/>
    </row>
    <row r="47" spans="1:4" s="64" customFormat="1" ht="14.4" x14ac:dyDescent="0.45">
      <c r="B47" s="97"/>
      <c r="C47" s="69"/>
      <c r="D47" s="97"/>
    </row>
    <row r="48" spans="1:4" s="64" customFormat="1" ht="14.4" x14ac:dyDescent="0.45">
      <c r="B48" s="97"/>
      <c r="C48" s="69"/>
      <c r="D48" s="97"/>
    </row>
    <row r="49" spans="2:4" s="64" customFormat="1" ht="14.4" x14ac:dyDescent="0.45">
      <c r="B49" s="97"/>
      <c r="C49" s="69"/>
      <c r="D49" s="97"/>
    </row>
    <row r="50" spans="2:4" s="64" customFormat="1" ht="14.4" x14ac:dyDescent="0.45">
      <c r="B50" s="97"/>
      <c r="C50" s="69"/>
      <c r="D50" s="97"/>
    </row>
    <row r="51" spans="2:4" s="64" customFormat="1" ht="14.4" x14ac:dyDescent="0.45">
      <c r="B51" s="97"/>
      <c r="C51" s="69"/>
      <c r="D51" s="97"/>
    </row>
    <row r="52" spans="2:4" s="64" customFormat="1" ht="14.4" x14ac:dyDescent="0.45">
      <c r="B52" s="97"/>
      <c r="C52" s="69"/>
      <c r="D52" s="97"/>
    </row>
    <row r="53" spans="2:4" s="64" customFormat="1" ht="14.4" x14ac:dyDescent="0.45">
      <c r="B53" s="97"/>
      <c r="C53" s="69"/>
      <c r="D53" s="97"/>
    </row>
    <row r="54" spans="2:4" s="64" customFormat="1" ht="14.4" x14ac:dyDescent="0.45">
      <c r="B54" s="97"/>
      <c r="C54" s="69"/>
      <c r="D54" s="97"/>
    </row>
    <row r="55" spans="2:4" s="64" customFormat="1" ht="14.4" x14ac:dyDescent="0.45">
      <c r="B55" s="97"/>
      <c r="C55" s="69"/>
      <c r="D55" s="97"/>
    </row>
    <row r="56" spans="2:4" s="64" customFormat="1" ht="14.4" x14ac:dyDescent="0.45">
      <c r="B56" s="97"/>
      <c r="C56" s="69"/>
      <c r="D56" s="97"/>
    </row>
    <row r="57" spans="2:4" s="64" customFormat="1" ht="14.4" x14ac:dyDescent="0.45">
      <c r="B57" s="97"/>
      <c r="C57" s="69"/>
      <c r="D57" s="97"/>
    </row>
    <row r="58" spans="2:4" s="64" customFormat="1" ht="14.4" x14ac:dyDescent="0.45">
      <c r="B58" s="97"/>
      <c r="C58" s="69"/>
      <c r="D58" s="97"/>
    </row>
    <row r="59" spans="2:4" s="64" customFormat="1" ht="13.5" customHeight="1" x14ac:dyDescent="0.45">
      <c r="B59" s="97"/>
      <c r="C59" s="69"/>
      <c r="D59" s="97"/>
    </row>
    <row r="60" spans="2:4" s="64" customFormat="1" ht="14.4" x14ac:dyDescent="0.45">
      <c r="B60" s="97"/>
      <c r="C60" s="69"/>
      <c r="D60" s="97"/>
    </row>
    <row r="61" spans="2:4" s="64" customFormat="1" ht="14.4" x14ac:dyDescent="0.45">
      <c r="B61" s="97"/>
      <c r="C61" s="69"/>
      <c r="D61" s="97"/>
    </row>
    <row r="62" spans="2:4" s="64" customFormat="1" ht="14.4" x14ac:dyDescent="0.45">
      <c r="B62" s="97"/>
      <c r="C62" s="69"/>
      <c r="D62" s="97"/>
    </row>
    <row r="63" spans="2:4" s="64" customFormat="1" ht="34.5" customHeight="1" x14ac:dyDescent="0.45">
      <c r="B63" s="97"/>
      <c r="C63" s="69"/>
      <c r="D63" s="97"/>
    </row>
    <row r="64" spans="2:4" s="64" customFormat="1" ht="14.4" x14ac:dyDescent="0.45">
      <c r="B64" s="97"/>
      <c r="C64" s="69"/>
      <c r="D64" s="97"/>
    </row>
    <row r="65" spans="2:4" s="64" customFormat="1" ht="14.4" x14ac:dyDescent="0.45">
      <c r="B65" s="97"/>
      <c r="C65" s="69"/>
      <c r="D65" s="97"/>
    </row>
    <row r="66" spans="2:4" s="64" customFormat="1" ht="14.4" x14ac:dyDescent="0.45">
      <c r="B66" s="97"/>
      <c r="C66" s="69"/>
      <c r="D66" s="97"/>
    </row>
    <row r="67" spans="2:4" s="64" customFormat="1" ht="14.4" x14ac:dyDescent="0.45">
      <c r="B67" s="97"/>
      <c r="C67" s="69"/>
      <c r="D67" s="97"/>
    </row>
    <row r="68" spans="2:4" s="64" customFormat="1" ht="14.4" x14ac:dyDescent="0.45">
      <c r="B68" s="97"/>
      <c r="C68" s="69"/>
      <c r="D68" s="97"/>
    </row>
    <row r="69" spans="2:4" s="64" customFormat="1" ht="14.4" x14ac:dyDescent="0.45">
      <c r="B69" s="97"/>
      <c r="C69" s="69"/>
      <c r="D69" s="97"/>
    </row>
    <row r="70" spans="2:4" s="64" customFormat="1" ht="14.4" x14ac:dyDescent="0.45">
      <c r="B70" s="97"/>
      <c r="C70" s="69"/>
      <c r="D70" s="97"/>
    </row>
    <row r="71" spans="2:4" s="64" customFormat="1" ht="14.4" x14ac:dyDescent="0.45">
      <c r="B71" s="97"/>
      <c r="C71" s="69"/>
      <c r="D71" s="97"/>
    </row>
    <row r="72" spans="2:4" s="64" customFormat="1" ht="14.4" x14ac:dyDescent="0.45">
      <c r="B72" s="97"/>
      <c r="C72" s="69"/>
      <c r="D72" s="97"/>
    </row>
    <row r="73" spans="2:4" s="64" customFormat="1" ht="14.4" x14ac:dyDescent="0.45">
      <c r="B73" s="97"/>
      <c r="C73" s="69"/>
      <c r="D73" s="97"/>
    </row>
    <row r="74" spans="2:4" s="64" customFormat="1" ht="14.4" x14ac:dyDescent="0.45">
      <c r="B74" s="97"/>
      <c r="C74" s="69"/>
      <c r="D74" s="97"/>
    </row>
    <row r="75" spans="2:4" s="64" customFormat="1" ht="39.75" customHeight="1" x14ac:dyDescent="0.45">
      <c r="B75" s="97"/>
      <c r="C75" s="69"/>
      <c r="D75" s="97"/>
    </row>
    <row r="76" spans="2:4" s="64" customFormat="1" ht="14.4" x14ac:dyDescent="0.45">
      <c r="B76" s="97"/>
      <c r="C76" s="69"/>
      <c r="D76" s="97"/>
    </row>
    <row r="77" spans="2:4" s="64" customFormat="1" ht="14.4" x14ac:dyDescent="0.45">
      <c r="B77" s="97"/>
      <c r="C77" s="69"/>
      <c r="D77" s="97"/>
    </row>
    <row r="78" spans="2:4" s="64" customFormat="1" ht="14.4" x14ac:dyDescent="0.45">
      <c r="B78" s="97"/>
      <c r="C78" s="69"/>
      <c r="D78" s="97"/>
    </row>
    <row r="79" spans="2:4" s="64" customFormat="1" ht="14.4" x14ac:dyDescent="0.45">
      <c r="B79" s="97"/>
      <c r="C79" s="69"/>
      <c r="D79" s="97"/>
    </row>
    <row r="80" spans="2:4" s="64" customFormat="1" ht="14.4" x14ac:dyDescent="0.45">
      <c r="B80" s="97"/>
      <c r="C80" s="69"/>
      <c r="D80" s="97"/>
    </row>
    <row r="81" spans="2:4" s="64" customFormat="1" ht="14.4" x14ac:dyDescent="0.45">
      <c r="B81" s="97"/>
      <c r="C81" s="69"/>
      <c r="D81" s="97"/>
    </row>
    <row r="82" spans="2:4" s="64" customFormat="1" ht="14.4" x14ac:dyDescent="0.45">
      <c r="B82" s="97"/>
      <c r="C82" s="69"/>
      <c r="D82" s="97"/>
    </row>
    <row r="83" spans="2:4" s="64" customFormat="1" ht="14.4" x14ac:dyDescent="0.45">
      <c r="B83" s="97"/>
      <c r="C83" s="69"/>
      <c r="D83" s="97"/>
    </row>
    <row r="84" spans="2:4" s="64" customFormat="1" ht="14.4" x14ac:dyDescent="0.45">
      <c r="B84" s="97"/>
      <c r="C84" s="69"/>
      <c r="D84" s="97"/>
    </row>
    <row r="85" spans="2:4" s="64" customFormat="1" ht="14.4" x14ac:dyDescent="0.45">
      <c r="B85" s="97"/>
      <c r="C85" s="69"/>
      <c r="D85" s="97"/>
    </row>
    <row r="86" spans="2:4" s="64" customFormat="1" ht="14.4" x14ac:dyDescent="0.45">
      <c r="B86" s="97"/>
      <c r="C86" s="69"/>
      <c r="D86" s="97"/>
    </row>
    <row r="87" spans="2:4" s="64" customFormat="1" ht="14.4" x14ac:dyDescent="0.45">
      <c r="B87" s="97"/>
      <c r="C87" s="69"/>
      <c r="D87" s="97"/>
    </row>
    <row r="88" spans="2:4" s="64" customFormat="1" ht="14.4" x14ac:dyDescent="0.45">
      <c r="B88" s="97"/>
      <c r="C88" s="69"/>
      <c r="D88" s="97"/>
    </row>
    <row r="89" spans="2:4" s="64" customFormat="1" ht="14.4" x14ac:dyDescent="0.45">
      <c r="B89" s="97"/>
      <c r="C89" s="69"/>
      <c r="D89" s="97"/>
    </row>
    <row r="90" spans="2:4" s="64" customFormat="1" ht="14.4" x14ac:dyDescent="0.45">
      <c r="B90" s="97"/>
      <c r="C90" s="69"/>
      <c r="D90" s="97"/>
    </row>
    <row r="91" spans="2:4" s="64" customFormat="1" ht="14.4" x14ac:dyDescent="0.45">
      <c r="B91" s="97"/>
      <c r="C91" s="69"/>
      <c r="D91" s="97"/>
    </row>
    <row r="92" spans="2:4" s="64" customFormat="1" ht="14.4" x14ac:dyDescent="0.45">
      <c r="B92" s="97"/>
      <c r="C92" s="69"/>
      <c r="D92" s="97"/>
    </row>
    <row r="93" spans="2:4" s="64" customFormat="1" ht="14.4" x14ac:dyDescent="0.45">
      <c r="B93" s="97"/>
      <c r="C93" s="69"/>
      <c r="D93" s="97"/>
    </row>
    <row r="94" spans="2:4" s="64" customFormat="1" ht="14.4" x14ac:dyDescent="0.45">
      <c r="B94" s="97"/>
      <c r="C94" s="69"/>
      <c r="D94" s="97"/>
    </row>
    <row r="95" spans="2:4" s="64" customFormat="1" ht="14.4" x14ac:dyDescent="0.45">
      <c r="B95" s="97"/>
      <c r="C95" s="69"/>
      <c r="D95" s="97"/>
    </row>
    <row r="96" spans="2:4" s="64" customFormat="1" ht="14.4" x14ac:dyDescent="0.45">
      <c r="B96" s="97"/>
      <c r="C96" s="69"/>
      <c r="D96" s="97"/>
    </row>
    <row r="97" spans="2:4" s="64" customFormat="1" ht="14.4" x14ac:dyDescent="0.45">
      <c r="B97" s="97"/>
      <c r="C97" s="69"/>
      <c r="D97" s="97"/>
    </row>
    <row r="98" spans="2:4" s="64" customFormat="1" ht="14.4" x14ac:dyDescent="0.45">
      <c r="B98" s="97"/>
      <c r="C98" s="69"/>
      <c r="D98" s="97"/>
    </row>
    <row r="99" spans="2:4" s="64" customFormat="1" ht="14.4" x14ac:dyDescent="0.45">
      <c r="B99" s="97"/>
      <c r="C99" s="69"/>
      <c r="D99" s="97"/>
    </row>
    <row r="100" spans="2:4" s="64" customFormat="1" ht="14.4" x14ac:dyDescent="0.45">
      <c r="B100" s="97"/>
      <c r="C100" s="69"/>
      <c r="D100" s="97"/>
    </row>
    <row r="101" spans="2:4" s="64" customFormat="1" ht="14.4" x14ac:dyDescent="0.45">
      <c r="B101" s="97"/>
      <c r="C101" s="69"/>
      <c r="D101" s="97"/>
    </row>
    <row r="102" spans="2:4" s="64" customFormat="1" ht="14.4" x14ac:dyDescent="0.45">
      <c r="B102" s="97"/>
      <c r="C102" s="69"/>
      <c r="D102" s="97"/>
    </row>
    <row r="103" spans="2:4" s="64" customFormat="1" ht="14.4" x14ac:dyDescent="0.45">
      <c r="B103" s="97"/>
      <c r="C103" s="69"/>
      <c r="D103" s="97"/>
    </row>
    <row r="104" spans="2:4" s="64" customFormat="1" ht="14.4" x14ac:dyDescent="0.45">
      <c r="B104" s="97"/>
      <c r="C104" s="69"/>
      <c r="D104" s="97"/>
    </row>
    <row r="105" spans="2:4" s="64" customFormat="1" ht="14.4" x14ac:dyDescent="0.45">
      <c r="B105" s="97"/>
      <c r="C105" s="69"/>
      <c r="D105" s="97"/>
    </row>
    <row r="106" spans="2:4" s="64" customFormat="1" ht="14.4" x14ac:dyDescent="0.45">
      <c r="B106" s="97"/>
      <c r="C106" s="69"/>
      <c r="D106" s="97"/>
    </row>
    <row r="114" ht="34.5" customHeight="1" x14ac:dyDescent="0.45"/>
  </sheetData>
  <sheetProtection sheet="1" objects="1" scenarios="1" formatCells="0" formatColumns="0" formatRows="0"/>
  <mergeCells count="14">
    <mergeCell ref="A32:D32"/>
    <mergeCell ref="A33:D33"/>
    <mergeCell ref="A26:D26"/>
    <mergeCell ref="A27:D27"/>
    <mergeCell ref="A28:D28"/>
    <mergeCell ref="A29:D29"/>
    <mergeCell ref="A30:D30"/>
    <mergeCell ref="A31:D31"/>
    <mergeCell ref="A25:D25"/>
    <mergeCell ref="A9:A16"/>
    <mergeCell ref="A17:A23"/>
    <mergeCell ref="A24:B24"/>
    <mergeCell ref="A3:D3"/>
    <mergeCell ref="A4:D4"/>
  </mergeCells>
  <phoneticPr fontId="2"/>
  <printOptions horizontalCentered="1"/>
  <pageMargins left="0.59055118110236227" right="0.39370078740157483" top="0.78740157480314965" bottom="0.39370078740157483" header="0.51181102362204722" footer="0.51181102362204722"/>
  <pageSetup paperSize="9" scale="75"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A8C2074B-687A-448D-8C22-C45A15842B85}">
          <x14:formula1>
            <xm:f>リスト!$A$55:$A$58</xm:f>
          </x14:formula1>
          <xm:sqref>E17:E22 E9:E15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91CCEE-39F1-4BFF-8A25-CAA7D1709272}">
  <sheetPr>
    <tabColor rgb="FFFFFF00"/>
    <pageSetUpPr fitToPage="1"/>
  </sheetPr>
  <dimension ref="A1:AN21"/>
  <sheetViews>
    <sheetView view="pageBreakPreview" zoomScaleNormal="100" zoomScaleSheetLayoutView="100" workbookViewId="0">
      <selection activeCell="AP1" sqref="AP1"/>
    </sheetView>
  </sheetViews>
  <sheetFormatPr defaultColWidth="2.3984375" defaultRowHeight="13.2" x14ac:dyDescent="0.45"/>
  <cols>
    <col min="1" max="16384" width="2.3984375" style="80"/>
  </cols>
  <sheetData>
    <row r="1" spans="1:40" ht="14.4" x14ac:dyDescent="0.45">
      <c r="A1" s="64" t="s">
        <v>227</v>
      </c>
      <c r="B1" s="81"/>
      <c r="C1" s="82"/>
      <c r="D1" s="81"/>
      <c r="E1" s="79"/>
      <c r="F1" s="81"/>
      <c r="G1" s="81"/>
    </row>
    <row r="2" spans="1:40" s="87" customFormat="1" ht="19.2" x14ac:dyDescent="0.45">
      <c r="A2" s="84"/>
      <c r="B2" s="84"/>
      <c r="C2" s="85"/>
      <c r="D2" s="84"/>
      <c r="E2" s="86"/>
      <c r="F2" s="84"/>
      <c r="G2" s="84"/>
    </row>
    <row r="3" spans="1:40" ht="21" x14ac:dyDescent="0.45">
      <c r="A3" s="249" t="s">
        <v>219</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row>
    <row r="4" spans="1:40" ht="21" x14ac:dyDescent="0.45">
      <c r="A4" s="249" t="s">
        <v>176</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49"/>
      <c r="AM4" s="249"/>
      <c r="AN4" s="249"/>
    </row>
    <row r="5" spans="1:40" s="87" customFormat="1" ht="19.2" x14ac:dyDescent="0.45">
      <c r="A5" s="88"/>
      <c r="B5" s="88"/>
      <c r="C5" s="89"/>
      <c r="D5" s="88"/>
      <c r="E5" s="86"/>
      <c r="F5" s="84"/>
      <c r="G5" s="84"/>
    </row>
    <row r="6" spans="1:40" ht="18" customHeight="1" x14ac:dyDescent="0.45">
      <c r="A6" s="64"/>
      <c r="B6" s="64"/>
      <c r="C6" s="64"/>
      <c r="D6" s="64"/>
      <c r="G6" s="64"/>
      <c r="N6" s="258" t="s">
        <v>20</v>
      </c>
      <c r="O6" s="258"/>
      <c r="P6" s="258"/>
      <c r="Q6" s="258"/>
      <c r="R6" s="258"/>
      <c r="S6" s="258"/>
      <c r="T6" s="257"/>
      <c r="U6" s="257"/>
      <c r="V6" s="257"/>
      <c r="W6" s="257"/>
      <c r="X6" s="257"/>
      <c r="Y6" s="257"/>
      <c r="Z6" s="257"/>
      <c r="AA6" s="257"/>
      <c r="AB6" s="257"/>
      <c r="AC6" s="257"/>
      <c r="AD6" s="257"/>
      <c r="AE6" s="257"/>
      <c r="AF6" s="257"/>
      <c r="AG6" s="257"/>
      <c r="AH6" s="257"/>
      <c r="AI6" s="257"/>
      <c r="AJ6" s="257"/>
      <c r="AK6" s="257"/>
      <c r="AL6" s="257"/>
      <c r="AM6" s="257"/>
      <c r="AN6" s="257"/>
    </row>
    <row r="7" spans="1:40" s="87" customFormat="1" ht="19.2" x14ac:dyDescent="0.45"/>
    <row r="8" spans="1:40" x14ac:dyDescent="0.45">
      <c r="A8" s="80" t="s">
        <v>177</v>
      </c>
      <c r="AN8" s="83" t="s">
        <v>183</v>
      </c>
    </row>
    <row r="9" spans="1:40" x14ac:dyDescent="0.45">
      <c r="A9" s="256" t="s">
        <v>272</v>
      </c>
      <c r="B9" s="256"/>
      <c r="C9" s="256"/>
      <c r="D9" s="256"/>
      <c r="E9" s="256"/>
      <c r="F9" s="256"/>
      <c r="G9" s="256"/>
      <c r="H9" s="256"/>
      <c r="I9" s="256"/>
      <c r="J9" s="256"/>
      <c r="K9" s="256" t="s">
        <v>178</v>
      </c>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row>
    <row r="10" spans="1:40" x14ac:dyDescent="0.45">
      <c r="A10" s="256"/>
      <c r="B10" s="256"/>
      <c r="C10" s="256"/>
      <c r="D10" s="256"/>
      <c r="E10" s="256"/>
      <c r="F10" s="256"/>
      <c r="G10" s="256"/>
      <c r="H10" s="256"/>
      <c r="I10" s="256"/>
      <c r="J10" s="256"/>
      <c r="K10" s="256" t="s">
        <v>179</v>
      </c>
      <c r="L10" s="256"/>
      <c r="M10" s="256"/>
      <c r="N10" s="256"/>
      <c r="O10" s="256"/>
      <c r="P10" s="256"/>
      <c r="Q10" s="256"/>
      <c r="R10" s="256"/>
      <c r="S10" s="256"/>
      <c r="T10" s="256"/>
      <c r="U10" s="256" t="s">
        <v>180</v>
      </c>
      <c r="V10" s="256"/>
      <c r="W10" s="256"/>
      <c r="X10" s="256"/>
      <c r="Y10" s="256"/>
      <c r="Z10" s="256"/>
      <c r="AA10" s="256"/>
      <c r="AB10" s="256"/>
      <c r="AC10" s="256"/>
      <c r="AD10" s="256"/>
      <c r="AE10" s="256" t="s">
        <v>181</v>
      </c>
      <c r="AF10" s="256"/>
      <c r="AG10" s="256"/>
      <c r="AH10" s="256"/>
      <c r="AI10" s="256"/>
      <c r="AJ10" s="256"/>
      <c r="AK10" s="256"/>
      <c r="AL10" s="256"/>
      <c r="AM10" s="256"/>
      <c r="AN10" s="256"/>
    </row>
    <row r="11" spans="1:40" ht="60.6" customHeight="1" x14ac:dyDescent="0.45">
      <c r="A11" s="250">
        <f>IFERROR(ROUND(K11*U11,0),"")</f>
        <v>0</v>
      </c>
      <c r="B11" s="251"/>
      <c r="C11" s="251"/>
      <c r="D11" s="251"/>
      <c r="E11" s="251"/>
      <c r="F11" s="251"/>
      <c r="G11" s="251"/>
      <c r="H11" s="251"/>
      <c r="I11" s="251"/>
      <c r="J11" s="252"/>
      <c r="K11" s="253">
        <f>'別紙7-3'!AB39</f>
        <v>0</v>
      </c>
      <c r="L11" s="254"/>
      <c r="M11" s="254"/>
      <c r="N11" s="254"/>
      <c r="O11" s="254"/>
      <c r="P11" s="254"/>
      <c r="Q11" s="254"/>
      <c r="R11" s="254"/>
      <c r="S11" s="254"/>
      <c r="T11" s="255"/>
      <c r="U11" s="259"/>
      <c r="V11" s="260"/>
      <c r="W11" s="260"/>
      <c r="X11" s="260"/>
      <c r="Y11" s="260"/>
      <c r="Z11" s="260"/>
      <c r="AA11" s="260"/>
      <c r="AB11" s="260"/>
      <c r="AC11" s="260"/>
      <c r="AD11" s="261"/>
      <c r="AE11" s="259"/>
      <c r="AF11" s="260"/>
      <c r="AG11" s="260"/>
      <c r="AH11" s="260"/>
      <c r="AI11" s="260"/>
      <c r="AJ11" s="260"/>
      <c r="AK11" s="260"/>
      <c r="AL11" s="260"/>
      <c r="AM11" s="260"/>
      <c r="AN11" s="261"/>
    </row>
    <row r="12" spans="1:40" x14ac:dyDescent="0.45">
      <c r="A12" s="80" t="s">
        <v>229</v>
      </c>
    </row>
    <row r="13" spans="1:40" s="87" customFormat="1" ht="19.2" x14ac:dyDescent="0.45"/>
    <row r="14" spans="1:40" x14ac:dyDescent="0.45">
      <c r="A14" s="80" t="s">
        <v>228</v>
      </c>
      <c r="AN14" s="83" t="s">
        <v>182</v>
      </c>
    </row>
    <row r="15" spans="1:40" x14ac:dyDescent="0.45">
      <c r="A15" s="256" t="s">
        <v>185</v>
      </c>
      <c r="B15" s="256"/>
      <c r="C15" s="256"/>
      <c r="D15" s="256"/>
      <c r="E15" s="256"/>
      <c r="F15" s="256"/>
      <c r="G15" s="256"/>
      <c r="H15" s="256"/>
      <c r="I15" s="256"/>
      <c r="J15" s="256"/>
      <c r="K15" s="256"/>
      <c r="L15" s="256"/>
      <c r="M15" s="256" t="s">
        <v>273</v>
      </c>
      <c r="N15" s="256"/>
      <c r="O15" s="256"/>
      <c r="P15" s="256"/>
      <c r="Q15" s="256"/>
      <c r="R15" s="256"/>
      <c r="S15" s="256" t="s">
        <v>184</v>
      </c>
      <c r="T15" s="256"/>
      <c r="U15" s="256"/>
      <c r="V15" s="256"/>
      <c r="W15" s="256"/>
      <c r="X15" s="256"/>
      <c r="Y15" s="256"/>
      <c r="Z15" s="256"/>
      <c r="AA15" s="256"/>
      <c r="AB15" s="256"/>
      <c r="AC15" s="256"/>
      <c r="AD15" s="256"/>
      <c r="AE15" s="256"/>
      <c r="AF15" s="256"/>
      <c r="AG15" s="256"/>
      <c r="AH15" s="256"/>
      <c r="AI15" s="256"/>
      <c r="AJ15" s="256"/>
      <c r="AK15" s="256"/>
      <c r="AL15" s="256"/>
      <c r="AM15" s="256"/>
      <c r="AN15" s="256"/>
    </row>
    <row r="16" spans="1:40" ht="27" customHeight="1" x14ac:dyDescent="0.45">
      <c r="A16" s="264"/>
      <c r="B16" s="264"/>
      <c r="C16" s="264"/>
      <c r="D16" s="264"/>
      <c r="E16" s="264"/>
      <c r="F16" s="264"/>
      <c r="G16" s="264"/>
      <c r="H16" s="264"/>
      <c r="I16" s="264"/>
      <c r="J16" s="264"/>
      <c r="K16" s="264"/>
      <c r="L16" s="264"/>
      <c r="M16" s="263"/>
      <c r="N16" s="263"/>
      <c r="O16" s="263"/>
      <c r="P16" s="263"/>
      <c r="Q16" s="263"/>
      <c r="R16" s="263"/>
      <c r="S16" s="264"/>
      <c r="T16" s="264"/>
      <c r="U16" s="264"/>
      <c r="V16" s="264"/>
      <c r="W16" s="264"/>
      <c r="X16" s="264"/>
      <c r="Y16" s="264"/>
      <c r="Z16" s="264"/>
      <c r="AA16" s="264"/>
      <c r="AB16" s="264"/>
      <c r="AC16" s="264"/>
      <c r="AD16" s="264"/>
      <c r="AE16" s="264"/>
      <c r="AF16" s="264"/>
      <c r="AG16" s="264"/>
      <c r="AH16" s="264"/>
      <c r="AI16" s="264"/>
      <c r="AJ16" s="264"/>
      <c r="AK16" s="264"/>
      <c r="AL16" s="264"/>
      <c r="AM16" s="264"/>
      <c r="AN16" s="264"/>
    </row>
    <row r="17" spans="1:40" ht="27" customHeight="1" x14ac:dyDescent="0.45">
      <c r="A17" s="264"/>
      <c r="B17" s="264"/>
      <c r="C17" s="264"/>
      <c r="D17" s="264"/>
      <c r="E17" s="264"/>
      <c r="F17" s="264"/>
      <c r="G17" s="264"/>
      <c r="H17" s="264"/>
      <c r="I17" s="264"/>
      <c r="J17" s="264"/>
      <c r="K17" s="264"/>
      <c r="L17" s="264"/>
      <c r="M17" s="263"/>
      <c r="N17" s="263"/>
      <c r="O17" s="263"/>
      <c r="P17" s="263"/>
      <c r="Q17" s="263"/>
      <c r="R17" s="263"/>
      <c r="S17" s="264"/>
      <c r="T17" s="264"/>
      <c r="U17" s="264"/>
      <c r="V17" s="264"/>
      <c r="W17" s="264"/>
      <c r="X17" s="264"/>
      <c r="Y17" s="264"/>
      <c r="Z17" s="264"/>
      <c r="AA17" s="264"/>
      <c r="AB17" s="264"/>
      <c r="AC17" s="264"/>
      <c r="AD17" s="264"/>
      <c r="AE17" s="264"/>
      <c r="AF17" s="264"/>
      <c r="AG17" s="264"/>
      <c r="AH17" s="264"/>
      <c r="AI17" s="264"/>
      <c r="AJ17" s="264"/>
      <c r="AK17" s="264"/>
      <c r="AL17" s="264"/>
      <c r="AM17" s="264"/>
      <c r="AN17" s="264"/>
    </row>
    <row r="18" spans="1:40" ht="27" customHeight="1" x14ac:dyDescent="0.45">
      <c r="A18" s="264"/>
      <c r="B18" s="264"/>
      <c r="C18" s="264"/>
      <c r="D18" s="264"/>
      <c r="E18" s="264"/>
      <c r="F18" s="264"/>
      <c r="G18" s="264"/>
      <c r="H18" s="264"/>
      <c r="I18" s="264"/>
      <c r="J18" s="264"/>
      <c r="K18" s="264"/>
      <c r="L18" s="264"/>
      <c r="M18" s="263"/>
      <c r="N18" s="263"/>
      <c r="O18" s="263"/>
      <c r="P18" s="263"/>
      <c r="Q18" s="263"/>
      <c r="R18" s="263"/>
      <c r="S18" s="264"/>
      <c r="T18" s="264"/>
      <c r="U18" s="264"/>
      <c r="V18" s="264"/>
      <c r="W18" s="264"/>
      <c r="X18" s="264"/>
      <c r="Y18" s="264"/>
      <c r="Z18" s="264"/>
      <c r="AA18" s="264"/>
      <c r="AB18" s="264"/>
      <c r="AC18" s="264"/>
      <c r="AD18" s="264"/>
      <c r="AE18" s="264"/>
      <c r="AF18" s="264"/>
      <c r="AG18" s="264"/>
      <c r="AH18" s="264"/>
      <c r="AI18" s="264"/>
      <c r="AJ18" s="264"/>
      <c r="AK18" s="264"/>
      <c r="AL18" s="264"/>
      <c r="AM18" s="264"/>
      <c r="AN18" s="264"/>
    </row>
    <row r="19" spans="1:40" ht="27" customHeight="1" x14ac:dyDescent="0.45">
      <c r="A19" s="262"/>
      <c r="B19" s="262"/>
      <c r="C19" s="262"/>
      <c r="D19" s="262"/>
      <c r="E19" s="262"/>
      <c r="F19" s="262"/>
      <c r="G19" s="262"/>
      <c r="H19" s="262"/>
      <c r="I19" s="262"/>
      <c r="J19" s="262"/>
      <c r="K19" s="262"/>
      <c r="L19" s="262"/>
      <c r="M19" s="263"/>
      <c r="N19" s="263"/>
      <c r="O19" s="263"/>
      <c r="P19" s="263"/>
      <c r="Q19" s="263"/>
      <c r="R19" s="263"/>
      <c r="S19" s="262"/>
      <c r="T19" s="262"/>
      <c r="U19" s="262"/>
      <c r="V19" s="262"/>
      <c r="W19" s="262"/>
      <c r="X19" s="262"/>
      <c r="Y19" s="262"/>
      <c r="Z19" s="262"/>
      <c r="AA19" s="262"/>
      <c r="AB19" s="262"/>
      <c r="AC19" s="262"/>
      <c r="AD19" s="262"/>
      <c r="AE19" s="262"/>
      <c r="AF19" s="262"/>
      <c r="AG19" s="262"/>
      <c r="AH19" s="262"/>
      <c r="AI19" s="262"/>
      <c r="AJ19" s="262"/>
      <c r="AK19" s="262"/>
      <c r="AL19" s="262"/>
      <c r="AM19" s="262"/>
      <c r="AN19" s="262"/>
    </row>
    <row r="20" spans="1:40" ht="27" customHeight="1" x14ac:dyDescent="0.45">
      <c r="A20" s="262"/>
      <c r="B20" s="262"/>
      <c r="C20" s="262"/>
      <c r="D20" s="262"/>
      <c r="E20" s="262"/>
      <c r="F20" s="262"/>
      <c r="G20" s="262"/>
      <c r="H20" s="262"/>
      <c r="I20" s="262"/>
      <c r="J20" s="262"/>
      <c r="K20" s="262"/>
      <c r="L20" s="262"/>
      <c r="M20" s="263"/>
      <c r="N20" s="263"/>
      <c r="O20" s="263"/>
      <c r="P20" s="263"/>
      <c r="Q20" s="263"/>
      <c r="R20" s="263"/>
      <c r="S20" s="262"/>
      <c r="T20" s="262"/>
      <c r="U20" s="262"/>
      <c r="V20" s="262"/>
      <c r="W20" s="262"/>
      <c r="X20" s="262"/>
      <c r="Y20" s="262"/>
      <c r="Z20" s="262"/>
      <c r="AA20" s="262"/>
      <c r="AB20" s="262"/>
      <c r="AC20" s="262"/>
      <c r="AD20" s="262"/>
      <c r="AE20" s="262"/>
      <c r="AF20" s="262"/>
      <c r="AG20" s="262"/>
      <c r="AH20" s="262"/>
      <c r="AI20" s="262"/>
      <c r="AJ20" s="262"/>
      <c r="AK20" s="262"/>
      <c r="AL20" s="262"/>
      <c r="AM20" s="262"/>
      <c r="AN20" s="262"/>
    </row>
    <row r="21" spans="1:40" x14ac:dyDescent="0.45">
      <c r="A21" s="80" t="s">
        <v>230</v>
      </c>
    </row>
  </sheetData>
  <sheetProtection sheet="1" formatCells="0" formatColumns="0" formatRows="0"/>
  <mergeCells count="31">
    <mergeCell ref="A15:L15"/>
    <mergeCell ref="M15:R15"/>
    <mergeCell ref="S15:AN15"/>
    <mergeCell ref="A16:L16"/>
    <mergeCell ref="M16:R16"/>
    <mergeCell ref="S16:AN16"/>
    <mergeCell ref="A20:L20"/>
    <mergeCell ref="M20:R20"/>
    <mergeCell ref="S20:AN20"/>
    <mergeCell ref="A17:L17"/>
    <mergeCell ref="M17:R17"/>
    <mergeCell ref="S17:AN17"/>
    <mergeCell ref="A18:L18"/>
    <mergeCell ref="M18:R18"/>
    <mergeCell ref="S18:AN18"/>
    <mergeCell ref="A19:L19"/>
    <mergeCell ref="M19:R19"/>
    <mergeCell ref="S19:AN19"/>
    <mergeCell ref="A3:AN3"/>
    <mergeCell ref="A4:AN4"/>
    <mergeCell ref="A11:J11"/>
    <mergeCell ref="K11:T11"/>
    <mergeCell ref="K9:AN9"/>
    <mergeCell ref="K10:T10"/>
    <mergeCell ref="U10:AD10"/>
    <mergeCell ref="AE10:AN10"/>
    <mergeCell ref="T6:AN6"/>
    <mergeCell ref="N6:S6"/>
    <mergeCell ref="U11:AD11"/>
    <mergeCell ref="AE11:AN11"/>
    <mergeCell ref="A9:J10"/>
  </mergeCells>
  <phoneticPr fontId="2"/>
  <printOptions horizontalCentered="1"/>
  <pageMargins left="0.78740157480314965" right="0.78740157480314965" top="0.98425196850393704" bottom="0.98425196850393704" header="0.31496062992125984" footer="0.31496062992125984"/>
  <pageSetup paperSize="9" scale="81"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80BBD-6D64-4986-8CBF-0756D27BE567}">
  <sheetPr>
    <tabColor rgb="FFFFFF00"/>
  </sheetPr>
  <dimension ref="A1:B58"/>
  <sheetViews>
    <sheetView workbookViewId="0">
      <selection activeCell="A10" sqref="A10"/>
    </sheetView>
  </sheetViews>
  <sheetFormatPr defaultRowHeight="18" x14ac:dyDescent="0.45"/>
  <cols>
    <col min="1" max="1" width="79.69921875" bestFit="1" customWidth="1"/>
  </cols>
  <sheetData>
    <row r="1" spans="1:2" x14ac:dyDescent="0.45">
      <c r="A1" s="55" t="s">
        <v>51</v>
      </c>
    </row>
    <row r="2" spans="1:2" x14ac:dyDescent="0.45">
      <c r="A2" t="s">
        <v>49</v>
      </c>
    </row>
    <row r="3" spans="1:2" x14ac:dyDescent="0.45">
      <c r="A3" t="s">
        <v>50</v>
      </c>
    </row>
    <row r="5" spans="1:2" x14ac:dyDescent="0.45">
      <c r="A5" s="55" t="s">
        <v>112</v>
      </c>
    </row>
    <row r="6" spans="1:2" x14ac:dyDescent="0.45">
      <c r="A6" t="s">
        <v>52</v>
      </c>
      <c r="B6" t="s">
        <v>56</v>
      </c>
    </row>
    <row r="7" spans="1:2" x14ac:dyDescent="0.45">
      <c r="A7" t="s">
        <v>53</v>
      </c>
      <c r="B7" t="s">
        <v>57</v>
      </c>
    </row>
    <row r="8" spans="1:2" x14ac:dyDescent="0.45">
      <c r="A8" t="s">
        <v>54</v>
      </c>
      <c r="B8" t="s">
        <v>58</v>
      </c>
    </row>
    <row r="9" spans="1:2" x14ac:dyDescent="0.45">
      <c r="A9" s="44" t="s">
        <v>236</v>
      </c>
      <c r="B9" t="s">
        <v>59</v>
      </c>
    </row>
    <row r="10" spans="1:2" x14ac:dyDescent="0.45">
      <c r="A10" t="s">
        <v>261</v>
      </c>
      <c r="B10" t="s">
        <v>60</v>
      </c>
    </row>
    <row r="12" spans="1:2" x14ac:dyDescent="0.45">
      <c r="A12" s="55" t="s">
        <v>113</v>
      </c>
    </row>
    <row r="13" spans="1:2" x14ac:dyDescent="0.45">
      <c r="A13" t="s">
        <v>55</v>
      </c>
    </row>
    <row r="14" spans="1:2" x14ac:dyDescent="0.45">
      <c r="A14" t="s">
        <v>251</v>
      </c>
    </row>
    <row r="16" spans="1:2" x14ac:dyDescent="0.45">
      <c r="A16" s="55" t="s">
        <v>114</v>
      </c>
    </row>
    <row r="17" spans="1:1" x14ac:dyDescent="0.45">
      <c r="A17" t="s">
        <v>55</v>
      </c>
    </row>
    <row r="18" spans="1:1" x14ac:dyDescent="0.45">
      <c r="A18" t="s">
        <v>251</v>
      </c>
    </row>
    <row r="20" spans="1:1" x14ac:dyDescent="0.45">
      <c r="A20" s="55" t="s">
        <v>115</v>
      </c>
    </row>
    <row r="21" spans="1:1" x14ac:dyDescent="0.45">
      <c r="A21" t="s">
        <v>237</v>
      </c>
    </row>
    <row r="22" spans="1:1" x14ac:dyDescent="0.45">
      <c r="A22" t="s">
        <v>250</v>
      </c>
    </row>
    <row r="23" spans="1:1" x14ac:dyDescent="0.45">
      <c r="A23" t="s">
        <v>238</v>
      </c>
    </row>
    <row r="25" spans="1:1" x14ac:dyDescent="0.45">
      <c r="A25" s="55" t="s">
        <v>116</v>
      </c>
    </row>
    <row r="26" spans="1:1" x14ac:dyDescent="0.45">
      <c r="A26" t="s">
        <v>239</v>
      </c>
    </row>
    <row r="27" spans="1:1" x14ac:dyDescent="0.45">
      <c r="A27" t="s">
        <v>240</v>
      </c>
    </row>
    <row r="28" spans="1:1" x14ac:dyDescent="0.45">
      <c r="A28" t="s">
        <v>241</v>
      </c>
    </row>
    <row r="29" spans="1:1" x14ac:dyDescent="0.45">
      <c r="A29" t="s">
        <v>242</v>
      </c>
    </row>
    <row r="30" spans="1:1" x14ac:dyDescent="0.45">
      <c r="A30" t="s">
        <v>243</v>
      </c>
    </row>
    <row r="31" spans="1:1" x14ac:dyDescent="0.45">
      <c r="A31" t="s">
        <v>244</v>
      </c>
    </row>
    <row r="32" spans="1:1" x14ac:dyDescent="0.45">
      <c r="A32" t="s">
        <v>245</v>
      </c>
    </row>
    <row r="34" spans="1:1" x14ac:dyDescent="0.45">
      <c r="A34" s="55" t="s">
        <v>117</v>
      </c>
    </row>
    <row r="35" spans="1:1" x14ac:dyDescent="0.45">
      <c r="A35" t="s">
        <v>246</v>
      </c>
    </row>
    <row r="36" spans="1:1" x14ac:dyDescent="0.45">
      <c r="A36" t="s">
        <v>247</v>
      </c>
    </row>
    <row r="38" spans="1:1" x14ac:dyDescent="0.45">
      <c r="A38" s="55" t="s">
        <v>153</v>
      </c>
    </row>
    <row r="39" spans="1:1" x14ac:dyDescent="0.45">
      <c r="A39" t="s">
        <v>131</v>
      </c>
    </row>
    <row r="42" spans="1:1" x14ac:dyDescent="0.45">
      <c r="A42" s="55" t="s">
        <v>154</v>
      </c>
    </row>
    <row r="43" spans="1:1" x14ac:dyDescent="0.45">
      <c r="A43" t="s">
        <v>89</v>
      </c>
    </row>
    <row r="44" spans="1:1" x14ac:dyDescent="0.45">
      <c r="A44" t="s">
        <v>90</v>
      </c>
    </row>
    <row r="46" spans="1:1" x14ac:dyDescent="0.45">
      <c r="A46" s="55" t="s">
        <v>155</v>
      </c>
    </row>
    <row r="47" spans="1:1" x14ac:dyDescent="0.45">
      <c r="A47" s="56">
        <v>133</v>
      </c>
    </row>
    <row r="48" spans="1:1" x14ac:dyDescent="0.45">
      <c r="A48" s="56">
        <v>266</v>
      </c>
    </row>
    <row r="50" spans="1:1" x14ac:dyDescent="0.45">
      <c r="A50" s="55" t="s">
        <v>139</v>
      </c>
    </row>
    <row r="51" spans="1:1" x14ac:dyDescent="0.45">
      <c r="A51" t="s">
        <v>140</v>
      </c>
    </row>
    <row r="52" spans="1:1" x14ac:dyDescent="0.45">
      <c r="A52" t="s">
        <v>141</v>
      </c>
    </row>
    <row r="54" spans="1:1" x14ac:dyDescent="0.45">
      <c r="A54" s="55" t="s">
        <v>169</v>
      </c>
    </row>
    <row r="55" spans="1:1" x14ac:dyDescent="0.45">
      <c r="A55" t="s">
        <v>170</v>
      </c>
    </row>
    <row r="56" spans="1:1" x14ac:dyDescent="0.45">
      <c r="A56" t="s">
        <v>172</v>
      </c>
    </row>
    <row r="57" spans="1:1" x14ac:dyDescent="0.45">
      <c r="A57" t="s">
        <v>171</v>
      </c>
    </row>
    <row r="58" spans="1:1" x14ac:dyDescent="0.45">
      <c r="A58" t="s">
        <v>173</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11</vt:i4>
      </vt:variant>
    </vt:vector>
  </HeadingPairs>
  <TitlesOfParts>
    <vt:vector size="20" baseType="lpstr">
      <vt:lpstr>シートは削除しない→</vt:lpstr>
      <vt:lpstr>別紙6</vt:lpstr>
      <vt:lpstr>別紙7-1</vt:lpstr>
      <vt:lpstr>別紙7-2</vt:lpstr>
      <vt:lpstr>別紙7-3</vt:lpstr>
      <vt:lpstr>別紙8-1</vt:lpstr>
      <vt:lpstr>別紙8-2</vt:lpstr>
      <vt:lpstr>別紙8-3</vt:lpstr>
      <vt:lpstr>リスト</vt:lpstr>
      <vt:lpstr>'別紙7-1'!Print_Area</vt:lpstr>
      <vt:lpstr>'別紙7-2'!Print_Area</vt:lpstr>
      <vt:lpstr>'別紙7-3'!Print_Area</vt:lpstr>
      <vt:lpstr>'別紙8-1'!Print_Area</vt:lpstr>
      <vt:lpstr>'別紙8-2'!Print_Area</vt:lpstr>
      <vt:lpstr>'別紙8-3'!Print_Area</vt:lpstr>
      <vt:lpstr>その他</vt:lpstr>
      <vt:lpstr>救急１</vt:lpstr>
      <vt:lpstr>救急２</vt:lpstr>
      <vt:lpstr>在宅</vt:lpstr>
      <vt:lpstr>周産期等</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2025-03-25T00:19:49Z</dcterms:modified>
</cp:coreProperties>
</file>